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Stolni tenis\KSST LK_komise mladeze\KBT\_KBT 2025_2026\"/>
    </mc:Choice>
  </mc:AlternateContent>
  <xr:revisionPtr revIDLastSave="0" documentId="13_ncr:1_{AA208F35-476D-45B3-BB1A-4AFFAE3E37CA}" xr6:coauthVersionLast="47" xr6:coauthVersionMax="47" xr10:uidLastSave="{00000000-0000-0000-0000-000000000000}"/>
  <bookViews>
    <workbookView xWindow="-108" yWindow="-108" windowWidth="41496" windowHeight="16776" activeTab="8" xr2:uid="{00000000-000D-0000-FFFF-FFFF00000000}"/>
  </bookViews>
  <sheets>
    <sheet name="celkem" sheetId="1" r:id="rId1"/>
    <sheet name="div_A" sheetId="2" r:id="rId2"/>
    <sheet name="div_B" sheetId="3" r:id="rId3"/>
    <sheet name="div_C" sheetId="5" r:id="rId4"/>
    <sheet name="div_D" sheetId="4" r:id="rId5"/>
    <sheet name="div_E" sheetId="6" r:id="rId6"/>
    <sheet name="div_F" sheetId="9" r:id="rId7"/>
    <sheet name="div_G" sheetId="7" r:id="rId8"/>
    <sheet name="div_H" sheetId="8" r:id="rId9"/>
    <sheet name="vypocet" sheetId="10" state="hidden" r:id="rId10"/>
    <sheet name="seznam" sheetId="11" state="hidden" r:id="rId11"/>
  </sheets>
  <calcPr calcId="191029"/>
</workbook>
</file>

<file path=xl/calcChain.xml><?xml version="1.0" encoding="utf-8"?>
<calcChain xmlns="http://schemas.openxmlformats.org/spreadsheetml/2006/main">
  <c r="J254" i="11" l="1"/>
  <c r="K254" i="11" s="1"/>
  <c r="J253" i="11"/>
  <c r="K253" i="11" s="1"/>
  <c r="J252" i="11"/>
  <c r="K252" i="11" s="1"/>
  <c r="J251" i="11"/>
  <c r="K251" i="11" s="1"/>
  <c r="J250" i="11"/>
  <c r="K250" i="11" s="1"/>
  <c r="J249" i="11"/>
  <c r="K249" i="11" s="1"/>
  <c r="J248" i="11"/>
  <c r="K248" i="11" s="1"/>
  <c r="J247" i="11"/>
  <c r="K247" i="11" s="1"/>
  <c r="J246" i="11"/>
  <c r="K246" i="11" s="1"/>
  <c r="J245" i="11"/>
  <c r="K245" i="11" s="1"/>
  <c r="J244" i="11"/>
  <c r="K244" i="11" s="1"/>
  <c r="J243" i="11"/>
  <c r="K243" i="11" s="1"/>
  <c r="J242" i="11"/>
  <c r="K242" i="11" s="1"/>
  <c r="J241" i="11"/>
  <c r="K241" i="11" s="1"/>
  <c r="J240" i="11"/>
  <c r="K240" i="11" s="1"/>
  <c r="J239" i="11"/>
  <c r="K239" i="11" s="1"/>
  <c r="J238" i="11"/>
  <c r="K238" i="11" s="1"/>
  <c r="J237" i="11"/>
  <c r="K237" i="11" s="1"/>
  <c r="J236" i="11"/>
  <c r="K236" i="11" s="1"/>
  <c r="J235" i="11"/>
  <c r="K235" i="11" s="1"/>
  <c r="J234" i="11"/>
  <c r="K234" i="11" s="1"/>
  <c r="J233" i="11"/>
  <c r="K233" i="11" s="1"/>
  <c r="J232" i="11"/>
  <c r="K232" i="11" s="1"/>
  <c r="J231" i="11"/>
  <c r="K231" i="11" s="1"/>
  <c r="J230" i="11"/>
  <c r="K230" i="11" s="1"/>
  <c r="J229" i="11"/>
  <c r="K229" i="11" s="1"/>
  <c r="J228" i="11"/>
  <c r="K228" i="11" s="1"/>
  <c r="J227" i="11"/>
  <c r="K227" i="11" s="1"/>
  <c r="J226" i="11"/>
  <c r="K226" i="11" s="1"/>
  <c r="J225" i="11"/>
  <c r="K225" i="11" s="1"/>
  <c r="J224" i="11"/>
  <c r="K224" i="11" s="1"/>
  <c r="J223" i="11"/>
  <c r="K223" i="11" s="1"/>
  <c r="J222" i="11"/>
  <c r="K222" i="11" s="1"/>
  <c r="J221" i="11"/>
  <c r="K221" i="11" s="1"/>
  <c r="J220" i="11"/>
  <c r="K220" i="11" s="1"/>
  <c r="J219" i="11"/>
  <c r="K219" i="11" s="1"/>
  <c r="J218" i="11"/>
  <c r="K218" i="11" s="1"/>
  <c r="J217" i="11"/>
  <c r="K217" i="11" s="1"/>
  <c r="J216" i="11"/>
  <c r="K216" i="11" s="1"/>
  <c r="J215" i="11"/>
  <c r="K215" i="11" s="1"/>
  <c r="J214" i="11"/>
  <c r="K214" i="11" s="1"/>
  <c r="J213" i="11"/>
  <c r="K213" i="11" s="1"/>
  <c r="J212" i="11"/>
  <c r="K212" i="11" s="1"/>
  <c r="J211" i="11"/>
  <c r="K211" i="11" s="1"/>
  <c r="J210" i="11"/>
  <c r="K210" i="11" s="1"/>
  <c r="J209" i="11"/>
  <c r="K209" i="11" s="1"/>
  <c r="J208" i="11"/>
  <c r="K208" i="11" s="1"/>
  <c r="J207" i="11"/>
  <c r="K207" i="11" s="1"/>
  <c r="J206" i="11"/>
  <c r="K206" i="11" s="1"/>
  <c r="J205" i="11"/>
  <c r="K205" i="11" s="1"/>
  <c r="J204" i="11"/>
  <c r="K204" i="11" s="1"/>
  <c r="J203" i="11"/>
  <c r="K203" i="11" s="1"/>
  <c r="J202" i="11"/>
  <c r="K202" i="11" s="1"/>
  <c r="J201" i="11"/>
  <c r="K201" i="11" s="1"/>
  <c r="J200" i="11"/>
  <c r="K200" i="11" s="1"/>
  <c r="J199" i="11"/>
  <c r="K199" i="11" s="1"/>
  <c r="J198" i="11"/>
  <c r="K198" i="11" s="1"/>
  <c r="J197" i="11"/>
  <c r="K197" i="11" s="1"/>
  <c r="J196" i="11"/>
  <c r="K196" i="11" s="1"/>
  <c r="J195" i="11"/>
  <c r="K195" i="11" s="1"/>
  <c r="J194" i="11"/>
  <c r="K194" i="11" s="1"/>
  <c r="J193" i="11"/>
  <c r="K193" i="11" s="1"/>
  <c r="J192" i="11"/>
  <c r="K192" i="11" s="1"/>
  <c r="J191" i="11"/>
  <c r="K191" i="11" s="1"/>
  <c r="J190" i="11"/>
  <c r="K190" i="11" s="1"/>
  <c r="J189" i="11"/>
  <c r="K189" i="11" s="1"/>
  <c r="J188" i="11"/>
  <c r="K188" i="11" s="1"/>
  <c r="J187" i="11"/>
  <c r="K187" i="11" s="1"/>
  <c r="J186" i="11"/>
  <c r="K186" i="11" s="1"/>
  <c r="J185" i="11"/>
  <c r="K185" i="11" s="1"/>
  <c r="J184" i="11"/>
  <c r="K184" i="11" s="1"/>
  <c r="J183" i="11"/>
  <c r="K183" i="11" s="1"/>
  <c r="J182" i="11"/>
  <c r="K182" i="11" s="1"/>
  <c r="J181" i="11"/>
  <c r="K181" i="11" s="1"/>
  <c r="J180" i="11"/>
  <c r="K180" i="11" s="1"/>
  <c r="J179" i="11"/>
  <c r="K179" i="11" s="1"/>
  <c r="J178" i="11"/>
  <c r="K178" i="11" s="1"/>
  <c r="J177" i="11"/>
  <c r="K177" i="11" s="1"/>
  <c r="J176" i="11"/>
  <c r="K176" i="11" s="1"/>
  <c r="J175" i="11"/>
  <c r="K175" i="11" s="1"/>
  <c r="J174" i="11"/>
  <c r="K174" i="11" s="1"/>
  <c r="J173" i="11"/>
  <c r="K173" i="11" s="1"/>
  <c r="J172" i="11"/>
  <c r="K172" i="11" s="1"/>
  <c r="J171" i="11"/>
  <c r="K171" i="11" s="1"/>
  <c r="J170" i="11"/>
  <c r="K170" i="11" s="1"/>
  <c r="J169" i="11"/>
  <c r="K169" i="11" s="1"/>
  <c r="J168" i="11"/>
  <c r="K168" i="11" s="1"/>
  <c r="J167" i="11"/>
  <c r="K167" i="11" s="1"/>
  <c r="J166" i="11"/>
  <c r="K166" i="11" s="1"/>
  <c r="J165" i="11"/>
  <c r="K165" i="11" s="1"/>
  <c r="J164" i="11"/>
  <c r="K164" i="11" s="1"/>
  <c r="J163" i="11"/>
  <c r="K163" i="11" s="1"/>
  <c r="J162" i="11"/>
  <c r="K162" i="11" s="1"/>
  <c r="J161" i="11"/>
  <c r="K161" i="11" s="1"/>
  <c r="J160" i="11"/>
  <c r="K160" i="11" s="1"/>
  <c r="J159" i="11"/>
  <c r="K159" i="11" s="1"/>
  <c r="J158" i="11"/>
  <c r="K158" i="11" s="1"/>
  <c r="J157" i="11"/>
  <c r="K157" i="11" s="1"/>
  <c r="J156" i="11"/>
  <c r="K156" i="11" s="1"/>
  <c r="J155" i="11"/>
  <c r="K155" i="11" s="1"/>
  <c r="J154" i="11"/>
  <c r="K154" i="11" s="1"/>
  <c r="J153" i="11"/>
  <c r="K153" i="11" s="1"/>
  <c r="J152" i="11"/>
  <c r="K152" i="11" s="1"/>
  <c r="J151" i="11"/>
  <c r="K151" i="11" s="1"/>
  <c r="J150" i="11"/>
  <c r="K150" i="11" s="1"/>
  <c r="J149" i="11"/>
  <c r="K149" i="11" s="1"/>
  <c r="J148" i="11"/>
  <c r="K148" i="11" s="1"/>
  <c r="J147" i="11"/>
  <c r="K147" i="11" s="1"/>
  <c r="J146" i="11"/>
  <c r="K146" i="11" s="1"/>
  <c r="J145" i="11"/>
  <c r="K145" i="11" s="1"/>
  <c r="J144" i="11"/>
  <c r="K144" i="11" s="1"/>
  <c r="J143" i="11"/>
  <c r="K143" i="11" s="1"/>
  <c r="J142" i="11"/>
  <c r="K142" i="11" s="1"/>
  <c r="J141" i="11"/>
  <c r="K141" i="11" s="1"/>
  <c r="J140" i="11"/>
  <c r="K140" i="11" s="1"/>
  <c r="J139" i="11"/>
  <c r="K139" i="11" s="1"/>
  <c r="J138" i="11"/>
  <c r="K138" i="11" s="1"/>
  <c r="J137" i="11"/>
  <c r="K137" i="11" s="1"/>
  <c r="J136" i="11"/>
  <c r="K136" i="11" s="1"/>
  <c r="J135" i="11"/>
  <c r="K135" i="11" s="1"/>
  <c r="J134" i="11"/>
  <c r="K134" i="11" s="1"/>
  <c r="J133" i="11"/>
  <c r="K133" i="11" s="1"/>
  <c r="J132" i="11"/>
  <c r="K132" i="11" s="1"/>
  <c r="J131" i="11"/>
  <c r="K131" i="11" s="1"/>
  <c r="J130" i="11"/>
  <c r="K130" i="11" s="1"/>
  <c r="J129" i="11"/>
  <c r="K129" i="11" s="1"/>
  <c r="J128" i="11"/>
  <c r="K128" i="11" s="1"/>
  <c r="J127" i="11"/>
  <c r="K127" i="11" s="1"/>
  <c r="J126" i="11"/>
  <c r="K126" i="11" s="1"/>
  <c r="J125" i="11"/>
  <c r="K125" i="11" s="1"/>
  <c r="J124" i="11"/>
  <c r="K124" i="11" s="1"/>
  <c r="J123" i="11"/>
  <c r="K123" i="11" s="1"/>
  <c r="J122" i="11"/>
  <c r="K122" i="11" s="1"/>
  <c r="J121" i="11"/>
  <c r="K121" i="11" s="1"/>
  <c r="J120" i="11"/>
  <c r="K120" i="11" s="1"/>
  <c r="J119" i="11"/>
  <c r="K119" i="11" s="1"/>
  <c r="J118" i="11"/>
  <c r="K118" i="11" s="1"/>
  <c r="J117" i="11"/>
  <c r="K117" i="11" s="1"/>
  <c r="J116" i="11"/>
  <c r="K116" i="11" s="1"/>
  <c r="J115" i="11"/>
  <c r="K115" i="11" s="1"/>
  <c r="J114" i="11"/>
  <c r="K114" i="11" s="1"/>
  <c r="J113" i="11"/>
  <c r="K113" i="11" s="1"/>
  <c r="J112" i="11"/>
  <c r="K112" i="11" s="1"/>
  <c r="J111" i="11"/>
  <c r="K111" i="11" s="1"/>
  <c r="J110" i="11"/>
  <c r="K110" i="11" s="1"/>
  <c r="J109" i="11"/>
  <c r="K109" i="11" s="1"/>
  <c r="J108" i="11"/>
  <c r="K108" i="11" s="1"/>
  <c r="J107" i="11"/>
  <c r="K107" i="11" s="1"/>
  <c r="J106" i="11"/>
  <c r="K106" i="11" s="1"/>
  <c r="J105" i="11"/>
  <c r="K105" i="11" s="1"/>
  <c r="J104" i="11"/>
  <c r="K104" i="11" s="1"/>
  <c r="J103" i="11"/>
  <c r="K103" i="11" s="1"/>
  <c r="J102" i="11"/>
  <c r="K102" i="11" s="1"/>
  <c r="J101" i="11"/>
  <c r="K101" i="11" s="1"/>
  <c r="J100" i="11"/>
  <c r="K100" i="11" s="1"/>
  <c r="J99" i="11"/>
  <c r="K99" i="11" s="1"/>
  <c r="K98" i="11"/>
  <c r="J98" i="11"/>
  <c r="J97" i="11"/>
  <c r="K97" i="11" s="1"/>
  <c r="J96" i="11"/>
  <c r="K96" i="11" s="1"/>
  <c r="J95" i="11"/>
  <c r="K95" i="11" s="1"/>
  <c r="J94" i="11"/>
  <c r="K94" i="11" s="1"/>
  <c r="J93" i="11"/>
  <c r="K93" i="11" s="1"/>
  <c r="J92" i="11"/>
  <c r="K92" i="11" s="1"/>
  <c r="J91" i="11"/>
  <c r="K91" i="11" s="1"/>
  <c r="J90" i="11"/>
  <c r="K90" i="11" s="1"/>
  <c r="J89" i="11"/>
  <c r="K89" i="11" s="1"/>
  <c r="J88" i="11"/>
  <c r="K88" i="11" s="1"/>
  <c r="J87" i="11"/>
  <c r="K87" i="11" s="1"/>
  <c r="J86" i="11"/>
  <c r="K86" i="11" s="1"/>
  <c r="J85" i="11"/>
  <c r="K85" i="11" s="1"/>
  <c r="J84" i="11"/>
  <c r="K84" i="11" s="1"/>
  <c r="J83" i="11"/>
  <c r="K83" i="11" s="1"/>
  <c r="J82" i="11"/>
  <c r="K82" i="11" s="1"/>
  <c r="J81" i="11"/>
  <c r="K81" i="11" s="1"/>
  <c r="J80" i="11"/>
  <c r="K80" i="11" s="1"/>
  <c r="J79" i="11"/>
  <c r="K79" i="11" s="1"/>
  <c r="J78" i="11"/>
  <c r="K78" i="11" s="1"/>
  <c r="J77" i="11"/>
  <c r="K77" i="11" s="1"/>
  <c r="J76" i="11"/>
  <c r="K76" i="11" s="1"/>
  <c r="J75" i="11"/>
  <c r="K75" i="11" s="1"/>
  <c r="K74" i="11"/>
  <c r="J74" i="11"/>
  <c r="J73" i="11"/>
  <c r="K73" i="11" s="1"/>
  <c r="J72" i="11"/>
  <c r="K72" i="11" s="1"/>
  <c r="J71" i="11"/>
  <c r="K71" i="11" s="1"/>
  <c r="J70" i="11"/>
  <c r="K70" i="11" s="1"/>
  <c r="J69" i="11"/>
  <c r="K69" i="11" s="1"/>
  <c r="J68" i="11"/>
  <c r="K68" i="11" s="1"/>
  <c r="J67" i="11"/>
  <c r="K67" i="11" s="1"/>
  <c r="J66" i="11"/>
  <c r="K66" i="11" s="1"/>
  <c r="J65" i="11"/>
  <c r="K65" i="11" s="1"/>
  <c r="J64" i="11"/>
  <c r="K64" i="11" s="1"/>
  <c r="J63" i="11"/>
  <c r="K63" i="11" s="1"/>
  <c r="J62" i="11"/>
  <c r="K62" i="11" s="1"/>
  <c r="J61" i="11"/>
  <c r="K61" i="11" s="1"/>
  <c r="J60" i="11"/>
  <c r="K60" i="11" s="1"/>
  <c r="J59" i="11"/>
  <c r="K59" i="11" s="1"/>
  <c r="J58" i="11"/>
  <c r="K58" i="11" s="1"/>
  <c r="J57" i="11"/>
  <c r="K57" i="11" s="1"/>
  <c r="J56" i="11"/>
  <c r="K56" i="11" s="1"/>
  <c r="J55" i="11"/>
  <c r="K55" i="11" s="1"/>
  <c r="J54" i="11"/>
  <c r="K54" i="11" s="1"/>
  <c r="J53" i="11"/>
  <c r="K53" i="11" s="1"/>
  <c r="J52" i="11"/>
  <c r="K52" i="11" s="1"/>
  <c r="J51" i="11"/>
  <c r="K51" i="11" s="1"/>
  <c r="J50" i="11"/>
  <c r="K50" i="11" s="1"/>
  <c r="J49" i="11"/>
  <c r="K49" i="11" s="1"/>
  <c r="J48" i="11"/>
  <c r="K48" i="11" s="1"/>
  <c r="J47" i="11"/>
  <c r="K47" i="11" s="1"/>
  <c r="J46" i="11"/>
  <c r="K46" i="11" s="1"/>
  <c r="J45" i="11"/>
  <c r="K45" i="11" s="1"/>
  <c r="J44" i="11"/>
  <c r="K44" i="11" s="1"/>
  <c r="J43" i="11"/>
  <c r="K43" i="11" s="1"/>
  <c r="J42" i="11"/>
  <c r="K42" i="11" s="1"/>
  <c r="J41" i="11"/>
  <c r="K41" i="11" s="1"/>
  <c r="J40" i="11"/>
  <c r="K40" i="11" s="1"/>
  <c r="J39" i="11"/>
  <c r="K39" i="11" s="1"/>
  <c r="J38" i="11"/>
  <c r="K38" i="11" s="1"/>
  <c r="J37" i="11"/>
  <c r="K37" i="11" s="1"/>
  <c r="J36" i="11"/>
  <c r="K36" i="11" s="1"/>
  <c r="J35" i="11"/>
  <c r="K35" i="11" s="1"/>
  <c r="J34" i="11"/>
  <c r="K34" i="11" s="1"/>
  <c r="J33" i="11"/>
  <c r="K33" i="11" s="1"/>
  <c r="J32" i="11"/>
  <c r="K32" i="11" s="1"/>
  <c r="J31" i="11"/>
  <c r="K31" i="11" s="1"/>
  <c r="J30" i="11"/>
  <c r="K30" i="11" s="1"/>
  <c r="J29" i="11"/>
  <c r="K29" i="11" s="1"/>
  <c r="J28" i="11"/>
  <c r="K28" i="11" s="1"/>
  <c r="J27" i="11"/>
  <c r="K27" i="11" s="1"/>
  <c r="J26" i="11"/>
  <c r="K26" i="11" s="1"/>
  <c r="J25" i="11"/>
  <c r="K25" i="11" s="1"/>
  <c r="J24" i="11"/>
  <c r="K24" i="11" s="1"/>
  <c r="J23" i="11"/>
  <c r="K23" i="11" s="1"/>
  <c r="J22" i="11"/>
  <c r="K22" i="11" s="1"/>
  <c r="J21" i="11"/>
  <c r="K21" i="11" s="1"/>
  <c r="J20" i="11"/>
  <c r="K20" i="11" s="1"/>
  <c r="J19" i="11"/>
  <c r="K19" i="11" s="1"/>
  <c r="J18" i="11"/>
  <c r="K18" i="11" s="1"/>
  <c r="J17" i="11"/>
  <c r="K17" i="11" s="1"/>
  <c r="J16" i="11"/>
  <c r="K16" i="11" s="1"/>
  <c r="J15" i="11"/>
  <c r="K15" i="11" s="1"/>
  <c r="J14" i="11"/>
  <c r="K14" i="11" s="1"/>
  <c r="J13" i="11"/>
  <c r="K13" i="11" s="1"/>
  <c r="J12" i="11"/>
  <c r="K12" i="11" s="1"/>
  <c r="J11" i="11"/>
  <c r="K11" i="11" s="1"/>
  <c r="J10" i="11"/>
  <c r="K10" i="11" s="1"/>
  <c r="J9" i="11"/>
  <c r="K9" i="11" s="1"/>
  <c r="J8" i="11"/>
  <c r="K8" i="11" s="1"/>
  <c r="J7" i="11"/>
  <c r="K7" i="11" s="1"/>
  <c r="J6" i="11"/>
  <c r="K6" i="11" s="1"/>
  <c r="J5" i="11"/>
  <c r="K5" i="11" s="1"/>
  <c r="J4" i="11"/>
  <c r="K4" i="11" s="1"/>
  <c r="J3" i="11"/>
  <c r="K3" i="11" s="1"/>
  <c r="J2" i="11"/>
  <c r="K2" i="11" s="1"/>
  <c r="C20" i="10"/>
  <c r="B20" i="10"/>
  <c r="D19" i="10"/>
  <c r="C19" i="10"/>
  <c r="B19" i="10"/>
  <c r="C18" i="10"/>
  <c r="B18" i="10"/>
  <c r="D18" i="10" s="1"/>
  <c r="D1" i="10"/>
  <c r="C1" i="10"/>
  <c r="A12" i="10" s="1"/>
  <c r="B1" i="10"/>
  <c r="L104" i="9"/>
  <c r="W105" i="9" s="1"/>
  <c r="F55" i="1" s="1"/>
  <c r="L101" i="9"/>
  <c r="A96" i="9"/>
  <c r="L106" i="9" s="1"/>
  <c r="F56" i="1" s="1"/>
  <c r="A94" i="9"/>
  <c r="L95" i="9" s="1"/>
  <c r="A92" i="9"/>
  <c r="L91" i="9" s="1"/>
  <c r="W93" i="9" s="1"/>
  <c r="F53" i="1" s="1"/>
  <c r="A90" i="9"/>
  <c r="L86" i="9"/>
  <c r="W84" i="9"/>
  <c r="L82" i="9"/>
  <c r="L78" i="9"/>
  <c r="L99" i="9" s="1"/>
  <c r="W100" i="9" s="1"/>
  <c r="F51" i="1" s="1"/>
  <c r="W76" i="9"/>
  <c r="W80" i="9" s="1"/>
  <c r="F49" i="1" s="1"/>
  <c r="L74" i="9"/>
  <c r="AA70" i="9"/>
  <c r="X70" i="9"/>
  <c r="U70" i="9"/>
  <c r="A70" i="9"/>
  <c r="A55" i="9"/>
  <c r="L65" i="9" s="1"/>
  <c r="W64" i="9" s="1"/>
  <c r="F47" i="1" s="1"/>
  <c r="L54" i="9"/>
  <c r="F46" i="1" s="1"/>
  <c r="A53" i="9"/>
  <c r="W52" i="9"/>
  <c r="A51" i="9"/>
  <c r="L63" i="9" s="1"/>
  <c r="F48" i="1" s="1"/>
  <c r="L50" i="9"/>
  <c r="A49" i="9"/>
  <c r="L45" i="9"/>
  <c r="W43" i="9" s="1"/>
  <c r="W39" i="9" s="1"/>
  <c r="F41" i="1" s="1"/>
  <c r="L41" i="9"/>
  <c r="L60" i="9" s="1"/>
  <c r="F44" i="1" s="1"/>
  <c r="L37" i="9"/>
  <c r="L58" i="9" s="1"/>
  <c r="W59" i="9" s="1"/>
  <c r="F43" i="1" s="1"/>
  <c r="L33" i="9"/>
  <c r="W35" i="9" s="1"/>
  <c r="AA29" i="9"/>
  <c r="X29" i="9"/>
  <c r="U29" i="9"/>
  <c r="AE26" i="9"/>
  <c r="AC26" i="9"/>
  <c r="AB26" i="9"/>
  <c r="W26" i="9"/>
  <c r="U26" i="9"/>
  <c r="T26" i="9"/>
  <c r="R26" i="9"/>
  <c r="Q26" i="9"/>
  <c r="O26" i="9"/>
  <c r="AA26" i="9" s="1"/>
  <c r="AF26" i="9" s="1"/>
  <c r="AC25" i="9"/>
  <c r="T25" i="9"/>
  <c r="R25" i="9"/>
  <c r="Q25" i="9"/>
  <c r="AA25" i="9" s="1"/>
  <c r="O25" i="9"/>
  <c r="AE24" i="9"/>
  <c r="Q24" i="9"/>
  <c r="O24" i="9"/>
  <c r="AE23" i="9"/>
  <c r="AC23" i="9"/>
  <c r="AB23" i="9"/>
  <c r="AF23" i="9" s="1"/>
  <c r="AA23" i="9"/>
  <c r="W20" i="9"/>
  <c r="U20" i="9"/>
  <c r="T20" i="9"/>
  <c r="R20" i="9"/>
  <c r="Q20" i="9"/>
  <c r="AE20" i="9" s="1"/>
  <c r="O20" i="9"/>
  <c r="AC19" i="9"/>
  <c r="T19" i="9"/>
  <c r="R19" i="9"/>
  <c r="Q19" i="9"/>
  <c r="AA19" i="9" s="1"/>
  <c r="O19" i="9"/>
  <c r="AE18" i="9"/>
  <c r="AC18" i="9"/>
  <c r="AB18" i="9"/>
  <c r="Q18" i="9"/>
  <c r="O18" i="9"/>
  <c r="AE17" i="9"/>
  <c r="AC17" i="9"/>
  <c r="AB17" i="9"/>
  <c r="AF17" i="9" s="1"/>
  <c r="AA17" i="9"/>
  <c r="W14" i="9"/>
  <c r="U14" i="9"/>
  <c r="T14" i="9"/>
  <c r="AA14" i="9" s="1"/>
  <c r="R14" i="9"/>
  <c r="Q14" i="9"/>
  <c r="O14" i="9"/>
  <c r="AC14" i="9" s="1"/>
  <c r="T13" i="9"/>
  <c r="R13" i="9"/>
  <c r="Q13" i="9"/>
  <c r="AE13" i="9" s="1"/>
  <c r="O13" i="9"/>
  <c r="AC12" i="9"/>
  <c r="Q12" i="9"/>
  <c r="AA12" i="9" s="1"/>
  <c r="O12" i="9"/>
  <c r="AE11" i="9"/>
  <c r="AC11" i="9"/>
  <c r="AB11" i="9"/>
  <c r="AF11" i="9" s="1"/>
  <c r="AA11" i="9"/>
  <c r="AC8" i="9"/>
  <c r="W8" i="9"/>
  <c r="U8" i="9"/>
  <c r="T8" i="9"/>
  <c r="R8" i="9"/>
  <c r="Q8" i="9"/>
  <c r="AA8" i="9" s="1"/>
  <c r="O8" i="9"/>
  <c r="T7" i="9"/>
  <c r="R7" i="9"/>
  <c r="Q7" i="9"/>
  <c r="AE7" i="9" s="1"/>
  <c r="O7" i="9"/>
  <c r="AC7" i="9" s="1"/>
  <c r="AE6" i="9"/>
  <c r="Q6" i="9"/>
  <c r="AA6" i="9" s="1"/>
  <c r="O6" i="9"/>
  <c r="AC6" i="9" s="1"/>
  <c r="AE5" i="9"/>
  <c r="AC5" i="9"/>
  <c r="AB5" i="9"/>
  <c r="AA5" i="9"/>
  <c r="AF5" i="9" s="1"/>
  <c r="K1" i="9"/>
  <c r="K70" i="9" s="1"/>
  <c r="A1" i="9"/>
  <c r="A29" i="9" s="1"/>
  <c r="AI77" i="8"/>
  <c r="AH77" i="8"/>
  <c r="AF77" i="8"/>
  <c r="AE77" i="8"/>
  <c r="AD77" i="8"/>
  <c r="Z77" i="8"/>
  <c r="X77" i="8"/>
  <c r="T77" i="8"/>
  <c r="R77" i="8"/>
  <c r="Q77" i="8"/>
  <c r="O77" i="8"/>
  <c r="AH76" i="8"/>
  <c r="AF76" i="8"/>
  <c r="W76" i="8"/>
  <c r="AE76" i="8" s="1"/>
  <c r="U76" i="8"/>
  <c r="T76" i="8"/>
  <c r="R76" i="8"/>
  <c r="T75" i="8"/>
  <c r="R75" i="8"/>
  <c r="AF75" i="8" s="1"/>
  <c r="Q75" i="8"/>
  <c r="AH75" i="8" s="1"/>
  <c r="O75" i="8"/>
  <c r="AF74" i="8"/>
  <c r="Q74" i="8"/>
  <c r="AD74" i="8" s="1"/>
  <c r="O74" i="8"/>
  <c r="AI73" i="8"/>
  <c r="AH73" i="8"/>
  <c r="AF73" i="8"/>
  <c r="AE73" i="8"/>
  <c r="AD73" i="8"/>
  <c r="AA70" i="8"/>
  <c r="X70" i="8"/>
  <c r="U70" i="8"/>
  <c r="K70" i="8"/>
  <c r="A70" i="8"/>
  <c r="L63" i="8"/>
  <c r="L60" i="8"/>
  <c r="A53" i="8"/>
  <c r="AA29" i="8"/>
  <c r="X29" i="8"/>
  <c r="U29" i="8"/>
  <c r="AG26" i="8"/>
  <c r="AF26" i="8"/>
  <c r="AE26" i="8"/>
  <c r="AC26" i="8"/>
  <c r="AB26" i="8"/>
  <c r="AA26" i="8"/>
  <c r="W26" i="8"/>
  <c r="U26" i="8"/>
  <c r="T26" i="8"/>
  <c r="R26" i="8"/>
  <c r="Q26" i="8"/>
  <c r="O26" i="8"/>
  <c r="AE25" i="8"/>
  <c r="AB25" i="8"/>
  <c r="T25" i="8"/>
  <c r="R25" i="8"/>
  <c r="Q25" i="8"/>
  <c r="O25" i="8"/>
  <c r="AC24" i="8"/>
  <c r="Q24" i="8"/>
  <c r="AA24" i="8" s="1"/>
  <c r="O24" i="8"/>
  <c r="AE23" i="8"/>
  <c r="AC23" i="8"/>
  <c r="AB23" i="8"/>
  <c r="AF23" i="8" s="1"/>
  <c r="AA23" i="8"/>
  <c r="AG20" i="8"/>
  <c r="AF20" i="8"/>
  <c r="AE20" i="8"/>
  <c r="AC20" i="8"/>
  <c r="AB20" i="8"/>
  <c r="AA20" i="8"/>
  <c r="W20" i="8"/>
  <c r="U20" i="8"/>
  <c r="T20" i="8"/>
  <c r="R20" i="8"/>
  <c r="Q20" i="8"/>
  <c r="O20" i="8"/>
  <c r="T19" i="8"/>
  <c r="AB19" i="8" s="1"/>
  <c r="R19" i="8"/>
  <c r="Q19" i="8"/>
  <c r="O19" i="8"/>
  <c r="AC19" i="8" s="1"/>
  <c r="Q18" i="8"/>
  <c r="AA18" i="8" s="1"/>
  <c r="O18" i="8"/>
  <c r="AC18" i="8" s="1"/>
  <c r="AE17" i="8"/>
  <c r="AC17" i="8"/>
  <c r="AB17" i="8"/>
  <c r="AA17" i="8"/>
  <c r="AF17" i="8" s="1"/>
  <c r="AG14" i="8"/>
  <c r="AF14" i="8"/>
  <c r="AE14" i="8"/>
  <c r="AC14" i="8"/>
  <c r="AB14" i="8"/>
  <c r="AA14" i="8"/>
  <c r="W14" i="8"/>
  <c r="U14" i="8"/>
  <c r="T14" i="8"/>
  <c r="R14" i="8"/>
  <c r="Q14" i="8"/>
  <c r="O14" i="8"/>
  <c r="AC13" i="8"/>
  <c r="T13" i="8"/>
  <c r="R13" i="8"/>
  <c r="Q13" i="8"/>
  <c r="AA13" i="8" s="1"/>
  <c r="O13" i="8"/>
  <c r="AE12" i="8"/>
  <c r="Q12" i="8"/>
  <c r="O12" i="8"/>
  <c r="AE11" i="8"/>
  <c r="AC11" i="8"/>
  <c r="AB11" i="8"/>
  <c r="AF11" i="8" s="1"/>
  <c r="AA11" i="8"/>
  <c r="AG8" i="8"/>
  <c r="AF8" i="8"/>
  <c r="AE8" i="8"/>
  <c r="AC8" i="8"/>
  <c r="AB8" i="8"/>
  <c r="AA8" i="8"/>
  <c r="W8" i="8"/>
  <c r="U8" i="8"/>
  <c r="T8" i="8"/>
  <c r="R8" i="8"/>
  <c r="Q8" i="8"/>
  <c r="O8" i="8"/>
  <c r="T7" i="8"/>
  <c r="R7" i="8"/>
  <c r="AC7" i="8" s="1"/>
  <c r="Q7" i="8"/>
  <c r="AE7" i="8" s="1"/>
  <c r="O7" i="8"/>
  <c r="AE6" i="8"/>
  <c r="AC6" i="8"/>
  <c r="AB6" i="8"/>
  <c r="AA6" i="8"/>
  <c r="AF6" i="8" s="1"/>
  <c r="AE5" i="8"/>
  <c r="AC5" i="8"/>
  <c r="AB5" i="8"/>
  <c r="AF5" i="8" s="1"/>
  <c r="AA5" i="8"/>
  <c r="K1" i="8"/>
  <c r="K29" i="8" s="1"/>
  <c r="A1" i="8"/>
  <c r="A29" i="8" s="1"/>
  <c r="L106" i="7"/>
  <c r="L104" i="7"/>
  <c r="A94" i="7"/>
  <c r="A90" i="7"/>
  <c r="AA70" i="7"/>
  <c r="X70" i="7"/>
  <c r="U70" i="7"/>
  <c r="A70" i="7"/>
  <c r="L65" i="7"/>
  <c r="A51" i="7"/>
  <c r="A49" i="7"/>
  <c r="AA29" i="7"/>
  <c r="X29" i="7"/>
  <c r="U29" i="7"/>
  <c r="A29" i="7"/>
  <c r="W26" i="7"/>
  <c r="U26" i="7"/>
  <c r="T26" i="7"/>
  <c r="R26" i="7"/>
  <c r="Q26" i="7"/>
  <c r="AE26" i="7" s="1"/>
  <c r="O26" i="7"/>
  <c r="AC26" i="7" s="1"/>
  <c r="AC25" i="7"/>
  <c r="T25" i="7"/>
  <c r="R25" i="7"/>
  <c r="Q25" i="7"/>
  <c r="AE25" i="7" s="1"/>
  <c r="O25" i="7"/>
  <c r="AE24" i="7"/>
  <c r="AA24" i="7"/>
  <c r="AF24" i="7" s="1"/>
  <c r="Q24" i="7"/>
  <c r="O24" i="7"/>
  <c r="AB24" i="7" s="1"/>
  <c r="AE23" i="7"/>
  <c r="AC23" i="7"/>
  <c r="AB23" i="7"/>
  <c r="AA23" i="7"/>
  <c r="AF23" i="7" s="1"/>
  <c r="AE20" i="7"/>
  <c r="W20" i="7"/>
  <c r="U20" i="7"/>
  <c r="T20" i="7"/>
  <c r="R20" i="7"/>
  <c r="Q20" i="7"/>
  <c r="O20" i="7"/>
  <c r="T19" i="7"/>
  <c r="R19" i="7"/>
  <c r="AA19" i="7" s="1"/>
  <c r="Q19" i="7"/>
  <c r="AE19" i="7" s="1"/>
  <c r="O19" i="7"/>
  <c r="AC19" i="7" s="1"/>
  <c r="AC18" i="7"/>
  <c r="AA18" i="7"/>
  <c r="Q18" i="7"/>
  <c r="AE18" i="7" s="1"/>
  <c r="O18" i="7"/>
  <c r="AB18" i="7" s="1"/>
  <c r="AF18" i="7" s="1"/>
  <c r="AF17" i="7"/>
  <c r="AE17" i="7"/>
  <c r="AC17" i="7"/>
  <c r="AB17" i="7"/>
  <c r="AA17" i="7"/>
  <c r="AC14" i="7"/>
  <c r="AA14" i="7"/>
  <c r="T14" i="7"/>
  <c r="AE14" i="7" s="1"/>
  <c r="R14" i="7"/>
  <c r="Q14" i="7"/>
  <c r="O14" i="7"/>
  <c r="AE13" i="7"/>
  <c r="T13" i="7"/>
  <c r="R13" i="7"/>
  <c r="Q13" i="7"/>
  <c r="O13" i="7"/>
  <c r="AE12" i="7"/>
  <c r="Q12" i="7"/>
  <c r="O12" i="7"/>
  <c r="AC12" i="7" s="1"/>
  <c r="AE11" i="7"/>
  <c r="AC11" i="7"/>
  <c r="AB11" i="7"/>
  <c r="AA11" i="7"/>
  <c r="AF11" i="7" s="1"/>
  <c r="AA8" i="7"/>
  <c r="AF8" i="7" s="1"/>
  <c r="W8" i="7"/>
  <c r="T8" i="7"/>
  <c r="R8" i="7"/>
  <c r="Q8" i="7"/>
  <c r="AE8" i="7" s="1"/>
  <c r="O8" i="7"/>
  <c r="AB8" i="7" s="1"/>
  <c r="AE7" i="7"/>
  <c r="AC7" i="7"/>
  <c r="AB7" i="7"/>
  <c r="T7" i="7"/>
  <c r="R7" i="7"/>
  <c r="Q7" i="7"/>
  <c r="O7" i="7"/>
  <c r="AA7" i="7" s="1"/>
  <c r="AF7" i="7" s="1"/>
  <c r="AB6" i="7"/>
  <c r="AA6" i="7"/>
  <c r="AF6" i="7" s="1"/>
  <c r="Q6" i="7"/>
  <c r="AE6" i="7" s="1"/>
  <c r="O6" i="7"/>
  <c r="AC6" i="7" s="1"/>
  <c r="AE5" i="7"/>
  <c r="AC5" i="7"/>
  <c r="AB5" i="7"/>
  <c r="AF5" i="7" s="1"/>
  <c r="AG5" i="7" s="1"/>
  <c r="AA5" i="7"/>
  <c r="K1" i="7"/>
  <c r="A1" i="7"/>
  <c r="L104" i="6"/>
  <c r="L99" i="6"/>
  <c r="A94" i="6"/>
  <c r="A90" i="6"/>
  <c r="AA70" i="6"/>
  <c r="X70" i="6"/>
  <c r="U70" i="6"/>
  <c r="A70" i="6"/>
  <c r="A51" i="6"/>
  <c r="A49" i="6"/>
  <c r="AA29" i="6"/>
  <c r="X29" i="6"/>
  <c r="U29" i="6"/>
  <c r="K29" i="6"/>
  <c r="W26" i="6"/>
  <c r="U26" i="6"/>
  <c r="T26" i="6"/>
  <c r="R26" i="6"/>
  <c r="AC26" i="6" s="1"/>
  <c r="Q26" i="6"/>
  <c r="AB26" i="6" s="1"/>
  <c r="O26" i="6"/>
  <c r="T25" i="6"/>
  <c r="R25" i="6"/>
  <c r="Q25" i="6"/>
  <c r="AE25" i="6" s="1"/>
  <c r="O25" i="6"/>
  <c r="AB25" i="6" s="1"/>
  <c r="AE24" i="6"/>
  <c r="AC24" i="6"/>
  <c r="AB24" i="6"/>
  <c r="Q24" i="6"/>
  <c r="AA24" i="6" s="1"/>
  <c r="O24" i="6"/>
  <c r="AE23" i="6"/>
  <c r="AC23" i="6"/>
  <c r="AB23" i="6"/>
  <c r="AF23" i="6" s="1"/>
  <c r="AA23" i="6"/>
  <c r="AE20" i="6"/>
  <c r="AC20" i="6"/>
  <c r="AB20" i="6"/>
  <c r="W20" i="6"/>
  <c r="U20" i="6"/>
  <c r="T20" i="6"/>
  <c r="R20" i="6"/>
  <c r="Q20" i="6"/>
  <c r="O20" i="6"/>
  <c r="AB19" i="6"/>
  <c r="AA19" i="6"/>
  <c r="AF19" i="6" s="1"/>
  <c r="T19" i="6"/>
  <c r="R19" i="6"/>
  <c r="Q19" i="6"/>
  <c r="AE19" i="6" s="1"/>
  <c r="O19" i="6"/>
  <c r="AC19" i="6" s="1"/>
  <c r="AE18" i="6"/>
  <c r="AB18" i="6"/>
  <c r="Q18" i="6"/>
  <c r="AA18" i="6" s="1"/>
  <c r="O18" i="6"/>
  <c r="AC18" i="6" s="1"/>
  <c r="AE17" i="6"/>
  <c r="AC17" i="6"/>
  <c r="AB17" i="6"/>
  <c r="AA17" i="6"/>
  <c r="AF17" i="6" s="1"/>
  <c r="AE14" i="6"/>
  <c r="AB14" i="6"/>
  <c r="W14" i="6"/>
  <c r="U14" i="6"/>
  <c r="T14" i="6"/>
  <c r="R14" i="6"/>
  <c r="AA14" i="6" s="1"/>
  <c r="AE13" i="6"/>
  <c r="AC13" i="6"/>
  <c r="AB13" i="6"/>
  <c r="T13" i="6"/>
  <c r="R13" i="6"/>
  <c r="Q13" i="6"/>
  <c r="O13" i="6"/>
  <c r="AE12" i="6"/>
  <c r="AC12" i="6"/>
  <c r="AB12" i="6"/>
  <c r="Q12" i="6"/>
  <c r="O12" i="6"/>
  <c r="AA12" i="6" s="1"/>
  <c r="AE11" i="6"/>
  <c r="AC11" i="6"/>
  <c r="AB11" i="6"/>
  <c r="AF11" i="6" s="1"/>
  <c r="AA11" i="6"/>
  <c r="W8" i="6"/>
  <c r="U8" i="6"/>
  <c r="T8" i="6"/>
  <c r="R8" i="6"/>
  <c r="Q8" i="6"/>
  <c r="AE8" i="6" s="1"/>
  <c r="O8" i="6"/>
  <c r="AC7" i="6"/>
  <c r="T7" i="6"/>
  <c r="AB7" i="6" s="1"/>
  <c r="R7" i="6"/>
  <c r="Q7" i="6"/>
  <c r="AE7" i="6" s="1"/>
  <c r="O7" i="6"/>
  <c r="AA6" i="6"/>
  <c r="Q6" i="6"/>
  <c r="AE6" i="6" s="1"/>
  <c r="O6" i="6"/>
  <c r="AC6" i="6" s="1"/>
  <c r="AE5" i="6"/>
  <c r="AC5" i="6"/>
  <c r="AB5" i="6"/>
  <c r="AF5" i="6" s="1"/>
  <c r="AA5" i="6"/>
  <c r="K1" i="6"/>
  <c r="K70" i="6" s="1"/>
  <c r="A1" i="6"/>
  <c r="A29" i="6" s="1"/>
  <c r="L106" i="5"/>
  <c r="B38" i="1" s="1"/>
  <c r="L99" i="5"/>
  <c r="A96" i="5"/>
  <c r="A94" i="5"/>
  <c r="L95" i="5" s="1"/>
  <c r="W93" i="5" s="1"/>
  <c r="A92" i="5"/>
  <c r="L91" i="5" s="1"/>
  <c r="B36" i="1" s="1"/>
  <c r="A90" i="5"/>
  <c r="L104" i="5" s="1"/>
  <c r="W105" i="5" s="1"/>
  <c r="B37" i="1" s="1"/>
  <c r="L86" i="5"/>
  <c r="L101" i="5" s="1"/>
  <c r="W100" i="5" s="1"/>
  <c r="B33" i="1" s="1"/>
  <c r="W84" i="5"/>
  <c r="W80" i="5" s="1"/>
  <c r="B31" i="1" s="1"/>
  <c r="L82" i="5"/>
  <c r="L78" i="5"/>
  <c r="W76" i="5"/>
  <c r="B32" i="1" s="1"/>
  <c r="L74" i="5"/>
  <c r="AA70" i="5"/>
  <c r="X70" i="5"/>
  <c r="U70" i="5"/>
  <c r="A70" i="5"/>
  <c r="L65" i="5"/>
  <c r="B30" i="1" s="1"/>
  <c r="L58" i="5"/>
  <c r="B26" i="1" s="1"/>
  <c r="A55" i="5"/>
  <c r="L54" i="5"/>
  <c r="W52" i="5" s="1"/>
  <c r="B27" i="1" s="1"/>
  <c r="A53" i="5"/>
  <c r="A51" i="5"/>
  <c r="L63" i="5" s="1"/>
  <c r="W64" i="5" s="1"/>
  <c r="B29" i="1" s="1"/>
  <c r="A49" i="5"/>
  <c r="L50" i="5" s="1"/>
  <c r="B28" i="1" s="1"/>
  <c r="L45" i="5"/>
  <c r="W43" i="5" s="1"/>
  <c r="W39" i="5" s="1"/>
  <c r="B23" i="1" s="1"/>
  <c r="L41" i="5"/>
  <c r="L60" i="5" s="1"/>
  <c r="W59" i="5" s="1"/>
  <c r="B25" i="1" s="1"/>
  <c r="L37" i="5"/>
  <c r="W35" i="5" s="1"/>
  <c r="L33" i="5"/>
  <c r="AA29" i="5"/>
  <c r="X29" i="5"/>
  <c r="U29" i="5"/>
  <c r="AC26" i="5"/>
  <c r="AB26" i="5"/>
  <c r="W26" i="5"/>
  <c r="U26" i="5"/>
  <c r="T26" i="5"/>
  <c r="R26" i="5"/>
  <c r="Q26" i="5"/>
  <c r="AA26" i="5" s="1"/>
  <c r="O26" i="5"/>
  <c r="T25" i="5"/>
  <c r="R25" i="5"/>
  <c r="Q25" i="5"/>
  <c r="AE25" i="5" s="1"/>
  <c r="O25" i="5"/>
  <c r="AC25" i="5" s="1"/>
  <c r="AE24" i="5"/>
  <c r="AB24" i="5"/>
  <c r="Q24" i="5"/>
  <c r="O24" i="5"/>
  <c r="AA24" i="5" s="1"/>
  <c r="AE23" i="5"/>
  <c r="AC23" i="5"/>
  <c r="AB23" i="5"/>
  <c r="AA23" i="5"/>
  <c r="AF23" i="5" s="1"/>
  <c r="AC20" i="5"/>
  <c r="W20" i="5"/>
  <c r="U20" i="5"/>
  <c r="T20" i="5"/>
  <c r="R20" i="5"/>
  <c r="Q20" i="5"/>
  <c r="AB20" i="5" s="1"/>
  <c r="O20" i="5"/>
  <c r="AC19" i="5"/>
  <c r="T19" i="5"/>
  <c r="AB19" i="5" s="1"/>
  <c r="R19" i="5"/>
  <c r="Q19" i="5"/>
  <c r="O19" i="5"/>
  <c r="AC18" i="5"/>
  <c r="AB18" i="5"/>
  <c r="Q18" i="5"/>
  <c r="AA18" i="5" s="1"/>
  <c r="O18" i="5"/>
  <c r="AE17" i="5"/>
  <c r="AC17" i="5"/>
  <c r="AB17" i="5"/>
  <c r="AF17" i="5" s="1"/>
  <c r="AA17" i="5"/>
  <c r="AE14" i="5"/>
  <c r="W14" i="5"/>
  <c r="U14" i="5"/>
  <c r="T14" i="5"/>
  <c r="R14" i="5"/>
  <c r="Q14" i="5"/>
  <c r="O14" i="5"/>
  <c r="AB14" i="5" s="1"/>
  <c r="AE13" i="5"/>
  <c r="AC13" i="5"/>
  <c r="T13" i="5"/>
  <c r="R13" i="5"/>
  <c r="Q13" i="5"/>
  <c r="AB13" i="5" s="1"/>
  <c r="O13" i="5"/>
  <c r="AA13" i="5" s="1"/>
  <c r="AE12" i="5"/>
  <c r="Q12" i="5"/>
  <c r="AA12" i="5" s="1"/>
  <c r="O12" i="5"/>
  <c r="AC12" i="5" s="1"/>
  <c r="AE11" i="5"/>
  <c r="AC11" i="5"/>
  <c r="AB11" i="5"/>
  <c r="AF11" i="5" s="1"/>
  <c r="AA11" i="5"/>
  <c r="W8" i="5"/>
  <c r="U8" i="5"/>
  <c r="T8" i="5"/>
  <c r="AE8" i="5" s="1"/>
  <c r="R8" i="5"/>
  <c r="Q8" i="5"/>
  <c r="O8" i="5"/>
  <c r="AC7" i="5"/>
  <c r="T7" i="5"/>
  <c r="AE7" i="5" s="1"/>
  <c r="R7" i="5"/>
  <c r="Q7" i="5"/>
  <c r="O7" i="5"/>
  <c r="AE6" i="5"/>
  <c r="AC6" i="5"/>
  <c r="AB6" i="5"/>
  <c r="AF6" i="5" s="1"/>
  <c r="Q6" i="5"/>
  <c r="AA6" i="5" s="1"/>
  <c r="O6" i="5"/>
  <c r="AE5" i="5"/>
  <c r="AC5" i="5"/>
  <c r="AB5" i="5"/>
  <c r="AA5" i="5"/>
  <c r="K1" i="5"/>
  <c r="K70" i="5" s="1"/>
  <c r="A1" i="5"/>
  <c r="A29" i="5" s="1"/>
  <c r="AI77" i="4"/>
  <c r="AH77" i="4"/>
  <c r="AF77" i="4"/>
  <c r="AE77" i="4"/>
  <c r="AD77" i="4"/>
  <c r="Z77" i="4"/>
  <c r="X77" i="4"/>
  <c r="T77" i="4"/>
  <c r="R77" i="4"/>
  <c r="Q77" i="4"/>
  <c r="O77" i="4"/>
  <c r="W76" i="4"/>
  <c r="AH76" i="4" s="1"/>
  <c r="U76" i="4"/>
  <c r="AF76" i="4" s="1"/>
  <c r="T76" i="4"/>
  <c r="AE76" i="4" s="1"/>
  <c r="R76" i="4"/>
  <c r="AH75" i="4"/>
  <c r="T75" i="4"/>
  <c r="R75" i="4"/>
  <c r="AF75" i="4" s="1"/>
  <c r="Q75" i="4"/>
  <c r="O75" i="4"/>
  <c r="Q74" i="4"/>
  <c r="AH74" i="4" s="1"/>
  <c r="O74" i="4"/>
  <c r="AF74" i="4" s="1"/>
  <c r="AI73" i="4"/>
  <c r="AH73" i="4"/>
  <c r="AF73" i="4"/>
  <c r="AE73" i="4"/>
  <c r="AD73" i="4"/>
  <c r="AA70" i="4"/>
  <c r="X70" i="4"/>
  <c r="U70" i="4"/>
  <c r="K70" i="4"/>
  <c r="L63" i="4"/>
  <c r="L60" i="4"/>
  <c r="A53" i="4"/>
  <c r="AA29" i="4"/>
  <c r="X29" i="4"/>
  <c r="U29" i="4"/>
  <c r="K29" i="4"/>
  <c r="AG26" i="4"/>
  <c r="AF26" i="4"/>
  <c r="AE26" i="4"/>
  <c r="AC26" i="4"/>
  <c r="AB26" i="4"/>
  <c r="AA26" i="4"/>
  <c r="W26" i="4"/>
  <c r="U26" i="4"/>
  <c r="T26" i="4"/>
  <c r="R26" i="4"/>
  <c r="Q26" i="4"/>
  <c r="O26" i="4"/>
  <c r="AC25" i="4"/>
  <c r="T25" i="4"/>
  <c r="AE25" i="4" s="1"/>
  <c r="R25" i="4"/>
  <c r="Q25" i="4"/>
  <c r="O25" i="4"/>
  <c r="Q24" i="4"/>
  <c r="AB24" i="4" s="1"/>
  <c r="O24" i="4"/>
  <c r="AC24" i="4" s="1"/>
  <c r="AE23" i="4"/>
  <c r="AC23" i="4"/>
  <c r="AB23" i="4"/>
  <c r="AF23" i="4" s="1"/>
  <c r="AA23" i="4"/>
  <c r="AG20" i="4"/>
  <c r="AF20" i="4"/>
  <c r="AE20" i="4"/>
  <c r="AC20" i="4"/>
  <c r="AB20" i="4"/>
  <c r="AA20" i="4"/>
  <c r="W20" i="4"/>
  <c r="U20" i="4"/>
  <c r="T20" i="4"/>
  <c r="R20" i="4"/>
  <c r="Q20" i="4"/>
  <c r="O20" i="4"/>
  <c r="AC19" i="4"/>
  <c r="T19" i="4"/>
  <c r="R19" i="4"/>
  <c r="Q19" i="4"/>
  <c r="AA19" i="4" s="1"/>
  <c r="O19" i="4"/>
  <c r="AC18" i="4"/>
  <c r="Q18" i="4"/>
  <c r="AA18" i="4" s="1"/>
  <c r="O18" i="4"/>
  <c r="AE17" i="4"/>
  <c r="AC17" i="4"/>
  <c r="AB17" i="4"/>
  <c r="AA17" i="4"/>
  <c r="AF17" i="4" s="1"/>
  <c r="AG14" i="4"/>
  <c r="AF14" i="4"/>
  <c r="AE14" i="4"/>
  <c r="AC14" i="4"/>
  <c r="AB14" i="4"/>
  <c r="AA14" i="4"/>
  <c r="W14" i="4"/>
  <c r="U14" i="4"/>
  <c r="T14" i="4"/>
  <c r="R14" i="4"/>
  <c r="Q14" i="4"/>
  <c r="O14" i="4"/>
  <c r="T13" i="4"/>
  <c r="R13" i="4"/>
  <c r="Q13" i="4"/>
  <c r="AE13" i="4" s="1"/>
  <c r="O13" i="4"/>
  <c r="AB13" i="4" s="1"/>
  <c r="AC12" i="4"/>
  <c r="Q12" i="4"/>
  <c r="AA12" i="4" s="1"/>
  <c r="O12" i="4"/>
  <c r="AF11" i="4"/>
  <c r="AE11" i="4"/>
  <c r="AC11" i="4"/>
  <c r="AB11" i="4"/>
  <c r="AA11" i="4"/>
  <c r="AG8" i="4"/>
  <c r="AF8" i="4"/>
  <c r="AE8" i="4"/>
  <c r="AC8" i="4"/>
  <c r="AB8" i="4"/>
  <c r="AA8" i="4"/>
  <c r="W8" i="4"/>
  <c r="U8" i="4"/>
  <c r="T8" i="4"/>
  <c r="R8" i="4"/>
  <c r="Q8" i="4"/>
  <c r="O8" i="4"/>
  <c r="T7" i="4"/>
  <c r="R7" i="4"/>
  <c r="Q7" i="4"/>
  <c r="AE7" i="4" s="1"/>
  <c r="O7" i="4"/>
  <c r="AB7" i="4" s="1"/>
  <c r="AE6" i="4"/>
  <c r="AC6" i="4"/>
  <c r="AB6" i="4"/>
  <c r="AA6" i="4"/>
  <c r="AF6" i="4" s="1"/>
  <c r="AE5" i="4"/>
  <c r="AC5" i="4"/>
  <c r="AB5" i="4"/>
  <c r="AA5" i="4"/>
  <c r="AF5" i="4" s="1"/>
  <c r="K1" i="4"/>
  <c r="A1" i="4"/>
  <c r="L101" i="3"/>
  <c r="L99" i="3"/>
  <c r="A94" i="3"/>
  <c r="A92" i="3"/>
  <c r="AA70" i="3"/>
  <c r="X70" i="3"/>
  <c r="U70" i="3"/>
  <c r="L60" i="3"/>
  <c r="A55" i="3"/>
  <c r="A53" i="3"/>
  <c r="AA29" i="3"/>
  <c r="X29" i="3"/>
  <c r="U29" i="3"/>
  <c r="K29" i="3"/>
  <c r="W26" i="3"/>
  <c r="U26" i="3"/>
  <c r="T26" i="3"/>
  <c r="R26" i="3"/>
  <c r="AC26" i="3" s="1"/>
  <c r="Q26" i="3"/>
  <c r="AA26" i="3" s="1"/>
  <c r="O26" i="3"/>
  <c r="AC25" i="3"/>
  <c r="T25" i="3"/>
  <c r="AE25" i="3" s="1"/>
  <c r="R25" i="3"/>
  <c r="Q25" i="3"/>
  <c r="O25" i="3"/>
  <c r="Q24" i="3"/>
  <c r="AE24" i="3" s="1"/>
  <c r="O24" i="3"/>
  <c r="AB24" i="3" s="1"/>
  <c r="AE23" i="3"/>
  <c r="AC23" i="3"/>
  <c r="AB23" i="3"/>
  <c r="AF23" i="3" s="1"/>
  <c r="AA23" i="3"/>
  <c r="AE20" i="3"/>
  <c r="AB20" i="3"/>
  <c r="W20" i="3"/>
  <c r="U20" i="3"/>
  <c r="T20" i="3"/>
  <c r="R20" i="3"/>
  <c r="Q20" i="3"/>
  <c r="O20" i="3"/>
  <c r="AC20" i="3" s="1"/>
  <c r="AE19" i="3"/>
  <c r="AB19" i="3"/>
  <c r="T19" i="3"/>
  <c r="R19" i="3"/>
  <c r="Q19" i="3"/>
  <c r="O19" i="3"/>
  <c r="AA19" i="3" s="1"/>
  <c r="AE18" i="3"/>
  <c r="AC18" i="3"/>
  <c r="AB18" i="3"/>
  <c r="Q18" i="3"/>
  <c r="O18" i="3"/>
  <c r="AA18" i="3" s="1"/>
  <c r="AE17" i="3"/>
  <c r="AC17" i="3"/>
  <c r="AB17" i="3"/>
  <c r="AA17" i="3"/>
  <c r="AF17" i="3" s="1"/>
  <c r="W14" i="3"/>
  <c r="U14" i="3"/>
  <c r="T14" i="3"/>
  <c r="AB14" i="3" s="1"/>
  <c r="R14" i="3"/>
  <c r="Q14" i="3"/>
  <c r="AE14" i="3" s="1"/>
  <c r="O14" i="3"/>
  <c r="AC14" i="3" s="1"/>
  <c r="T13" i="3"/>
  <c r="R13" i="3"/>
  <c r="Q13" i="3"/>
  <c r="AE13" i="3" s="1"/>
  <c r="O13" i="3"/>
  <c r="AC12" i="3"/>
  <c r="Q12" i="3"/>
  <c r="AE12" i="3" s="1"/>
  <c r="O12" i="3"/>
  <c r="AA12" i="3" s="1"/>
  <c r="AE11" i="3"/>
  <c r="AC11" i="3"/>
  <c r="AB11" i="3"/>
  <c r="AF11" i="3" s="1"/>
  <c r="AA11" i="3"/>
  <c r="AC8" i="3"/>
  <c r="AB8" i="3"/>
  <c r="W8" i="3"/>
  <c r="U8" i="3"/>
  <c r="T8" i="3"/>
  <c r="R8" i="3"/>
  <c r="Q8" i="3"/>
  <c r="AA8" i="3" s="1"/>
  <c r="AF8" i="3" s="1"/>
  <c r="O8" i="3"/>
  <c r="T7" i="3"/>
  <c r="R7" i="3"/>
  <c r="Q7" i="3"/>
  <c r="AA7" i="3" s="1"/>
  <c r="O7" i="3"/>
  <c r="AC7" i="3" s="1"/>
  <c r="AE6" i="3"/>
  <c r="Q6" i="3"/>
  <c r="AA6" i="3" s="1"/>
  <c r="O6" i="3"/>
  <c r="AC6" i="3" s="1"/>
  <c r="AE5" i="3"/>
  <c r="AC5" i="3"/>
  <c r="AB5" i="3"/>
  <c r="AA5" i="3"/>
  <c r="K1" i="3"/>
  <c r="K70" i="3" s="1"/>
  <c r="A1" i="3"/>
  <c r="A70" i="3" s="1"/>
  <c r="L104" i="2"/>
  <c r="A92" i="2"/>
  <c r="AA70" i="2"/>
  <c r="X70" i="2"/>
  <c r="U70" i="2"/>
  <c r="K70" i="2"/>
  <c r="A70" i="2"/>
  <c r="L65" i="2"/>
  <c r="L63" i="2"/>
  <c r="L58" i="2"/>
  <c r="A53" i="2"/>
  <c r="A49" i="2"/>
  <c r="AA29" i="2"/>
  <c r="X29" i="2"/>
  <c r="U29" i="2"/>
  <c r="K29" i="2"/>
  <c r="A29" i="2"/>
  <c r="W26" i="2"/>
  <c r="U26" i="2"/>
  <c r="T26" i="2"/>
  <c r="R26" i="2"/>
  <c r="AA26" i="2" s="1"/>
  <c r="Q26" i="2"/>
  <c r="AE26" i="2" s="1"/>
  <c r="O26" i="2"/>
  <c r="AC25" i="2"/>
  <c r="AA25" i="2"/>
  <c r="T25" i="2"/>
  <c r="Q25" i="2"/>
  <c r="O25" i="2"/>
  <c r="Q24" i="2"/>
  <c r="AE24" i="2" s="1"/>
  <c r="O24" i="2"/>
  <c r="AC24" i="2" s="1"/>
  <c r="AE23" i="2"/>
  <c r="AC23" i="2"/>
  <c r="AB23" i="2"/>
  <c r="AF23" i="2" s="1"/>
  <c r="AA23" i="2"/>
  <c r="AE20" i="2"/>
  <c r="W20" i="2"/>
  <c r="U20" i="2"/>
  <c r="T20" i="2"/>
  <c r="R20" i="2"/>
  <c r="Q20" i="2"/>
  <c r="AB20" i="2" s="1"/>
  <c r="O20" i="2"/>
  <c r="AC20" i="2" s="1"/>
  <c r="AE19" i="2"/>
  <c r="T19" i="2"/>
  <c r="R19" i="2"/>
  <c r="AC19" i="2" s="1"/>
  <c r="Q19" i="2"/>
  <c r="O19" i="2"/>
  <c r="AC18" i="2"/>
  <c r="Q18" i="2"/>
  <c r="AA18" i="2" s="1"/>
  <c r="O18" i="2"/>
  <c r="AE17" i="2"/>
  <c r="AC17" i="2"/>
  <c r="AB17" i="2"/>
  <c r="AA17" i="2"/>
  <c r="AC14" i="2"/>
  <c r="W14" i="2"/>
  <c r="AB14" i="2" s="1"/>
  <c r="U14" i="2"/>
  <c r="T14" i="2"/>
  <c r="R14" i="2"/>
  <c r="Q14" i="2"/>
  <c r="AE14" i="2" s="1"/>
  <c r="O14" i="2"/>
  <c r="T13" i="2"/>
  <c r="AE13" i="2" s="1"/>
  <c r="R13" i="2"/>
  <c r="AB13" i="2" s="1"/>
  <c r="Q13" i="2"/>
  <c r="O13" i="2"/>
  <c r="Q12" i="2"/>
  <c r="AB12" i="2" s="1"/>
  <c r="O12" i="2"/>
  <c r="AA12" i="2" s="1"/>
  <c r="AE11" i="2"/>
  <c r="AC11" i="2"/>
  <c r="AB11" i="2"/>
  <c r="AA11" i="2"/>
  <c r="AC8" i="2"/>
  <c r="AB8" i="2"/>
  <c r="W8" i="2"/>
  <c r="U8" i="2"/>
  <c r="T8" i="2"/>
  <c r="R8" i="2"/>
  <c r="Q8" i="2"/>
  <c r="AE8" i="2" s="1"/>
  <c r="O8" i="2"/>
  <c r="AA8" i="2" s="1"/>
  <c r="AF8" i="2" s="1"/>
  <c r="AC7" i="2"/>
  <c r="T7" i="2"/>
  <c r="R7" i="2"/>
  <c r="Q7" i="2"/>
  <c r="AA7" i="2" s="1"/>
  <c r="O7" i="2"/>
  <c r="AE6" i="2"/>
  <c r="AC6" i="2"/>
  <c r="AB6" i="2"/>
  <c r="Q6" i="2"/>
  <c r="AA6" i="2" s="1"/>
  <c r="O6" i="2"/>
  <c r="AF5" i="2"/>
  <c r="AE5" i="2"/>
  <c r="AC5" i="2"/>
  <c r="AB5" i="2"/>
  <c r="AA5" i="2"/>
  <c r="B72" i="1"/>
  <c r="B71" i="1"/>
  <c r="B67" i="1"/>
  <c r="B63" i="1"/>
  <c r="F54" i="1"/>
  <c r="F52" i="1"/>
  <c r="F50" i="1"/>
  <c r="B49" i="1"/>
  <c r="B48" i="1"/>
  <c r="B47" i="1"/>
  <c r="F45" i="1"/>
  <c r="B43" i="1"/>
  <c r="F42" i="1"/>
  <c r="B35" i="1"/>
  <c r="B34" i="1"/>
  <c r="F32" i="1"/>
  <c r="F29" i="1"/>
  <c r="F27" i="1"/>
  <c r="F25" i="1"/>
  <c r="F24" i="1"/>
  <c r="B24" i="1"/>
  <c r="F23" i="1"/>
  <c r="F20" i="1"/>
  <c r="B20" i="1"/>
  <c r="F19" i="1"/>
  <c r="B19" i="1"/>
  <c r="B18" i="1"/>
  <c r="F17" i="1"/>
  <c r="B17" i="1"/>
  <c r="B16" i="1"/>
  <c r="F15" i="1"/>
  <c r="B15" i="1"/>
  <c r="F13" i="1"/>
  <c r="B13" i="1"/>
  <c r="B12" i="1"/>
  <c r="F11" i="1"/>
  <c r="B11" i="1"/>
  <c r="B10" i="1"/>
  <c r="F9" i="1"/>
  <c r="B9" i="1"/>
  <c r="B8" i="1"/>
  <c r="F7" i="1"/>
  <c r="B7" i="1"/>
  <c r="B6" i="1"/>
  <c r="F5" i="1"/>
  <c r="B5" i="1"/>
  <c r="E1" i="1"/>
  <c r="A1" i="1"/>
  <c r="AG6" i="4" l="1"/>
  <c r="AG11" i="6"/>
  <c r="AG8" i="7"/>
  <c r="AG7" i="7"/>
  <c r="AF8" i="9"/>
  <c r="AG6" i="7"/>
  <c r="AF12" i="3"/>
  <c r="AB24" i="2"/>
  <c r="AE25" i="2"/>
  <c r="AB25" i="2"/>
  <c r="AF25" i="2" s="1"/>
  <c r="AB7" i="3"/>
  <c r="AF7" i="3" s="1"/>
  <c r="AA25" i="3"/>
  <c r="AF25" i="3" s="1"/>
  <c r="A70" i="4"/>
  <c r="A29" i="4"/>
  <c r="AA7" i="4"/>
  <c r="AF7" i="4" s="1"/>
  <c r="AG7" i="4" s="1"/>
  <c r="AE75" i="4"/>
  <c r="AB12" i="5"/>
  <c r="AF12" i="5" s="1"/>
  <c r="AG12" i="5" s="1"/>
  <c r="AE20" i="5"/>
  <c r="AB25" i="5"/>
  <c r="AA7" i="6"/>
  <c r="AF7" i="6" s="1"/>
  <c r="AB7" i="9"/>
  <c r="AE14" i="9"/>
  <c r="AB20" i="9"/>
  <c r="AE25" i="9"/>
  <c r="AB25" i="3"/>
  <c r="AA24" i="4"/>
  <c r="AF24" i="4" s="1"/>
  <c r="AC13" i="3"/>
  <c r="AA13" i="3"/>
  <c r="AF13" i="3" s="1"/>
  <c r="AG13" i="3" s="1"/>
  <c r="AC26" i="2"/>
  <c r="AE7" i="2"/>
  <c r="AE18" i="2"/>
  <c r="AF5" i="3"/>
  <c r="AE7" i="3"/>
  <c r="AC7" i="4"/>
  <c r="AA19" i="5"/>
  <c r="AF19" i="5" s="1"/>
  <c r="AF18" i="6"/>
  <c r="K29" i="7"/>
  <c r="K70" i="7"/>
  <c r="AE19" i="8"/>
  <c r="A7" i="10"/>
  <c r="A2" i="10"/>
  <c r="AD75" i="4"/>
  <c r="AI75" i="4" s="1"/>
  <c r="AF26" i="5"/>
  <c r="AA19" i="8"/>
  <c r="AF19" i="8" s="1"/>
  <c r="AE74" i="8"/>
  <c r="AB12" i="9"/>
  <c r="AA19" i="2"/>
  <c r="AB26" i="2"/>
  <c r="AF26" i="2" s="1"/>
  <c r="AB12" i="3"/>
  <c r="AF19" i="3"/>
  <c r="AE18" i="4"/>
  <c r="AE24" i="4"/>
  <c r="AB8" i="5"/>
  <c r="AF14" i="6"/>
  <c r="AB19" i="7"/>
  <c r="AF19" i="7" s="1"/>
  <c r="AE12" i="2"/>
  <c r="AF6" i="2"/>
  <c r="AA14" i="3"/>
  <c r="AF14" i="3" s="1"/>
  <c r="AB12" i="4"/>
  <c r="AF12" i="4" s="1"/>
  <c r="AE19" i="5"/>
  <c r="AA7" i="8"/>
  <c r="AB13" i="8"/>
  <c r="AF13" i="8" s="1"/>
  <c r="AG13" i="8" s="1"/>
  <c r="AH74" i="8"/>
  <c r="AE12" i="9"/>
  <c r="AB14" i="9"/>
  <c r="AF14" i="9" s="1"/>
  <c r="AB19" i="9"/>
  <c r="AC13" i="2"/>
  <c r="AA25" i="4"/>
  <c r="AF24" i="5"/>
  <c r="AF12" i="6"/>
  <c r="AG12" i="6" s="1"/>
  <c r="AB13" i="7"/>
  <c r="AB20" i="7"/>
  <c r="AE75" i="8"/>
  <c r="AD75" i="8"/>
  <c r="AI75" i="8" s="1"/>
  <c r="AC24" i="9"/>
  <c r="AB24" i="9"/>
  <c r="AA24" i="9"/>
  <c r="AF17" i="2"/>
  <c r="AB19" i="2"/>
  <c r="AB6" i="3"/>
  <c r="AF6" i="3" s="1"/>
  <c r="AE12" i="4"/>
  <c r="AD76" i="4"/>
  <c r="AI76" i="4" s="1"/>
  <c r="AA7" i="5"/>
  <c r="AF7" i="5" s="1"/>
  <c r="AA20" i="5"/>
  <c r="AF20" i="5" s="1"/>
  <c r="AC8" i="6"/>
  <c r="AA8" i="6"/>
  <c r="AE13" i="8"/>
  <c r="AB6" i="9"/>
  <c r="AF6" i="9" s="1"/>
  <c r="AB8" i="9"/>
  <c r="AC13" i="9"/>
  <c r="AA13" i="9"/>
  <c r="AE19" i="9"/>
  <c r="AF12" i="2"/>
  <c r="AB18" i="4"/>
  <c r="AF18" i="4" s="1"/>
  <c r="AA26" i="7"/>
  <c r="AE26" i="6"/>
  <c r="AC8" i="7"/>
  <c r="AC24" i="7"/>
  <c r="AB26" i="7"/>
  <c r="AB7" i="8"/>
  <c r="AB24" i="8"/>
  <c r="AF24" i="8" s="1"/>
  <c r="AE8" i="9"/>
  <c r="AC20" i="9"/>
  <c r="D20" i="10"/>
  <c r="AB12" i="7"/>
  <c r="AA12" i="7"/>
  <c r="AF12" i="7" s="1"/>
  <c r="AG11" i="7" s="1"/>
  <c r="AF13" i="5"/>
  <c r="AA24" i="2"/>
  <c r="AE8" i="3"/>
  <c r="AB25" i="4"/>
  <c r="AF5" i="5"/>
  <c r="AB7" i="5"/>
  <c r="AC14" i="5"/>
  <c r="AA14" i="5"/>
  <c r="AF14" i="5" s="1"/>
  <c r="AF18" i="5"/>
  <c r="AG18" i="5" s="1"/>
  <c r="AE26" i="5"/>
  <c r="AA13" i="7"/>
  <c r="AF13" i="7" s="1"/>
  <c r="AF12" i="9"/>
  <c r="AC13" i="7"/>
  <c r="AE24" i="8"/>
  <c r="AB13" i="9"/>
  <c r="AI74" i="8"/>
  <c r="AF11" i="2"/>
  <c r="AB13" i="3"/>
  <c r="AA13" i="4"/>
  <c r="AF13" i="4" s="1"/>
  <c r="AD74" i="4"/>
  <c r="K29" i="5"/>
  <c r="AB6" i="6"/>
  <c r="AF6" i="6" s="1"/>
  <c r="AA20" i="6"/>
  <c r="AF20" i="6" s="1"/>
  <c r="AG20" i="6" s="1"/>
  <c r="AF24" i="6"/>
  <c r="AA20" i="7"/>
  <c r="AF20" i="7" s="1"/>
  <c r="AB25" i="7"/>
  <c r="AA25" i="7"/>
  <c r="AF25" i="7" s="1"/>
  <c r="AB18" i="8"/>
  <c r="AF18" i="8" s="1"/>
  <c r="AA18" i="9"/>
  <c r="AF18" i="9" s="1"/>
  <c r="K29" i="9"/>
  <c r="AC25" i="6"/>
  <c r="AA25" i="6"/>
  <c r="AF25" i="6" s="1"/>
  <c r="AF19" i="9"/>
  <c r="AC24" i="3"/>
  <c r="AA24" i="3"/>
  <c r="AF24" i="3" s="1"/>
  <c r="AB26" i="3"/>
  <c r="AF26" i="3" s="1"/>
  <c r="AG26" i="3" s="1"/>
  <c r="AC13" i="4"/>
  <c r="AE19" i="4"/>
  <c r="AE74" i="4"/>
  <c r="AE18" i="5"/>
  <c r="AB8" i="6"/>
  <c r="AA13" i="6"/>
  <c r="AF13" i="6" s="1"/>
  <c r="AC20" i="7"/>
  <c r="AC12" i="8"/>
  <c r="AB12" i="8"/>
  <c r="AA12" i="8"/>
  <c r="AF12" i="8" s="1"/>
  <c r="AE18" i="8"/>
  <c r="AC25" i="8"/>
  <c r="AA25" i="8"/>
  <c r="AF25" i="8" s="1"/>
  <c r="AD76" i="8"/>
  <c r="AI76" i="8" s="1"/>
  <c r="AB25" i="9"/>
  <c r="AF25" i="9" s="1"/>
  <c r="AB19" i="4"/>
  <c r="AF19" i="4" s="1"/>
  <c r="AB7" i="2"/>
  <c r="AF7" i="2" s="1"/>
  <c r="AG7" i="2" s="1"/>
  <c r="AA14" i="2"/>
  <c r="AF14" i="2" s="1"/>
  <c r="AG14" i="2" s="1"/>
  <c r="AB18" i="2"/>
  <c r="AF18" i="2" s="1"/>
  <c r="AF18" i="3"/>
  <c r="AG17" i="3" s="1"/>
  <c r="AE26" i="3"/>
  <c r="AC8" i="5"/>
  <c r="AA26" i="6"/>
  <c r="AF26" i="6" s="1"/>
  <c r="AB14" i="7"/>
  <c r="AF14" i="7" s="1"/>
  <c r="AG14" i="7" s="1"/>
  <c r="AA7" i="9"/>
  <c r="AF7" i="9" s="1"/>
  <c r="AC12" i="2"/>
  <c r="AC19" i="3"/>
  <c r="AC24" i="5"/>
  <c r="AC14" i="6"/>
  <c r="A29" i="3"/>
  <c r="AA13" i="2"/>
  <c r="AF13" i="2" s="1"/>
  <c r="AA20" i="2"/>
  <c r="AF20" i="2" s="1"/>
  <c r="AA8" i="5"/>
  <c r="AF8" i="5" s="1"/>
  <c r="AG8" i="5" s="1"/>
  <c r="AA25" i="5"/>
  <c r="AF25" i="5" s="1"/>
  <c r="AG25" i="5" s="1"/>
  <c r="AA20" i="3"/>
  <c r="AF20" i="3" s="1"/>
  <c r="AG20" i="3" s="1"/>
  <c r="AA20" i="9"/>
  <c r="AG6" i="3" l="1"/>
  <c r="AG8" i="3"/>
  <c r="AG7" i="3"/>
  <c r="AG18" i="4"/>
  <c r="AG17" i="4"/>
  <c r="AG8" i="2"/>
  <c r="AG18" i="8"/>
  <c r="AG17" i="8"/>
  <c r="AG19" i="4"/>
  <c r="AG11" i="8"/>
  <c r="AG6" i="6"/>
  <c r="AG5" i="6"/>
  <c r="AG23" i="4"/>
  <c r="AG6" i="9"/>
  <c r="AG5" i="9"/>
  <c r="AG19" i="7"/>
  <c r="AG18" i="7"/>
  <c r="AG17" i="7"/>
  <c r="AG24" i="8"/>
  <c r="AG23" i="8"/>
  <c r="AG14" i="9"/>
  <c r="AG19" i="8"/>
  <c r="AG13" i="7"/>
  <c r="AG14" i="3"/>
  <c r="AG26" i="5"/>
  <c r="AG20" i="7"/>
  <c r="AG14" i="6"/>
  <c r="AG25" i="3"/>
  <c r="AG23" i="6"/>
  <c r="AG24" i="6"/>
  <c r="AG13" i="2"/>
  <c r="AG24" i="5"/>
  <c r="AG12" i="3"/>
  <c r="AG11" i="3"/>
  <c r="AG5" i="2"/>
  <c r="AG5" i="5"/>
  <c r="AF25" i="4"/>
  <c r="AG25" i="4" s="1"/>
  <c r="AG6" i="5"/>
  <c r="AG24" i="4"/>
  <c r="AG19" i="9"/>
  <c r="AG18" i="6"/>
  <c r="AG7" i="6"/>
  <c r="AG7" i="5"/>
  <c r="AG25" i="6"/>
  <c r="AF26" i="7"/>
  <c r="AG19" i="5"/>
  <c r="AG8" i="9"/>
  <c r="AF24" i="2"/>
  <c r="AG25" i="2" s="1"/>
  <c r="AG17" i="2"/>
  <c r="AG19" i="3"/>
  <c r="AG20" i="2"/>
  <c r="AG12" i="2"/>
  <c r="AG6" i="2"/>
  <c r="AG20" i="5"/>
  <c r="AG24" i="3"/>
  <c r="AG23" i="3"/>
  <c r="AG12" i="8"/>
  <c r="AG18" i="9"/>
  <c r="AF24" i="9"/>
  <c r="AG5" i="3"/>
  <c r="AG17" i="5"/>
  <c r="AG11" i="5"/>
  <c r="AG14" i="5"/>
  <c r="AG7" i="9"/>
  <c r="AG12" i="7"/>
  <c r="AF19" i="2"/>
  <c r="AG19" i="2" s="1"/>
  <c r="AF8" i="6"/>
  <c r="AG8" i="6" s="1"/>
  <c r="AG25" i="8"/>
  <c r="AG13" i="5"/>
  <c r="AF20" i="9"/>
  <c r="AG20" i="9" s="1"/>
  <c r="AG18" i="3"/>
  <c r="AG17" i="6"/>
  <c r="AF7" i="8"/>
  <c r="AG19" i="6"/>
  <c r="AI74" i="4"/>
  <c r="AG11" i="2"/>
  <c r="AG26" i="6"/>
  <c r="AF13" i="9"/>
  <c r="AG13" i="9" s="1"/>
  <c r="AG18" i="2"/>
  <c r="AG13" i="6"/>
  <c r="AG5" i="4"/>
  <c r="AG23" i="5"/>
  <c r="AG26" i="7" l="1"/>
  <c r="AG23" i="7"/>
  <c r="AG24" i="9"/>
  <c r="AG26" i="9"/>
  <c r="AG23" i="9"/>
  <c r="AG25" i="9"/>
  <c r="AG26" i="2"/>
  <c r="AG25" i="7"/>
  <c r="AG24" i="7"/>
  <c r="AG24" i="2"/>
  <c r="AG23" i="2"/>
  <c r="AG7" i="8"/>
  <c r="AG6" i="8"/>
  <c r="AG5" i="8"/>
  <c r="AG17" i="9"/>
  <c r="AG12" i="9"/>
  <c r="AG11" i="9"/>
</calcChain>
</file>

<file path=xl/sharedStrings.xml><?xml version="1.0" encoding="utf-8"?>
<sst xmlns="http://schemas.openxmlformats.org/spreadsheetml/2006/main" count="3170" uniqueCount="529">
  <si>
    <t>celkové výsledky</t>
  </si>
  <si>
    <t>Divize A</t>
  </si>
  <si>
    <t>body</t>
  </si>
  <si>
    <t>Divize B</t>
  </si>
  <si>
    <t>1.</t>
  </si>
  <si>
    <t>2.</t>
  </si>
  <si>
    <t>Kuchyňka Jaroslav (35) (ČL)</t>
  </si>
  <si>
    <t>3.</t>
  </si>
  <si>
    <t>4.</t>
  </si>
  <si>
    <t>Škorpil Jaroslav (30) (ČL)</t>
  </si>
  <si>
    <t>5.</t>
  </si>
  <si>
    <t>6.</t>
  </si>
  <si>
    <t>Hrníčko Matyáš (65) (PINK!)</t>
  </si>
  <si>
    <t>7.</t>
  </si>
  <si>
    <t>8.</t>
  </si>
  <si>
    <t>Švarc Dominik (40) (Bižu)</t>
  </si>
  <si>
    <t>9.</t>
  </si>
  <si>
    <t>10.</t>
  </si>
  <si>
    <t>Günter Tomáš (21) (KMST)</t>
  </si>
  <si>
    <t>Vargová Stella (54) (PINK!)</t>
  </si>
  <si>
    <t>11.</t>
  </si>
  <si>
    <t>12.</t>
  </si>
  <si>
    <t>Rachač Daniel (38) (ČL)</t>
  </si>
  <si>
    <t>13.</t>
  </si>
  <si>
    <t>14.</t>
  </si>
  <si>
    <t>Jantsch Antonín (47) (KMST)</t>
  </si>
  <si>
    <t>15.</t>
  </si>
  <si>
    <t>16.</t>
  </si>
  <si>
    <t>Divize C</t>
  </si>
  <si>
    <t>Divize D</t>
  </si>
  <si>
    <t>Mach Jiří (90) (Víchová)</t>
  </si>
  <si>
    <t>Růžková Stella (49) (PINK!)</t>
  </si>
  <si>
    <t>Leksa Michal (87) (STAR)</t>
  </si>
  <si>
    <t>Kormosh Yaroslav (101) (STAR)</t>
  </si>
  <si>
    <t>Bečková Adéla (106) (STAR)</t>
  </si>
  <si>
    <t>Hrubý Daniel (97) (Víchová)</t>
  </si>
  <si>
    <t>Divize E</t>
  </si>
  <si>
    <t>Divize F</t>
  </si>
  <si>
    <t>Charousek Mikuláš (154) (KMST)</t>
  </si>
  <si>
    <t>Šulc Adam (117) (PINK!)</t>
  </si>
  <si>
    <t>Kubín Petr (122) (Hrádek)</t>
  </si>
  <si>
    <t>Štěpánek Petr (111) (Bižu)</t>
  </si>
  <si>
    <t>Krudewig Jan (114) (ČL)</t>
  </si>
  <si>
    <t>Jungvirt Šimon (123) (ČL)</t>
  </si>
  <si>
    <t>Zahn Marek (137) (Bižu)</t>
  </si>
  <si>
    <t>Weber Jan (118) (Chrast.)</t>
  </si>
  <si>
    <t>Sadovskyi Yehor (132) (PINK!)</t>
  </si>
  <si>
    <t>Košnar Jakub (154) (Semily)</t>
  </si>
  <si>
    <t>Veselý Jan (134) (ČL)</t>
  </si>
  <si>
    <t>Heděncová Marie (145) (KMST)</t>
  </si>
  <si>
    <t>Divize G</t>
  </si>
  <si>
    <t>Divize H</t>
  </si>
  <si>
    <t>Valečka Michael (217) (Smržovka)</t>
  </si>
  <si>
    <t>Šárovec Patrik (217) (ČL)</t>
  </si>
  <si>
    <t>Huk Pavel (201) (KMST)</t>
  </si>
  <si>
    <t>Kukal Vojtěch (217) (PINK!)</t>
  </si>
  <si>
    <t>Martiš Jan (208) (KMST)</t>
  </si>
  <si>
    <t>Havlíček Adam (217) (Smržovka)</t>
  </si>
  <si>
    <t>Jelínek Vojtěch (196) (Bižu)</t>
  </si>
  <si>
    <t>Kolář Daniel (217) (SKST)</t>
  </si>
  <si>
    <t>Herčík Štěpán (217) (Smržovka)</t>
  </si>
  <si>
    <t>Turecký David (149) (PINK!)</t>
  </si>
  <si>
    <t>Vojtíšek Efe (217) (Smržovka)</t>
  </si>
  <si>
    <t>Martiš Jakub (209) (KMST)</t>
  </si>
  <si>
    <t>Široký Hubert (217) (Smržovka)</t>
  </si>
  <si>
    <t>Šiďák Jiří (210) (Bižu)</t>
  </si>
  <si>
    <t>Makovec Tobiáš (217) (ČL)</t>
  </si>
  <si>
    <t>Fejtek Vojtěch (217) (Vesec)</t>
  </si>
  <si>
    <t>Bidlo Šimon (196) (Bižu)</t>
  </si>
  <si>
    <t>Kopal Max (217) (KMST)</t>
  </si>
  <si>
    <t>Kopal Alex (217) (SKST)</t>
  </si>
  <si>
    <t>Rubeš Michal (217) (PINK!)</t>
  </si>
  <si>
    <t>Frič Vojtěch (203) (Bižu)</t>
  </si>
  <si>
    <t>Hušek Marek (217) (KMST)</t>
  </si>
  <si>
    <t>Sýkora Maximilian (212) (STAR)</t>
  </si>
  <si>
    <t>15.-16.</t>
  </si>
  <si>
    <t>Štelzig Matěj (214) (PINK!)</t>
  </si>
  <si>
    <t>Jablonec n. N., 6.12.25</t>
  </si>
  <si>
    <t>Divize</t>
  </si>
  <si>
    <t>A</t>
  </si>
  <si>
    <t>Základní skupiny</t>
  </si>
  <si>
    <t>skupina A</t>
  </si>
  <si>
    <t>v</t>
  </si>
  <si>
    <t>p</t>
  </si>
  <si>
    <t>sety</t>
  </si>
  <si>
    <t>b</t>
  </si>
  <si>
    <t>m</t>
  </si>
  <si>
    <t>Wolf Filip (1) (PINK!)</t>
  </si>
  <si>
    <t>xxx</t>
  </si>
  <si>
    <t>:</t>
  </si>
  <si>
    <t>Voplakal Vojtěch (12) (SKST)</t>
  </si>
  <si>
    <t>Nechvíl Richard (16) (Turnov)</t>
  </si>
  <si>
    <t>Nohejl Vojtěch (22) (ST Fr.)</t>
  </si>
  <si>
    <t>skupina B</t>
  </si>
  <si>
    <t>Nypl Patrik (3) (Bižu)</t>
  </si>
  <si>
    <t>Vít Josef (7) (SKST)</t>
  </si>
  <si>
    <t>Korpová Romana (14) (PINK!)</t>
  </si>
  <si>
    <t>skupina C</t>
  </si>
  <si>
    <t>Jungmann Matěj (4) (SKST)</t>
  </si>
  <si>
    <t>Košťák Matěj (8) (Bižu)</t>
  </si>
  <si>
    <t>Holubová Barbora (13) (STAR)</t>
  </si>
  <si>
    <t>Korpová Tereza (20) (PINK!)</t>
  </si>
  <si>
    <t>skupina D</t>
  </si>
  <si>
    <t>Perlík Josef (6) (SKST)</t>
  </si>
  <si>
    <t>Čupcová Viktorie (9) (SKST)</t>
  </si>
  <si>
    <t>Krejčík Jan (17) (Bižu)</t>
  </si>
  <si>
    <t>Tůma Theodor (25) (PINK!)</t>
  </si>
  <si>
    <t>o 1.-8. místo</t>
  </si>
  <si>
    <t>3:0</t>
  </si>
  <si>
    <t>3:2</t>
  </si>
  <si>
    <t>3:1</t>
  </si>
  <si>
    <t>o 5.-8. místo</t>
  </si>
  <si>
    <t>o 3.-4. místo</t>
  </si>
  <si>
    <t>o 7.-8. místo</t>
  </si>
  <si>
    <t>o 9.-16.místo</t>
  </si>
  <si>
    <t>o 13.-16.místo</t>
  </si>
  <si>
    <t>o 11.-12. místo</t>
  </si>
  <si>
    <t>o 15.-16.místo</t>
  </si>
  <si>
    <t>B</t>
  </si>
  <si>
    <t>Kostan Daniel (25) (PINK!)</t>
  </si>
  <si>
    <t>Janatka Adam (38) (ČL)</t>
  </si>
  <si>
    <t>Humhal Jiří (52) (ČL)</t>
  </si>
  <si>
    <t>Koutecký Filip (34) (ČL)</t>
  </si>
  <si>
    <t>Havel Lukáš (50) (ST Fr.)</t>
  </si>
  <si>
    <t>Mervart Jan (31) (PINK!)</t>
  </si>
  <si>
    <t>Provazníková Alena (44) (Bižu)</t>
  </si>
  <si>
    <t>Krob Vojtěch (33) (ČL)</t>
  </si>
  <si>
    <t>Čupcová Valerie (40) (SKST)</t>
  </si>
  <si>
    <t>š:2</t>
  </si>
  <si>
    <t>D</t>
  </si>
  <si>
    <t>Palarčík Patrik (93) (STAR)</t>
  </si>
  <si>
    <t>Trávníčková Tereza (80) (Hrádek)</t>
  </si>
  <si>
    <t>Trojan Vincent (84) (KMST)</t>
  </si>
  <si>
    <t>Jaška Petr (95) (AST)</t>
  </si>
  <si>
    <t>Lesage David (91) (ČL)</t>
  </si>
  <si>
    <t>Dočekal František (101) (PINK!)</t>
  </si>
  <si>
    <t>3:0 WO</t>
  </si>
  <si>
    <t>o 9. - 13. místo</t>
  </si>
  <si>
    <t>C</t>
  </si>
  <si>
    <t>Kuchyňa Josef (44) (Bižu)</t>
  </si>
  <si>
    <t>Johanová Sofie (64) (PINK!)</t>
  </si>
  <si>
    <t>Vorel Jan (65) (PINK!)</t>
  </si>
  <si>
    <t>Libenský David (76) (ČL)</t>
  </si>
  <si>
    <t>Louda Ondřej (46) (PINK!)</t>
  </si>
  <si>
    <t>Trojan Jáchym (61) (KMST)</t>
  </si>
  <si>
    <t>Kvapil Tomáš (75) (ST Fr.)</t>
  </si>
  <si>
    <t>Peřina Jan (74) (PINK!)</t>
  </si>
  <si>
    <t>Pinc Jonáš (54) (AST)</t>
  </si>
  <si>
    <t>Jakůbek Vojtěch (60) (PINK!)</t>
  </si>
  <si>
    <t>Hlubuček František (87) (N. Ves)</t>
  </si>
  <si>
    <t>Kozák Jan (80) (Bižu)</t>
  </si>
  <si>
    <t>Svoboda Jan (58) (PINK!)</t>
  </si>
  <si>
    <t>Salaba Marek (63) (Smržovka)</t>
  </si>
  <si>
    <t>Ponocný Radek (67) (STAR)</t>
  </si>
  <si>
    <t>Novotný Ondřej (78) (PINK!)</t>
  </si>
  <si>
    <t>2:3</t>
  </si>
  <si>
    <t>1:3</t>
  </si>
  <si>
    <t>0:3</t>
  </si>
  <si>
    <t>E</t>
  </si>
  <si>
    <t>Mazánek Petr (112) (Chrast.)</t>
  </si>
  <si>
    <t>Veselý Jakub (136) (ČL)</t>
  </si>
  <si>
    <t>Soukup Dominik (142) (Ji KŠ)</t>
  </si>
  <si>
    <t>Ivanov Matteo (156) (STAR)</t>
  </si>
  <si>
    <t>G</t>
  </si>
  <si>
    <t>Zasche Josef (217) (Bižu)</t>
  </si>
  <si>
    <t>Nguyen Do Thanh (171) (PINK!)</t>
  </si>
  <si>
    <t>Holec David (199) (Bižu)</t>
  </si>
  <si>
    <t>Černý Jakub (204) (Bižu)</t>
  </si>
  <si>
    <t>H</t>
  </si>
  <si>
    <t>F</t>
  </si>
  <si>
    <t>Procházka Eduard (157) (Bižu)</t>
  </si>
  <si>
    <t>Hájek Matěj (187) (PINK!)</t>
  </si>
  <si>
    <t>Hušek Martin (190) (KMST)</t>
  </si>
  <si>
    <t>Wagler Oliver (194) (Bižu)</t>
  </si>
  <si>
    <t>Skála Jan (161) (Bižu)</t>
  </si>
  <si>
    <t>Bošková Adéla (135) (PINK!)</t>
  </si>
  <si>
    <t>Louda Štěpán (181) (STAR)</t>
  </si>
  <si>
    <t>Sluka Antonín (191) (PINK!)</t>
  </si>
  <si>
    <t>Jakubů Jonáš (162) (Semily)</t>
  </si>
  <si>
    <t>Farský Jan (128) (PINK!)</t>
  </si>
  <si>
    <t>Exner Kryštof (189) (PINK!)</t>
  </si>
  <si>
    <t>Grofová Barbora (193) (Bižu)</t>
  </si>
  <si>
    <t>Wach Jonáš (167) (PINK!)</t>
  </si>
  <si>
    <t>Landa Petr (176) (Bižu)</t>
  </si>
  <si>
    <t>Dajčar Martin (184) (PINK!)</t>
  </si>
  <si>
    <t>Hikl Filip (194) (KMST)</t>
  </si>
  <si>
    <t>Hrac 1</t>
  </si>
  <si>
    <t>Hrac 2</t>
  </si>
  <si>
    <t>Hrac 3</t>
  </si>
  <si>
    <t>Wolf</t>
  </si>
  <si>
    <t>Filip</t>
  </si>
  <si>
    <t>PINK! Liberec</t>
  </si>
  <si>
    <t>LB</t>
  </si>
  <si>
    <t>U19</t>
  </si>
  <si>
    <t>ch</t>
  </si>
  <si>
    <t>Csizmazia</t>
  </si>
  <si>
    <t>Antonín</t>
  </si>
  <si>
    <t>SKST Liberec</t>
  </si>
  <si>
    <t>U15</t>
  </si>
  <si>
    <t>Nypl</t>
  </si>
  <si>
    <t>Patrik</t>
  </si>
  <si>
    <t>B.  Jablonec n. N.</t>
  </si>
  <si>
    <t>U17</t>
  </si>
  <si>
    <t>Jungmann</t>
  </si>
  <si>
    <t>Matěj</t>
  </si>
  <si>
    <t>Němec</t>
  </si>
  <si>
    <t>Štěpán</t>
  </si>
  <si>
    <t>Perlík</t>
  </si>
  <si>
    <t>Josef</t>
  </si>
  <si>
    <t>Vít</t>
  </si>
  <si>
    <t>Košťák</t>
  </si>
  <si>
    <t>Jungman</t>
  </si>
  <si>
    <t>Čupcová</t>
  </si>
  <si>
    <t>Viktorie</t>
  </si>
  <si>
    <t>d</t>
  </si>
  <si>
    <t>Hanus</t>
  </si>
  <si>
    <t>Ondřej</t>
  </si>
  <si>
    <t>Jiskra Kam.Šenov</t>
  </si>
  <si>
    <t>Voplakal</t>
  </si>
  <si>
    <t>Vojtěch</t>
  </si>
  <si>
    <t>Holubová</t>
  </si>
  <si>
    <t>Barbora</t>
  </si>
  <si>
    <t>STAR Turnov</t>
  </si>
  <si>
    <t>Korpová</t>
  </si>
  <si>
    <t>Romana</t>
  </si>
  <si>
    <t>Prousková</t>
  </si>
  <si>
    <t>Nechvíl</t>
  </si>
  <si>
    <t>Richard</t>
  </si>
  <si>
    <t>Sokol Turnov</t>
  </si>
  <si>
    <t>Krejčík</t>
  </si>
  <si>
    <t>Jan</t>
  </si>
  <si>
    <t>Polívka</t>
  </si>
  <si>
    <t>Matyáš</t>
  </si>
  <si>
    <t>Kout</t>
  </si>
  <si>
    <t>KMST Liberec</t>
  </si>
  <si>
    <t>Tereza</t>
  </si>
  <si>
    <t>Günter</t>
  </si>
  <si>
    <t>Tomáš</t>
  </si>
  <si>
    <t>Nohejl</t>
  </si>
  <si>
    <t>ST Frýdlant</t>
  </si>
  <si>
    <t>Svoboda</t>
  </si>
  <si>
    <t>Daniel</t>
  </si>
  <si>
    <t>Komárek</t>
  </si>
  <si>
    <t>AST K. Šenov</t>
  </si>
  <si>
    <t>Kostan</t>
  </si>
  <si>
    <t>Tůma</t>
  </si>
  <si>
    <t>Theodor</t>
  </si>
  <si>
    <t>Kožich</t>
  </si>
  <si>
    <t>Vítek</t>
  </si>
  <si>
    <t>Křivánek</t>
  </si>
  <si>
    <t>Viktor</t>
  </si>
  <si>
    <t>Fiřt</t>
  </si>
  <si>
    <t>Škorpil</t>
  </si>
  <si>
    <t>Jaroslav</t>
  </si>
  <si>
    <t>Loko Česká Lípa</t>
  </si>
  <si>
    <t>Mervart</t>
  </si>
  <si>
    <t>Fajstauer</t>
  </si>
  <si>
    <t>Michal</t>
  </si>
  <si>
    <t>Víchová</t>
  </si>
  <si>
    <t>Krob</t>
  </si>
  <si>
    <t>Koutecký</t>
  </si>
  <si>
    <t>Kuchyňka</t>
  </si>
  <si>
    <t>Hudák</t>
  </si>
  <si>
    <t>František</t>
  </si>
  <si>
    <t>Kubíček</t>
  </si>
  <si>
    <t>Rachač</t>
  </si>
  <si>
    <t>Janatka</t>
  </si>
  <si>
    <t>Adam</t>
  </si>
  <si>
    <t>Švarc</t>
  </si>
  <si>
    <t>Dominik</t>
  </si>
  <si>
    <t>Valerie</t>
  </si>
  <si>
    <t>Valášek</t>
  </si>
  <si>
    <t>Šimon</t>
  </si>
  <si>
    <t>Cyprián</t>
  </si>
  <si>
    <t>Provazníková</t>
  </si>
  <si>
    <t>Alena</t>
  </si>
  <si>
    <t>Kuchyňa</t>
  </si>
  <si>
    <t>U11</t>
  </si>
  <si>
    <t>Louda</t>
  </si>
  <si>
    <t>U13</t>
  </si>
  <si>
    <t>Táborský</t>
  </si>
  <si>
    <t>Václav</t>
  </si>
  <si>
    <t>Jantsch</t>
  </si>
  <si>
    <t>Růžková</t>
  </si>
  <si>
    <t>Stella</t>
  </si>
  <si>
    <t>Havel</t>
  </si>
  <si>
    <t>Lukáš</t>
  </si>
  <si>
    <t>Maršík</t>
  </si>
  <si>
    <t>Humhal</t>
  </si>
  <si>
    <t>Jiří</t>
  </si>
  <si>
    <t>Roubíček</t>
  </si>
  <si>
    <t>Petr</t>
  </si>
  <si>
    <t>Vargová</t>
  </si>
  <si>
    <t>Pinc</t>
  </si>
  <si>
    <t>Jonáš</t>
  </si>
  <si>
    <t>Cháb</t>
  </si>
  <si>
    <t>Kristián</t>
  </si>
  <si>
    <t>Diblík</t>
  </si>
  <si>
    <t>Šimková</t>
  </si>
  <si>
    <t>Kristýna</t>
  </si>
  <si>
    <t>Spartak Chrastava</t>
  </si>
  <si>
    <t>Jakůbek</t>
  </si>
  <si>
    <t>Trojan</t>
  </si>
  <si>
    <t>Jáchym</t>
  </si>
  <si>
    <t>Harus</t>
  </si>
  <si>
    <t>Salaba</t>
  </si>
  <si>
    <t>Marek</t>
  </si>
  <si>
    <t>Smržovka</t>
  </si>
  <si>
    <t>Johanová</t>
  </si>
  <si>
    <t>Sofie</t>
  </si>
  <si>
    <t>Vorel</t>
  </si>
  <si>
    <t>Hrníčko</t>
  </si>
  <si>
    <t>Ponocný</t>
  </si>
  <si>
    <t>Radek</t>
  </si>
  <si>
    <t>Koukl</t>
  </si>
  <si>
    <t>Hanusová</t>
  </si>
  <si>
    <t>Karolína</t>
  </si>
  <si>
    <t>Adamíra</t>
  </si>
  <si>
    <t>Eder</t>
  </si>
  <si>
    <t>Doubrava</t>
  </si>
  <si>
    <t>Tesař</t>
  </si>
  <si>
    <t>Jablonné v P.</t>
  </si>
  <si>
    <t>Peřina</t>
  </si>
  <si>
    <t>Kvapil</t>
  </si>
  <si>
    <t>Libenský</t>
  </si>
  <si>
    <t>David</t>
  </si>
  <si>
    <t>Šedina</t>
  </si>
  <si>
    <t>TTC Hrádek n. N.</t>
  </si>
  <si>
    <t>Novotný</t>
  </si>
  <si>
    <t>Kyselová</t>
  </si>
  <si>
    <t>Angelika</t>
  </si>
  <si>
    <t>Kozák</t>
  </si>
  <si>
    <t>Trávníčková</t>
  </si>
  <si>
    <t>Palečková</t>
  </si>
  <si>
    <t>Veronika</t>
  </si>
  <si>
    <t>Helebrant</t>
  </si>
  <si>
    <t>Aleš</t>
  </si>
  <si>
    <t>Vincent</t>
  </si>
  <si>
    <t>Kolář</t>
  </si>
  <si>
    <t>Moravec</t>
  </si>
  <si>
    <t>Leksa</t>
  </si>
  <si>
    <t>Hlubuček</t>
  </si>
  <si>
    <t>Nová Ves</t>
  </si>
  <si>
    <t>Daníček</t>
  </si>
  <si>
    <t>Zdenek</t>
  </si>
  <si>
    <t>Mach</t>
  </si>
  <si>
    <t>Lesage</t>
  </si>
  <si>
    <t>Beran</t>
  </si>
  <si>
    <t>Palarčík</t>
  </si>
  <si>
    <t>Pálfi</t>
  </si>
  <si>
    <t>Bujok</t>
  </si>
  <si>
    <t>Jaška</t>
  </si>
  <si>
    <t>Hrubý</t>
  </si>
  <si>
    <t>Soukupová</t>
  </si>
  <si>
    <t>Magdalena</t>
  </si>
  <si>
    <t>Baumruková</t>
  </si>
  <si>
    <t>Anežka</t>
  </si>
  <si>
    <t>Landyš</t>
  </si>
  <si>
    <t>Dočekal</t>
  </si>
  <si>
    <t>Kormosh</t>
  </si>
  <si>
    <t>Yaroslav</t>
  </si>
  <si>
    <t>Brát</t>
  </si>
  <si>
    <t>Horáčková</t>
  </si>
  <si>
    <t>Dorota</t>
  </si>
  <si>
    <t>Poštolka</t>
  </si>
  <si>
    <t>Bečková</t>
  </si>
  <si>
    <t>Adéla</t>
  </si>
  <si>
    <t>Bandermann</t>
  </si>
  <si>
    <t>Felix</t>
  </si>
  <si>
    <t>Majorová</t>
  </si>
  <si>
    <t>Simona</t>
  </si>
  <si>
    <t>Pospíšil</t>
  </si>
  <si>
    <t>B. Jablonec n. N.</t>
  </si>
  <si>
    <t>Plch</t>
  </si>
  <si>
    <t>Niko</t>
  </si>
  <si>
    <t>Štěpánek</t>
  </si>
  <si>
    <t>Mazánek</t>
  </si>
  <si>
    <t>Choleva</t>
  </si>
  <si>
    <t>Matouš</t>
  </si>
  <si>
    <t>Krudewig</t>
  </si>
  <si>
    <t>Vaníček</t>
  </si>
  <si>
    <t>Syrovátko</t>
  </si>
  <si>
    <t>Šulc</t>
  </si>
  <si>
    <t>Weber</t>
  </si>
  <si>
    <t>Mařanová</t>
  </si>
  <si>
    <t>Šimík</t>
  </si>
  <si>
    <t>Max</t>
  </si>
  <si>
    <t>Kubín</t>
  </si>
  <si>
    <t>Jungvirt</t>
  </si>
  <si>
    <t>Ovečka</t>
  </si>
  <si>
    <t>Drvota</t>
  </si>
  <si>
    <t>Bruno</t>
  </si>
  <si>
    <t>Frydrychová</t>
  </si>
  <si>
    <t>Klára</t>
  </si>
  <si>
    <t>Vejvoda</t>
  </si>
  <si>
    <t>Sebastián</t>
  </si>
  <si>
    <t>Farský</t>
  </si>
  <si>
    <t>Čáp</t>
  </si>
  <si>
    <t>Kakačová</t>
  </si>
  <si>
    <t>Kateřina</t>
  </si>
  <si>
    <t>Novák</t>
  </si>
  <si>
    <t>Jablonec n. J.</t>
  </si>
  <si>
    <t>Sadovskyi</t>
  </si>
  <si>
    <t>Yehor</t>
  </si>
  <si>
    <t>Pěničková</t>
  </si>
  <si>
    <t>Jana</t>
  </si>
  <si>
    <t>Veselý</t>
  </si>
  <si>
    <t>Bošková</t>
  </si>
  <si>
    <t>Jakub</t>
  </si>
  <si>
    <t>Zahn</t>
  </si>
  <si>
    <t>Jujnovič</t>
  </si>
  <si>
    <t>Elen</t>
  </si>
  <si>
    <t>Pešán</t>
  </si>
  <si>
    <t>Bureš</t>
  </si>
  <si>
    <t>Kevin</t>
  </si>
  <si>
    <t>Hůlka</t>
  </si>
  <si>
    <t>Soukup</t>
  </si>
  <si>
    <t>Ešner</t>
  </si>
  <si>
    <t>Heděncová</t>
  </si>
  <si>
    <t>Marie</t>
  </si>
  <si>
    <t>Anton</t>
  </si>
  <si>
    <t>Kučera</t>
  </si>
  <si>
    <t>Hlib</t>
  </si>
  <si>
    <t>Doropei</t>
  </si>
  <si>
    <t>Turecký</t>
  </si>
  <si>
    <t>Tichá</t>
  </si>
  <si>
    <t>Amálie</t>
  </si>
  <si>
    <t>Vilém</t>
  </si>
  <si>
    <t>Žižková</t>
  </si>
  <si>
    <t>Nikola</t>
  </si>
  <si>
    <t>Šubrová</t>
  </si>
  <si>
    <t>Anna</t>
  </si>
  <si>
    <t>Košnar</t>
  </si>
  <si>
    <t>Semily</t>
  </si>
  <si>
    <t>Charousek</t>
  </si>
  <si>
    <t>Mikuláš</t>
  </si>
  <si>
    <t>Ivanov</t>
  </si>
  <si>
    <t>Matteo</t>
  </si>
  <si>
    <t>Procházka</t>
  </si>
  <si>
    <t>Eduard</t>
  </si>
  <si>
    <t>Valachová</t>
  </si>
  <si>
    <t>Bartko</t>
  </si>
  <si>
    <t>Bláha</t>
  </si>
  <si>
    <t>Skála</t>
  </si>
  <si>
    <t>Jakubů</t>
  </si>
  <si>
    <t>Zuzana</t>
  </si>
  <si>
    <t>Šmejcová</t>
  </si>
  <si>
    <t>Plchová</t>
  </si>
  <si>
    <t>Magdaléna</t>
  </si>
  <si>
    <t>Poláková</t>
  </si>
  <si>
    <t>Alice</t>
  </si>
  <si>
    <t>Wach</t>
  </si>
  <si>
    <t>Jaroš</t>
  </si>
  <si>
    <t>Takáč</t>
  </si>
  <si>
    <t>Kryštof</t>
  </si>
  <si>
    <t>Koutek</t>
  </si>
  <si>
    <t>Nguyen</t>
  </si>
  <si>
    <t>Do Thanh</t>
  </si>
  <si>
    <t>Knobloch</t>
  </si>
  <si>
    <t>Krkoška</t>
  </si>
  <si>
    <t>Zifčák</t>
  </si>
  <si>
    <t>Otmarová</t>
  </si>
  <si>
    <t>Eliška</t>
  </si>
  <si>
    <t>Landa</t>
  </si>
  <si>
    <t>Dostálová</t>
  </si>
  <si>
    <t>TJ Zákupy</t>
  </si>
  <si>
    <t>Torák</t>
  </si>
  <si>
    <t>Rudolf</t>
  </si>
  <si>
    <t>Kadlec</t>
  </si>
  <si>
    <t>Kácovský</t>
  </si>
  <si>
    <t>Dajčar</t>
  </si>
  <si>
    <t>Martin</t>
  </si>
  <si>
    <t>92355  </t>
  </si>
  <si>
    <t>Erlebach</t>
  </si>
  <si>
    <t>Hájek</t>
  </si>
  <si>
    <t>Exner</t>
  </si>
  <si>
    <t>Hušek</t>
  </si>
  <si>
    <t>-</t>
  </si>
  <si>
    <t>Sluka</t>
  </si>
  <si>
    <t>Spilka</t>
  </si>
  <si>
    <t>Grofová</t>
  </si>
  <si>
    <t>Wagler</t>
  </si>
  <si>
    <t>Oliver</t>
  </si>
  <si>
    <t>Hikl</t>
  </si>
  <si>
    <t>Jelínek</t>
  </si>
  <si>
    <t>Bidlo</t>
  </si>
  <si>
    <t>Vinter</t>
  </si>
  <si>
    <t>Holec</t>
  </si>
  <si>
    <t>Mudrý</t>
  </si>
  <si>
    <t>Huk</t>
  </si>
  <si>
    <t>Pavel</t>
  </si>
  <si>
    <t>Jahoda</t>
  </si>
  <si>
    <t>Frič</t>
  </si>
  <si>
    <t>Černý</t>
  </si>
  <si>
    <t>Erps</t>
  </si>
  <si>
    <t>Eliáš</t>
  </si>
  <si>
    <t>Pohl</t>
  </si>
  <si>
    <t>Sedlář</t>
  </si>
  <si>
    <t>Martiš</t>
  </si>
  <si>
    <t>Šidák</t>
  </si>
  <si>
    <t>Böhm</t>
  </si>
  <si>
    <t>Sýkora</t>
  </si>
  <si>
    <t>Maximilian</t>
  </si>
  <si>
    <t>Štelzig</t>
  </si>
  <si>
    <t>Šafránek</t>
  </si>
  <si>
    <t>Kopal</t>
  </si>
  <si>
    <t>Alex</t>
  </si>
  <si>
    <t>Valečka</t>
  </si>
  <si>
    <t>Michael</t>
  </si>
  <si>
    <t>Zasche</t>
  </si>
  <si>
    <t>Havlíček</t>
  </si>
  <si>
    <t>Vrzák</t>
  </si>
  <si>
    <t>Miroslav</t>
  </si>
  <si>
    <t>Makovec</t>
  </si>
  <si>
    <t>Tobiáš</t>
  </si>
  <si>
    <t>Šárovec</t>
  </si>
  <si>
    <t>Kukal</t>
  </si>
  <si>
    <t>pink! Liberec</t>
  </si>
  <si>
    <t>Herčík</t>
  </si>
  <si>
    <t>Hron</t>
  </si>
  <si>
    <t>Kmenta</t>
  </si>
  <si>
    <t>Mrázek</t>
  </si>
  <si>
    <t>Rubeš</t>
  </si>
  <si>
    <t>Vojtíšek</t>
  </si>
  <si>
    <t>Efe</t>
  </si>
  <si>
    <t>Široký</t>
  </si>
  <si>
    <t>Hubert</t>
  </si>
  <si>
    <t>Fejtek</t>
  </si>
  <si>
    <t>Vesec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</si>
</sst>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color rgb="FF000000"/>
      <name val="Arial"/>
      <scheme val="minor"/>
    </font>
    <font>
      <b/>
      <u/>
      <sz val="10"/>
      <color theme="1"/>
      <name val="Arial"/>
    </font>
    <font>
      <sz val="10"/>
      <color rgb="FF000000"/>
      <name val="Calibri"/>
    </font>
    <font>
      <b/>
      <u/>
      <sz val="10"/>
      <color theme="1"/>
      <name val="Arial"/>
    </font>
    <font>
      <sz val="10"/>
      <color theme="1"/>
      <name val="Arial"/>
    </font>
    <font>
      <b/>
      <sz val="10"/>
      <color theme="1"/>
      <name val="Arial"/>
    </font>
    <font>
      <sz val="8"/>
      <color theme="1"/>
      <name val="Arial"/>
    </font>
    <font>
      <sz val="10"/>
      <name val="Arial"/>
    </font>
    <font>
      <sz val="8"/>
      <color rgb="FF000000"/>
      <name val="Calibri"/>
    </font>
    <font>
      <u/>
      <sz val="10"/>
      <color theme="1"/>
      <name val="Arial"/>
    </font>
    <font>
      <sz val="10"/>
      <color theme="1"/>
      <name val="Calibri"/>
    </font>
    <font>
      <u/>
      <sz val="10"/>
      <color theme="1"/>
      <name val="Arial"/>
    </font>
    <font>
      <u/>
      <sz val="10"/>
      <color theme="1"/>
      <name val="Arial"/>
    </font>
    <font>
      <sz val="9"/>
      <color theme="1"/>
      <name val="Arial"/>
    </font>
    <font>
      <b/>
      <sz val="9"/>
      <color theme="1"/>
      <name val="Arial"/>
    </font>
    <font>
      <b/>
      <sz val="9"/>
      <color rgb="FFB7B7B7"/>
      <name val="Arial"/>
    </font>
    <font>
      <b/>
      <sz val="9"/>
      <color rgb="FF000000"/>
      <name val="Arial"/>
    </font>
    <font>
      <u/>
      <sz val="10"/>
      <color theme="1"/>
      <name val="Arial"/>
    </font>
    <font>
      <u/>
      <sz val="10"/>
      <color theme="1"/>
      <name val="Arial"/>
    </font>
    <font>
      <u/>
      <sz val="9"/>
      <color theme="1"/>
      <name val="Arial"/>
    </font>
    <font>
      <u/>
      <sz val="9"/>
      <color theme="1"/>
      <name val="Arial"/>
    </font>
    <font>
      <u/>
      <sz val="10"/>
      <color theme="1"/>
      <name val="Arial"/>
    </font>
    <font>
      <u/>
      <sz val="10"/>
      <color theme="1"/>
      <name val="Arial"/>
    </font>
    <font>
      <sz val="10"/>
      <color rgb="FF000000"/>
      <name val="Arial"/>
    </font>
    <font>
      <sz val="10"/>
      <color rgb="FF0B5394"/>
      <name val="Arial"/>
    </font>
    <font>
      <b/>
      <sz val="11"/>
      <color rgb="FF000000"/>
      <name val="Calibri"/>
    </font>
    <font>
      <sz val="9"/>
      <color rgb="FF000000"/>
      <name val="Calibri"/>
    </font>
    <font>
      <b/>
      <sz val="11"/>
      <color rgb="FF1F497D"/>
      <name val="Calibri"/>
    </font>
    <font>
      <b/>
      <sz val="11"/>
      <color rgb="FFFF0000"/>
      <name val="Calibri"/>
    </font>
    <font>
      <sz val="11"/>
      <color rgb="FF000000"/>
      <name val="Calibri"/>
    </font>
    <font>
      <sz val="9"/>
      <color theme="1"/>
      <name val="Calibri"/>
    </font>
  </fonts>
  <fills count="14">
    <fill>
      <patternFill patternType="none"/>
    </fill>
    <fill>
      <patternFill patternType="gray125"/>
    </fill>
    <fill>
      <patternFill patternType="solid">
        <fgColor rgb="FF00FF00"/>
        <bgColor rgb="FF00FF00"/>
      </patternFill>
    </fill>
    <fill>
      <patternFill patternType="solid">
        <fgColor rgb="FF00FFFF"/>
        <bgColor rgb="FF00FFFF"/>
      </patternFill>
    </fill>
    <fill>
      <patternFill patternType="solid">
        <fgColor rgb="FFFF00FF"/>
        <bgColor rgb="FFFF00FF"/>
      </patternFill>
    </fill>
    <fill>
      <patternFill patternType="solid">
        <fgColor rgb="FFFFFF00"/>
        <bgColor rgb="FFFFFF00"/>
      </patternFill>
    </fill>
    <fill>
      <patternFill patternType="solid">
        <fgColor rgb="FF4A86E8"/>
        <bgColor rgb="FF4A86E8"/>
      </patternFill>
    </fill>
    <fill>
      <patternFill patternType="solid">
        <fgColor rgb="FFFF0000"/>
        <bgColor rgb="FFFF0000"/>
      </patternFill>
    </fill>
    <fill>
      <patternFill patternType="solid">
        <fgColor rgb="FFFF9900"/>
        <bgColor rgb="FFFF9900"/>
      </patternFill>
    </fill>
    <fill>
      <patternFill patternType="solid">
        <fgColor rgb="FF9900FF"/>
        <bgColor rgb="FF9900FF"/>
      </patternFill>
    </fill>
    <fill>
      <patternFill patternType="solid">
        <fgColor rgb="FFF3F3F3"/>
        <bgColor rgb="FFF3F3F3"/>
      </patternFill>
    </fill>
    <fill>
      <patternFill patternType="solid">
        <fgColor rgb="FFF4CCCC"/>
        <bgColor rgb="FFF4CCCC"/>
      </patternFill>
    </fill>
    <fill>
      <patternFill patternType="solid">
        <fgColor rgb="FF000000"/>
        <bgColor rgb="FF000000"/>
      </patternFill>
    </fill>
    <fill>
      <patternFill patternType="solid">
        <fgColor rgb="FFF2F2F2"/>
        <bgColor rgb="FFF2F2F2"/>
      </patternFill>
    </fill>
  </fills>
  <borders count="6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09">
    <xf numFmtId="0" fontId="0" fillId="0" borderId="0" xfId="0"/>
    <xf numFmtId="0" fontId="2" fillId="0" borderId="0" xfId="0" applyFont="1" applyAlignment="1">
      <alignment vertical="center"/>
    </xf>
    <xf numFmtId="0" fontId="4" fillId="0" borderId="0" xfId="0" applyFont="1"/>
    <xf numFmtId="0" fontId="5" fillId="0" borderId="0" xfId="0" applyFont="1" applyAlignment="1">
      <alignment horizontal="center"/>
    </xf>
    <xf numFmtId="0" fontId="6" fillId="0" borderId="0" xfId="0" applyFont="1" applyAlignment="1">
      <alignment horizontal="left"/>
    </xf>
    <xf numFmtId="0" fontId="4" fillId="0" borderId="0" xfId="0" applyFont="1" applyAlignment="1">
      <alignment horizontal="center"/>
    </xf>
    <xf numFmtId="0" fontId="4" fillId="0" borderId="0" xfId="0" applyFont="1" applyAlignment="1">
      <alignment horizontal="left"/>
    </xf>
    <xf numFmtId="0" fontId="6" fillId="2" borderId="3" xfId="0" applyFont="1" applyFill="1" applyBorder="1" applyAlignment="1">
      <alignment horizontal="left"/>
    </xf>
    <xf numFmtId="0" fontId="6" fillId="3" borderId="3" xfId="0" applyFont="1" applyFill="1" applyBorder="1" applyAlignment="1">
      <alignment horizontal="left"/>
    </xf>
    <xf numFmtId="0" fontId="4" fillId="0" borderId="4" xfId="0" applyFont="1" applyBorder="1" applyAlignment="1">
      <alignment horizontal="center"/>
    </xf>
    <xf numFmtId="0" fontId="5" fillId="0" borderId="0" xfId="0" applyFont="1"/>
    <xf numFmtId="0" fontId="6" fillId="0" borderId="5" xfId="0" applyFont="1" applyBorder="1" applyAlignment="1">
      <alignment horizontal="left"/>
    </xf>
    <xf numFmtId="0" fontId="4" fillId="0" borderId="6" xfId="0" applyFont="1" applyBorder="1" applyAlignment="1">
      <alignment horizontal="center"/>
    </xf>
    <xf numFmtId="0" fontId="5" fillId="0" borderId="7" xfId="0" applyFont="1" applyBorder="1"/>
    <xf numFmtId="0" fontId="6" fillId="0" borderId="8" xfId="0" applyFont="1" applyBorder="1" applyAlignment="1">
      <alignment horizontal="left"/>
    </xf>
    <xf numFmtId="0" fontId="6" fillId="4" borderId="3" xfId="0" applyFont="1" applyFill="1" applyBorder="1" applyAlignment="1">
      <alignment horizontal="left"/>
    </xf>
    <xf numFmtId="0" fontId="6" fillId="5" borderId="3" xfId="0" applyFont="1" applyFill="1" applyBorder="1" applyAlignment="1">
      <alignment horizontal="left"/>
    </xf>
    <xf numFmtId="0" fontId="6" fillId="6" borderId="3" xfId="0" applyFont="1" applyFill="1" applyBorder="1" applyAlignment="1">
      <alignment horizontal="left"/>
    </xf>
    <xf numFmtId="0" fontId="6" fillId="7" borderId="3" xfId="0" applyFont="1" applyFill="1" applyBorder="1" applyAlignment="1">
      <alignment horizontal="left"/>
    </xf>
    <xf numFmtId="0" fontId="2" fillId="0" borderId="0" xfId="0" applyFont="1"/>
    <xf numFmtId="0" fontId="8" fillId="0" borderId="0" xfId="0" applyFont="1"/>
    <xf numFmtId="0" fontId="6" fillId="8" borderId="3" xfId="0" applyFont="1" applyFill="1" applyBorder="1" applyAlignment="1">
      <alignment horizontal="left"/>
    </xf>
    <xf numFmtId="0" fontId="6" fillId="9" borderId="3" xfId="0" applyFont="1" applyFill="1" applyBorder="1" applyAlignment="1">
      <alignment horizontal="left"/>
    </xf>
    <xf numFmtId="0" fontId="10" fillId="0" borderId="10" xfId="0" applyFont="1" applyBorder="1" applyAlignment="1">
      <alignment vertical="center"/>
    </xf>
    <xf numFmtId="1" fontId="4" fillId="0" borderId="10" xfId="0" applyNumberFormat="1" applyFont="1" applyBorder="1" applyAlignment="1">
      <alignment horizontal="center" vertical="center"/>
    </xf>
    <xf numFmtId="0" fontId="4" fillId="0" borderId="0" xfId="0" applyFont="1" applyAlignment="1">
      <alignment vertical="center"/>
    </xf>
    <xf numFmtId="0" fontId="12" fillId="0" borderId="0" xfId="0" applyFont="1" applyAlignment="1">
      <alignment horizontal="center" vertical="center"/>
    </xf>
    <xf numFmtId="0" fontId="4" fillId="0" borderId="0" xfId="0" applyFont="1" applyAlignment="1">
      <alignment horizontal="left" vertical="center"/>
    </xf>
    <xf numFmtId="1" fontId="4" fillId="0" borderId="0" xfId="0" applyNumberFormat="1" applyFont="1" applyAlignment="1">
      <alignment horizontal="center" vertical="center"/>
    </xf>
    <xf numFmtId="1" fontId="4" fillId="10" borderId="16" xfId="0" applyNumberFormat="1" applyFont="1" applyFill="1" applyBorder="1" applyAlignment="1">
      <alignment horizontal="center" vertical="center"/>
    </xf>
    <xf numFmtId="1" fontId="4" fillId="10" borderId="17" xfId="0" applyNumberFormat="1" applyFont="1" applyFill="1" applyBorder="1" applyAlignment="1">
      <alignment horizontal="center" vertical="center"/>
    </xf>
    <xf numFmtId="0" fontId="13" fillId="10" borderId="18" xfId="0" applyFont="1" applyFill="1" applyBorder="1" applyAlignment="1">
      <alignment horizontal="center" vertical="center"/>
    </xf>
    <xf numFmtId="1" fontId="14" fillId="0" borderId="20" xfId="0" applyNumberFormat="1" applyFont="1" applyBorder="1" applyAlignment="1">
      <alignment horizontal="center" vertical="center"/>
    </xf>
    <xf numFmtId="1" fontId="15" fillId="0" borderId="20" xfId="0" applyNumberFormat="1" applyFont="1" applyBorder="1" applyAlignment="1">
      <alignment horizontal="center" vertical="center"/>
    </xf>
    <xf numFmtId="1" fontId="14" fillId="0" borderId="21" xfId="0" applyNumberFormat="1" applyFont="1" applyBorder="1" applyAlignment="1">
      <alignment horizontal="center" vertical="center"/>
    </xf>
    <xf numFmtId="1" fontId="13" fillId="0" borderId="19" xfId="0" applyNumberFormat="1" applyFont="1" applyBorder="1" applyAlignment="1">
      <alignment horizontal="center" vertical="center"/>
    </xf>
    <xf numFmtId="1" fontId="13" fillId="0" borderId="22" xfId="0" applyNumberFormat="1" applyFont="1" applyBorder="1" applyAlignment="1">
      <alignment horizontal="center" vertical="center"/>
    </xf>
    <xf numFmtId="1" fontId="13" fillId="0" borderId="20" xfId="0" applyNumberFormat="1" applyFont="1" applyBorder="1" applyAlignment="1">
      <alignment horizontal="center" vertical="center"/>
    </xf>
    <xf numFmtId="1" fontId="13" fillId="0" borderId="21" xfId="0" applyNumberFormat="1" applyFont="1" applyBorder="1" applyAlignment="1">
      <alignment horizontal="center" vertical="center"/>
    </xf>
    <xf numFmtId="1" fontId="13" fillId="0" borderId="23" xfId="0" applyNumberFormat="1" applyFont="1" applyBorder="1" applyAlignment="1">
      <alignment horizontal="center" vertical="center"/>
    </xf>
    <xf numFmtId="0" fontId="13" fillId="10" borderId="26" xfId="0" applyFont="1" applyFill="1" applyBorder="1" applyAlignment="1">
      <alignment horizontal="center" vertical="center"/>
    </xf>
    <xf numFmtId="1" fontId="14" fillId="0" borderId="27" xfId="0" applyNumberFormat="1" applyFont="1" applyBorder="1" applyAlignment="1">
      <alignment horizontal="center" vertical="center"/>
    </xf>
    <xf numFmtId="1" fontId="15" fillId="0" borderId="0" xfId="0" applyNumberFormat="1" applyFont="1" applyAlignment="1">
      <alignment horizontal="center" vertical="center"/>
    </xf>
    <xf numFmtId="1" fontId="14" fillId="0" borderId="5" xfId="0" applyNumberFormat="1" applyFont="1" applyBorder="1" applyAlignment="1">
      <alignment horizontal="center" vertical="center"/>
    </xf>
    <xf numFmtId="1" fontId="14" fillId="0" borderId="28" xfId="0" applyNumberFormat="1" applyFont="1" applyBorder="1" applyAlignment="1">
      <alignment horizontal="center" vertical="center"/>
    </xf>
    <xf numFmtId="1" fontId="15" fillId="0" borderId="7" xfId="0" applyNumberFormat="1" applyFont="1" applyBorder="1" applyAlignment="1">
      <alignment horizontal="center" vertical="center"/>
    </xf>
    <xf numFmtId="1" fontId="14" fillId="0" borderId="30" xfId="0" applyNumberFormat="1" applyFont="1" applyBorder="1" applyAlignment="1">
      <alignment horizontal="center" vertical="center"/>
    </xf>
    <xf numFmtId="1" fontId="14" fillId="0" borderId="29" xfId="0" applyNumberFormat="1" applyFont="1" applyBorder="1" applyAlignment="1">
      <alignment horizontal="center" vertical="center"/>
    </xf>
    <xf numFmtId="1" fontId="13" fillId="0" borderId="24" xfId="0" applyNumberFormat="1" applyFont="1" applyBorder="1" applyAlignment="1">
      <alignment horizontal="center" vertical="center"/>
    </xf>
    <xf numFmtId="1" fontId="13" fillId="0" borderId="31" xfId="0" applyNumberFormat="1" applyFont="1" applyBorder="1" applyAlignment="1">
      <alignment horizontal="center" vertical="center"/>
    </xf>
    <xf numFmtId="1" fontId="13" fillId="0" borderId="29" xfId="0" applyNumberFormat="1" applyFont="1" applyBorder="1" applyAlignment="1">
      <alignment horizontal="center" vertical="center"/>
    </xf>
    <xf numFmtId="1" fontId="13" fillId="0" borderId="7" xfId="0" applyNumberFormat="1" applyFont="1" applyBorder="1" applyAlignment="1">
      <alignment horizontal="center" vertical="center"/>
    </xf>
    <xf numFmtId="1" fontId="13" fillId="0" borderId="30" xfId="0" applyNumberFormat="1" applyFont="1" applyBorder="1" applyAlignment="1">
      <alignment horizontal="center" vertical="center"/>
    </xf>
    <xf numFmtId="1" fontId="13" fillId="0" borderId="32" xfId="0" applyNumberFormat="1" applyFont="1" applyBorder="1" applyAlignment="1">
      <alignment horizontal="center" vertical="center"/>
    </xf>
    <xf numFmtId="1" fontId="14" fillId="0" borderId="33" xfId="0" applyNumberFormat="1" applyFont="1" applyBorder="1" applyAlignment="1">
      <alignment horizontal="center" vertical="center"/>
    </xf>
    <xf numFmtId="1" fontId="15" fillId="0" borderId="29" xfId="0" applyNumberFormat="1" applyFont="1" applyBorder="1" applyAlignment="1">
      <alignment horizontal="center" vertical="center"/>
    </xf>
    <xf numFmtId="0" fontId="13" fillId="10" borderId="34" xfId="0" applyFont="1" applyFill="1" applyBorder="1" applyAlignment="1">
      <alignment horizontal="center" vertical="center"/>
    </xf>
    <xf numFmtId="1" fontId="14" fillId="0" borderId="36" xfId="0" applyNumberFormat="1" applyFont="1" applyBorder="1" applyAlignment="1">
      <alignment horizontal="center" vertical="center"/>
    </xf>
    <xf numFmtId="1" fontId="15" fillId="0" borderId="35" xfId="0" applyNumberFormat="1" applyFont="1" applyBorder="1" applyAlignment="1">
      <alignment horizontal="center" vertical="center"/>
    </xf>
    <xf numFmtId="1" fontId="14" fillId="0" borderId="37" xfId="0" applyNumberFormat="1" applyFont="1" applyBorder="1" applyAlignment="1">
      <alignment horizontal="center" vertical="center"/>
    </xf>
    <xf numFmtId="1" fontId="14" fillId="0" borderId="38" xfId="0" applyNumberFormat="1" applyFont="1" applyBorder="1" applyAlignment="1">
      <alignment horizontal="center" vertical="center"/>
    </xf>
    <xf numFmtId="1" fontId="14" fillId="0" borderId="39" xfId="0" applyNumberFormat="1" applyFont="1" applyBorder="1" applyAlignment="1">
      <alignment horizontal="center" vertical="center"/>
    </xf>
    <xf numFmtId="1" fontId="15" fillId="0" borderId="40" xfId="0" applyNumberFormat="1" applyFont="1" applyBorder="1" applyAlignment="1">
      <alignment horizontal="center" vertical="center"/>
    </xf>
    <xf numFmtId="1" fontId="13" fillId="0" borderId="36" xfId="0" applyNumberFormat="1" applyFont="1" applyBorder="1" applyAlignment="1">
      <alignment horizontal="center" vertical="center"/>
    </xf>
    <xf numFmtId="1" fontId="13" fillId="0" borderId="42" xfId="0" applyNumberFormat="1" applyFont="1" applyBorder="1" applyAlignment="1">
      <alignment horizontal="center" vertical="center"/>
    </xf>
    <xf numFmtId="1" fontId="13" fillId="0" borderId="40" xfId="0" applyNumberFormat="1" applyFont="1" applyBorder="1" applyAlignment="1">
      <alignment horizontal="center" vertical="center"/>
    </xf>
    <xf numFmtId="1" fontId="13" fillId="0" borderId="35" xfId="0" applyNumberFormat="1" applyFont="1" applyBorder="1" applyAlignment="1">
      <alignment horizontal="center" vertical="center"/>
    </xf>
    <xf numFmtId="1" fontId="13" fillId="0" borderId="39" xfId="0" applyNumberFormat="1" applyFont="1" applyBorder="1" applyAlignment="1">
      <alignment horizontal="center" vertical="center"/>
    </xf>
    <xf numFmtId="1" fontId="13" fillId="0" borderId="43" xfId="0" applyNumberFormat="1" applyFont="1" applyBorder="1" applyAlignment="1">
      <alignment horizontal="center" vertical="center"/>
    </xf>
    <xf numFmtId="1" fontId="4" fillId="0" borderId="0" xfId="0" applyNumberFormat="1" applyFont="1" applyAlignment="1">
      <alignment vertical="center"/>
    </xf>
    <xf numFmtId="0" fontId="4" fillId="0" borderId="0" xfId="0" applyFont="1" applyAlignment="1">
      <alignment horizontal="center" vertical="center"/>
    </xf>
    <xf numFmtId="0" fontId="10" fillId="0" borderId="0" xfId="0" applyFont="1" applyAlignment="1">
      <alignment vertical="center"/>
    </xf>
    <xf numFmtId="0" fontId="10" fillId="0" borderId="45" xfId="0" applyFont="1" applyBorder="1"/>
    <xf numFmtId="0" fontId="10" fillId="0" borderId="46" xfId="0" applyFont="1" applyBorder="1"/>
    <xf numFmtId="0" fontId="10" fillId="0" borderId="47" xfId="0" applyFont="1" applyBorder="1"/>
    <xf numFmtId="0" fontId="10" fillId="0" borderId="0" xfId="0" applyFont="1"/>
    <xf numFmtId="0" fontId="19" fillId="0" borderId="0" xfId="0" applyFont="1"/>
    <xf numFmtId="0" fontId="10" fillId="0" borderId="5" xfId="0" applyFont="1" applyBorder="1"/>
    <xf numFmtId="0" fontId="10" fillId="0" borderId="4" xfId="0" applyFont="1" applyBorder="1"/>
    <xf numFmtId="0" fontId="10" fillId="0" borderId="48" xfId="0" applyFont="1" applyBorder="1"/>
    <xf numFmtId="1" fontId="10" fillId="0" borderId="0" xfId="0" applyNumberFormat="1" applyFont="1"/>
    <xf numFmtId="0" fontId="10" fillId="0" borderId="6" xfId="0" applyFont="1" applyBorder="1"/>
    <xf numFmtId="0" fontId="10" fillId="0" borderId="7" xfId="0" applyFont="1" applyBorder="1"/>
    <xf numFmtId="0" fontId="10" fillId="0" borderId="8" xfId="0" applyFont="1" applyBorder="1"/>
    <xf numFmtId="0" fontId="20" fillId="0" borderId="46" xfId="0" applyFont="1" applyBorder="1"/>
    <xf numFmtId="0" fontId="10" fillId="0" borderId="10" xfId="0" applyFont="1" applyBorder="1"/>
    <xf numFmtId="1" fontId="14" fillId="0" borderId="24" xfId="0" applyNumberFormat="1" applyFont="1" applyBorder="1" applyAlignment="1">
      <alignment horizontal="center" vertical="center"/>
    </xf>
    <xf numFmtId="1" fontId="14" fillId="0" borderId="8" xfId="0" applyNumberFormat="1" applyFont="1" applyBorder="1" applyAlignment="1">
      <alignment horizontal="center" vertical="center"/>
    </xf>
    <xf numFmtId="0" fontId="10" fillId="0" borderId="55" xfId="0" applyFont="1" applyBorder="1" applyAlignment="1">
      <alignment horizontal="center"/>
    </xf>
    <xf numFmtId="0" fontId="10" fillId="0" borderId="56" xfId="0" applyFont="1" applyBorder="1"/>
    <xf numFmtId="0" fontId="10" fillId="12" borderId="57" xfId="0" applyFont="1" applyFill="1" applyBorder="1"/>
    <xf numFmtId="0" fontId="10" fillId="0" borderId="58" xfId="0" applyFont="1" applyBorder="1"/>
    <xf numFmtId="0" fontId="10" fillId="12" borderId="59" xfId="0" applyFont="1" applyFill="1" applyBorder="1"/>
    <xf numFmtId="0" fontId="10" fillId="0" borderId="60" xfId="0" applyFont="1" applyBorder="1"/>
    <xf numFmtId="0" fontId="10" fillId="12" borderId="61" xfId="0" applyFont="1" applyFill="1" applyBorder="1"/>
    <xf numFmtId="0" fontId="24" fillId="0" borderId="0" xfId="0" applyFont="1"/>
    <xf numFmtId="0" fontId="25" fillId="13" borderId="62" xfId="0" applyFont="1" applyFill="1" applyBorder="1" applyAlignment="1">
      <alignment horizontal="center"/>
    </xf>
    <xf numFmtId="0" fontId="26" fillId="0" borderId="62" xfId="0" applyFont="1" applyBorder="1" applyAlignment="1">
      <alignment horizontal="center"/>
    </xf>
    <xf numFmtId="0" fontId="27" fillId="0" borderId="62" xfId="0" applyFont="1" applyBorder="1" applyAlignment="1">
      <alignment horizontal="left"/>
    </xf>
    <xf numFmtId="0" fontId="27" fillId="0" borderId="62" xfId="0" applyFont="1" applyBorder="1" applyAlignment="1">
      <alignment horizontal="center"/>
    </xf>
    <xf numFmtId="0" fontId="27" fillId="0" borderId="62" xfId="0" applyFont="1" applyBorder="1"/>
    <xf numFmtId="0" fontId="28" fillId="0" borderId="62" xfId="0" applyFont="1" applyBorder="1" applyAlignment="1">
      <alignment horizontal="left"/>
    </xf>
    <xf numFmtId="0" fontId="28" fillId="0" borderId="62" xfId="0" applyFont="1" applyBorder="1" applyAlignment="1">
      <alignment horizontal="center"/>
    </xf>
    <xf numFmtId="0" fontId="28" fillId="0" borderId="62" xfId="0" applyFont="1" applyBorder="1"/>
    <xf numFmtId="0" fontId="27" fillId="0" borderId="0" xfId="0" applyFont="1"/>
    <xf numFmtId="0" fontId="28" fillId="0" borderId="0" xfId="0" applyFont="1"/>
    <xf numFmtId="0" fontId="29" fillId="0" borderId="62" xfId="0" applyFont="1" applyBorder="1" applyAlignment="1">
      <alignment horizontal="center"/>
    </xf>
    <xf numFmtId="0" fontId="28" fillId="0" borderId="7" xfId="0" applyFont="1" applyBorder="1" applyAlignment="1">
      <alignment horizontal="center"/>
    </xf>
    <xf numFmtId="0" fontId="27" fillId="0" borderId="7" xfId="0" applyFont="1" applyBorder="1" applyAlignment="1">
      <alignment horizontal="center"/>
    </xf>
    <xf numFmtId="0" fontId="26" fillId="0" borderId="8" xfId="0" applyFont="1" applyBorder="1" applyAlignment="1">
      <alignment horizontal="center"/>
    </xf>
    <xf numFmtId="0" fontId="27" fillId="0" borderId="8" xfId="0" applyFont="1" applyBorder="1" applyAlignment="1">
      <alignment horizontal="left"/>
    </xf>
    <xf numFmtId="0" fontId="27" fillId="0" borderId="8" xfId="0" applyFont="1" applyBorder="1" applyAlignment="1">
      <alignment horizontal="center"/>
    </xf>
    <xf numFmtId="0" fontId="27" fillId="0" borderId="8" xfId="0" applyFont="1" applyBorder="1"/>
    <xf numFmtId="0" fontId="25" fillId="13" borderId="63" xfId="0" applyFont="1" applyFill="1" applyBorder="1" applyAlignment="1">
      <alignment horizontal="center"/>
    </xf>
    <xf numFmtId="0" fontId="27" fillId="0" borderId="31" xfId="0" applyFont="1" applyBorder="1" applyAlignment="1">
      <alignment horizontal="center"/>
    </xf>
    <xf numFmtId="0" fontId="30" fillId="0" borderId="8" xfId="0" applyFont="1" applyBorder="1" applyAlignment="1">
      <alignment horizontal="center"/>
    </xf>
    <xf numFmtId="0" fontId="5" fillId="6" borderId="1" xfId="0" applyFont="1" applyFill="1" applyBorder="1" applyAlignment="1">
      <alignment horizontal="center"/>
    </xf>
    <xf numFmtId="0" fontId="7" fillId="0" borderId="2" xfId="0" applyFont="1" applyBorder="1"/>
    <xf numFmtId="0" fontId="5" fillId="7" borderId="1" xfId="0" applyFont="1" applyFill="1" applyBorder="1" applyAlignment="1">
      <alignment horizontal="center"/>
    </xf>
    <xf numFmtId="0" fontId="5" fillId="8" borderId="1" xfId="0" applyFont="1" applyFill="1" applyBorder="1" applyAlignment="1">
      <alignment horizontal="center"/>
    </xf>
    <xf numFmtId="0" fontId="5" fillId="9" borderId="1" xfId="0" applyFont="1" applyFill="1" applyBorder="1" applyAlignment="1">
      <alignment horizontal="center"/>
    </xf>
    <xf numFmtId="0" fontId="1" fillId="0" borderId="0" xfId="0" applyFont="1" applyAlignment="1">
      <alignment horizontal="center" vertical="center"/>
    </xf>
    <xf numFmtId="0" fontId="0" fillId="0" borderId="0" xfId="0"/>
    <xf numFmtId="0" fontId="3" fillId="0" borderId="0" xfId="0" applyFont="1" applyAlignment="1">
      <alignment vertical="center"/>
    </xf>
    <xf numFmtId="0" fontId="5" fillId="0" borderId="0" xfId="0" applyFont="1" applyAlignment="1">
      <alignment horizontal="center"/>
    </xf>
    <xf numFmtId="0" fontId="5" fillId="2" borderId="1" xfId="0" applyFont="1" applyFill="1" applyBorder="1" applyAlignment="1">
      <alignment horizontal="center"/>
    </xf>
    <xf numFmtId="0" fontId="5" fillId="3" borderId="1" xfId="0" applyFont="1" applyFill="1" applyBorder="1" applyAlignment="1">
      <alignment horizontal="center"/>
    </xf>
    <xf numFmtId="0" fontId="5" fillId="4" borderId="1" xfId="0" applyFont="1" applyFill="1" applyBorder="1" applyAlignment="1">
      <alignment horizontal="center"/>
    </xf>
    <xf numFmtId="0" fontId="5" fillId="5" borderId="1" xfId="0" applyFont="1" applyFill="1" applyBorder="1" applyAlignment="1">
      <alignment horizontal="center"/>
    </xf>
    <xf numFmtId="1" fontId="4" fillId="10" borderId="13" xfId="0" applyNumberFormat="1" applyFont="1" applyFill="1" applyBorder="1" applyAlignment="1">
      <alignment horizontal="center" vertical="center"/>
    </xf>
    <xf numFmtId="0" fontId="7" fillId="0" borderId="10" xfId="0" applyFont="1" applyBorder="1"/>
    <xf numFmtId="0" fontId="7" fillId="0" borderId="15" xfId="0" applyFont="1" applyBorder="1"/>
    <xf numFmtId="0" fontId="7" fillId="0" borderId="14" xfId="0" applyFont="1" applyBorder="1"/>
    <xf numFmtId="1" fontId="4" fillId="10" borderId="9" xfId="0" applyNumberFormat="1" applyFont="1" applyFill="1" applyBorder="1" applyAlignment="1">
      <alignment horizontal="center" vertical="center"/>
    </xf>
    <xf numFmtId="1" fontId="16" fillId="0" borderId="24" xfId="0" applyNumberFormat="1" applyFont="1" applyBorder="1" applyAlignment="1">
      <alignment horizontal="center" vertical="center"/>
    </xf>
    <xf numFmtId="0" fontId="7" fillId="0" borderId="25" xfId="0" applyFont="1" applyBorder="1"/>
    <xf numFmtId="1" fontId="16" fillId="0" borderId="36" xfId="0" applyNumberFormat="1" applyFont="1" applyBorder="1" applyAlignment="1">
      <alignment horizontal="center" vertical="center"/>
    </xf>
    <xf numFmtId="0" fontId="7" fillId="0" borderId="44" xfId="0" applyFont="1" applyBorder="1"/>
    <xf numFmtId="0" fontId="9" fillId="10" borderId="9" xfId="0" applyFont="1" applyFill="1" applyBorder="1" applyAlignment="1">
      <alignment horizontal="center" vertical="center"/>
    </xf>
    <xf numFmtId="0" fontId="7" fillId="0" borderId="11" xfId="0" applyFont="1" applyBorder="1"/>
    <xf numFmtId="0" fontId="11" fillId="10" borderId="12" xfId="0" applyFont="1" applyFill="1" applyBorder="1" applyAlignment="1">
      <alignment vertical="center"/>
    </xf>
    <xf numFmtId="0" fontId="5" fillId="2" borderId="13" xfId="0" applyFont="1" applyFill="1" applyBorder="1" applyAlignment="1">
      <alignment horizontal="center" vertical="center"/>
    </xf>
    <xf numFmtId="0" fontId="5" fillId="2" borderId="12" xfId="0" applyFont="1" applyFill="1" applyBorder="1" applyAlignment="1">
      <alignment horizontal="center" vertical="center"/>
    </xf>
    <xf numFmtId="0" fontId="13" fillId="10" borderId="9" xfId="0" applyFont="1" applyFill="1" applyBorder="1" applyAlignment="1">
      <alignment horizontal="center" vertical="center"/>
    </xf>
    <xf numFmtId="0" fontId="14" fillId="10" borderId="12" xfId="0" applyFont="1" applyFill="1" applyBorder="1" applyAlignment="1">
      <alignment horizontal="left" vertical="center"/>
    </xf>
    <xf numFmtId="1" fontId="4" fillId="10" borderId="12" xfId="0" applyNumberFormat="1" applyFont="1" applyFill="1" applyBorder="1" applyAlignment="1">
      <alignment horizontal="center" vertical="center"/>
    </xf>
    <xf numFmtId="0" fontId="14" fillId="0" borderId="7" xfId="0" applyFont="1" applyBorder="1" applyAlignment="1">
      <alignment horizontal="left" vertical="center"/>
    </xf>
    <xf numFmtId="0" fontId="7" fillId="0" borderId="7" xfId="0" applyFont="1" applyBorder="1"/>
    <xf numFmtId="1" fontId="14" fillId="10" borderId="19" xfId="0" applyNumberFormat="1" applyFont="1" applyFill="1" applyBorder="1" applyAlignment="1">
      <alignment horizontal="center" vertical="center"/>
    </xf>
    <xf numFmtId="0" fontId="7" fillId="0" borderId="20" xfId="0" applyFont="1" applyBorder="1"/>
    <xf numFmtId="0" fontId="7" fillId="0" borderId="21" xfId="0" applyFont="1" applyBorder="1"/>
    <xf numFmtId="1" fontId="14" fillId="10" borderId="28" xfId="0" applyNumberFormat="1" applyFont="1" applyFill="1" applyBorder="1" applyAlignment="1">
      <alignment horizontal="center" vertical="center"/>
    </xf>
    <xf numFmtId="0" fontId="7" fillId="0" borderId="29" xfId="0" applyFont="1" applyBorder="1"/>
    <xf numFmtId="0" fontId="7" fillId="0" borderId="30" xfId="0" applyFont="1" applyBorder="1"/>
    <xf numFmtId="0" fontId="14" fillId="0" borderId="35" xfId="0" applyFont="1" applyBorder="1" applyAlignment="1">
      <alignment horizontal="left" vertical="center"/>
    </xf>
    <xf numFmtId="0" fontId="7" fillId="0" borderId="35" xfId="0" applyFont="1" applyBorder="1"/>
    <xf numFmtId="1" fontId="14" fillId="10" borderId="38" xfId="0" applyNumberFormat="1" applyFont="1" applyFill="1" applyBorder="1" applyAlignment="1">
      <alignment horizontal="center" vertical="center"/>
    </xf>
    <xf numFmtId="0" fontId="7" fillId="0" borderId="40" xfId="0" applyFont="1" applyBorder="1"/>
    <xf numFmtId="0" fontId="7" fillId="0" borderId="41" xfId="0" applyFont="1" applyBorder="1"/>
    <xf numFmtId="0" fontId="17" fillId="10" borderId="9" xfId="0" applyFont="1" applyFill="1" applyBorder="1" applyAlignment="1">
      <alignment horizontal="center" vertical="center"/>
    </xf>
    <xf numFmtId="0" fontId="18" fillId="10" borderId="12" xfId="0" applyFont="1" applyFill="1" applyBorder="1" applyAlignment="1">
      <alignment vertical="center"/>
    </xf>
    <xf numFmtId="0" fontId="14" fillId="0" borderId="6" xfId="0" applyFont="1" applyBorder="1"/>
    <xf numFmtId="0" fontId="10" fillId="0" borderId="4" xfId="0" applyFont="1" applyBorder="1"/>
    <xf numFmtId="0" fontId="14" fillId="0" borderId="7" xfId="0" applyFont="1" applyBorder="1"/>
    <xf numFmtId="0" fontId="10" fillId="0" borderId="0" xfId="0" applyFont="1"/>
    <xf numFmtId="0" fontId="21" fillId="10" borderId="9" xfId="0" applyFont="1" applyFill="1" applyBorder="1" applyAlignment="1">
      <alignment horizontal="center"/>
    </xf>
    <xf numFmtId="0" fontId="22" fillId="10" borderId="12" xfId="0" applyFont="1" applyFill="1" applyBorder="1"/>
    <xf numFmtId="0" fontId="5" fillId="2" borderId="13" xfId="0" applyFont="1" applyFill="1" applyBorder="1" applyAlignment="1">
      <alignment horizontal="center"/>
    </xf>
    <xf numFmtId="0" fontId="5" fillId="2" borderId="12" xfId="0" applyFont="1" applyFill="1" applyBorder="1" applyAlignment="1">
      <alignment horizontal="center"/>
    </xf>
    <xf numFmtId="0" fontId="5" fillId="3" borderId="13"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xf>
    <xf numFmtId="0" fontId="5" fillId="3" borderId="12" xfId="0" applyFont="1" applyFill="1" applyBorder="1" applyAlignment="1">
      <alignment horizontal="center"/>
    </xf>
    <xf numFmtId="0" fontId="5" fillId="5" borderId="13"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xf>
    <xf numFmtId="0" fontId="5" fillId="5" borderId="12" xfId="0" applyFont="1" applyFill="1" applyBorder="1" applyAlignment="1">
      <alignment horizontal="center"/>
    </xf>
    <xf numFmtId="0" fontId="23" fillId="10" borderId="9" xfId="0" applyFont="1" applyFill="1" applyBorder="1" applyAlignment="1">
      <alignment horizontal="center" vertical="center" wrapText="1"/>
    </xf>
    <xf numFmtId="0" fontId="16" fillId="11" borderId="9" xfId="0" applyFont="1" applyFill="1" applyBorder="1" applyAlignment="1">
      <alignment horizontal="center" vertical="center" wrapText="1"/>
    </xf>
    <xf numFmtId="0" fontId="14" fillId="0" borderId="51" xfId="0" applyFont="1" applyBorder="1"/>
    <xf numFmtId="1" fontId="14" fillId="10" borderId="52" xfId="0" applyNumberFormat="1" applyFont="1" applyFill="1" applyBorder="1" applyAlignment="1">
      <alignment horizontal="center" vertical="center"/>
    </xf>
    <xf numFmtId="0" fontId="7" fillId="0" borderId="53" xfId="0" applyFont="1" applyBorder="1"/>
    <xf numFmtId="0" fontId="7" fillId="0" borderId="54" xfId="0" applyFont="1" applyBorder="1"/>
    <xf numFmtId="1" fontId="14" fillId="10" borderId="1" xfId="0" applyNumberFormat="1" applyFont="1" applyFill="1" applyBorder="1" applyAlignment="1">
      <alignment horizontal="center" vertical="center"/>
    </xf>
    <xf numFmtId="0" fontId="7" fillId="0" borderId="49" xfId="0" applyFont="1" applyBorder="1"/>
    <xf numFmtId="0" fontId="7" fillId="0" borderId="50" xfId="0" applyFont="1" applyBorder="1"/>
    <xf numFmtId="0" fontId="5" fillId="4" borderId="13"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xf>
    <xf numFmtId="0" fontId="5" fillId="4" borderId="12" xfId="0" applyFont="1" applyFill="1" applyBorder="1" applyAlignment="1">
      <alignment horizontal="center"/>
    </xf>
    <xf numFmtId="0" fontId="5" fillId="6" borderId="13"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13" xfId="0" applyFont="1" applyFill="1" applyBorder="1" applyAlignment="1">
      <alignment horizontal="center"/>
    </xf>
    <xf numFmtId="0" fontId="5" fillId="6" borderId="12" xfId="0" applyFont="1" applyFill="1" applyBorder="1" applyAlignment="1">
      <alignment horizontal="center"/>
    </xf>
    <xf numFmtId="0" fontId="5" fillId="8" borderId="13" xfId="0" applyFont="1" applyFill="1" applyBorder="1" applyAlignment="1">
      <alignment horizontal="center" vertical="center"/>
    </xf>
    <xf numFmtId="0" fontId="5" fillId="8" borderId="12" xfId="0" applyFont="1" applyFill="1" applyBorder="1" applyAlignment="1">
      <alignment horizontal="center" vertical="center"/>
    </xf>
    <xf numFmtId="0" fontId="5" fillId="8" borderId="13" xfId="0" applyFont="1" applyFill="1" applyBorder="1" applyAlignment="1">
      <alignment horizontal="center"/>
    </xf>
    <xf numFmtId="0" fontId="5" fillId="8" borderId="12" xfId="0" applyFont="1" applyFill="1" applyBorder="1" applyAlignment="1">
      <alignment horizontal="center"/>
    </xf>
    <xf numFmtId="0" fontId="5" fillId="9" borderId="13" xfId="0" applyFont="1" applyFill="1" applyBorder="1" applyAlignment="1">
      <alignment horizontal="center" vertical="center"/>
    </xf>
    <xf numFmtId="0" fontId="5" fillId="9" borderId="12" xfId="0" applyFont="1" applyFill="1" applyBorder="1" applyAlignment="1">
      <alignment horizontal="center" vertical="center"/>
    </xf>
    <xf numFmtId="0" fontId="5" fillId="9" borderId="13" xfId="0" applyFont="1" applyFill="1" applyBorder="1" applyAlignment="1">
      <alignment horizontal="center"/>
    </xf>
    <xf numFmtId="0" fontId="5" fillId="9" borderId="12" xfId="0" applyFont="1" applyFill="1" applyBorder="1" applyAlignment="1">
      <alignment horizontal="center"/>
    </xf>
    <xf numFmtId="0" fontId="5" fillId="7" borderId="13" xfId="0" applyFont="1" applyFill="1" applyBorder="1" applyAlignment="1">
      <alignment horizontal="center" vertical="center"/>
    </xf>
    <xf numFmtId="0" fontId="5" fillId="7" borderId="12" xfId="0" applyFont="1" applyFill="1" applyBorder="1" applyAlignment="1">
      <alignment horizontal="center" vertical="center"/>
    </xf>
    <xf numFmtId="0" fontId="5" fillId="7" borderId="13" xfId="0" applyFont="1" applyFill="1" applyBorder="1" applyAlignment="1">
      <alignment horizontal="center"/>
    </xf>
    <xf numFmtId="0" fontId="5" fillId="7" borderId="12" xfId="0" applyFont="1" applyFill="1" applyBorder="1" applyAlignment="1">
      <alignment horizontal="center"/>
    </xf>
    <xf numFmtId="0" fontId="10" fillId="0" borderId="56" xfId="0" applyFont="1" applyBorder="1" applyAlignment="1">
      <alignment horizontal="center" vertical="center"/>
    </xf>
    <xf numFmtId="0" fontId="7" fillId="0" borderId="58" xfId="0" applyFont="1" applyBorder="1"/>
    <xf numFmtId="0" fontId="7" fillId="0" borderId="60" xfId="0" applyFont="1" applyBorder="1"/>
  </cellXfs>
  <cellStyles count="1">
    <cellStyle name="Normální" xfId="0" builtinId="0"/>
  </cellStyles>
  <dxfs count="16">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
      <fill>
        <patternFill patternType="solid">
          <fgColor rgb="FFF4CCCC"/>
          <bgColor rgb="FFF4CCCC"/>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986"/>
  <sheetViews>
    <sheetView workbookViewId="0">
      <selection sqref="A1:C1"/>
    </sheetView>
  </sheetViews>
  <sheetFormatPr defaultColWidth="12.6640625" defaultRowHeight="15" customHeight="1" x14ac:dyDescent="0.25"/>
  <cols>
    <col min="1" max="1" width="5.6640625" customWidth="1"/>
    <col min="2" max="2" width="28.77734375" customWidth="1"/>
    <col min="3" max="3" width="4.77734375" customWidth="1"/>
    <col min="4" max="4" width="2" customWidth="1"/>
    <col min="5" max="5" width="4.6640625" customWidth="1"/>
    <col min="6" max="6" width="29.44140625" customWidth="1"/>
    <col min="7" max="7" width="4.109375" customWidth="1"/>
    <col min="8" max="27" width="11.109375" customWidth="1"/>
  </cols>
  <sheetData>
    <row r="1" spans="1:27" ht="12.75" customHeight="1" x14ac:dyDescent="0.25">
      <c r="A1" s="121">
        <f>div_A!A1</f>
        <v>0</v>
      </c>
      <c r="B1" s="122"/>
      <c r="C1" s="122"/>
      <c r="D1" s="1"/>
      <c r="E1" s="123" t="str">
        <f>div_A!K1</f>
        <v>Jablonec n. N., 6.12.25</v>
      </c>
      <c r="F1" s="122"/>
      <c r="G1" s="122"/>
      <c r="H1" s="2"/>
      <c r="I1" s="2"/>
      <c r="J1" s="2"/>
      <c r="K1" s="2"/>
      <c r="L1" s="2"/>
      <c r="M1" s="2"/>
      <c r="N1" s="2"/>
      <c r="O1" s="2"/>
      <c r="P1" s="2"/>
      <c r="Q1" s="2"/>
      <c r="R1" s="2"/>
      <c r="S1" s="2"/>
      <c r="T1" s="2"/>
      <c r="U1" s="2"/>
      <c r="V1" s="2"/>
      <c r="W1" s="2"/>
      <c r="X1" s="2"/>
      <c r="Y1" s="2"/>
      <c r="Z1" s="2"/>
      <c r="AA1" s="2"/>
    </row>
    <row r="2" spans="1:27" ht="12.75" customHeight="1" x14ac:dyDescent="0.25">
      <c r="A2" s="124" t="s">
        <v>0</v>
      </c>
      <c r="B2" s="122"/>
      <c r="C2" s="122"/>
      <c r="D2" s="122"/>
      <c r="E2" s="122"/>
      <c r="F2" s="122"/>
      <c r="G2" s="4"/>
      <c r="H2" s="2"/>
      <c r="I2" s="2"/>
      <c r="J2" s="2"/>
      <c r="K2" s="2"/>
      <c r="L2" s="2"/>
      <c r="M2" s="2"/>
      <c r="N2" s="2"/>
      <c r="O2" s="2"/>
      <c r="P2" s="2"/>
      <c r="Q2" s="2"/>
      <c r="R2" s="2"/>
      <c r="S2" s="2"/>
      <c r="T2" s="2"/>
      <c r="U2" s="2"/>
      <c r="V2" s="2"/>
      <c r="W2" s="2"/>
      <c r="X2" s="2"/>
      <c r="Y2" s="2"/>
      <c r="Z2" s="2"/>
      <c r="AA2" s="2"/>
    </row>
    <row r="3" spans="1:27" ht="12.75" customHeight="1" x14ac:dyDescent="0.25">
      <c r="A3" s="5"/>
      <c r="B3" s="2"/>
      <c r="C3" s="6"/>
      <c r="D3" s="5"/>
      <c r="E3" s="5"/>
      <c r="F3" s="2"/>
      <c r="G3" s="4"/>
      <c r="H3" s="2"/>
      <c r="I3" s="2"/>
      <c r="J3" s="2"/>
      <c r="K3" s="2"/>
      <c r="L3" s="2"/>
      <c r="M3" s="2"/>
      <c r="N3" s="2"/>
      <c r="O3" s="2"/>
      <c r="P3" s="2"/>
      <c r="Q3" s="2"/>
      <c r="R3" s="2"/>
      <c r="S3" s="2"/>
      <c r="T3" s="2"/>
      <c r="U3" s="2"/>
      <c r="V3" s="2"/>
      <c r="W3" s="2"/>
      <c r="X3" s="2"/>
      <c r="Y3" s="2"/>
      <c r="Z3" s="2"/>
      <c r="AA3" s="2"/>
    </row>
    <row r="4" spans="1:27" ht="12.75" customHeight="1" x14ac:dyDescent="0.25">
      <c r="A4" s="125" t="s">
        <v>1</v>
      </c>
      <c r="B4" s="117"/>
      <c r="C4" s="7" t="s">
        <v>2</v>
      </c>
      <c r="D4" s="3"/>
      <c r="E4" s="126" t="s">
        <v>3</v>
      </c>
      <c r="F4" s="117"/>
      <c r="G4" s="8" t="s">
        <v>2</v>
      </c>
      <c r="H4" s="2"/>
      <c r="I4" s="2"/>
      <c r="J4" s="2"/>
      <c r="K4" s="2"/>
      <c r="L4" s="2"/>
      <c r="M4" s="2"/>
      <c r="N4" s="2"/>
      <c r="O4" s="2"/>
      <c r="P4" s="2"/>
      <c r="Q4" s="2"/>
      <c r="R4" s="2"/>
      <c r="S4" s="2"/>
      <c r="T4" s="2"/>
      <c r="U4" s="2"/>
      <c r="V4" s="2"/>
      <c r="W4" s="2"/>
      <c r="X4" s="2"/>
      <c r="Y4" s="2"/>
      <c r="Z4" s="2"/>
      <c r="AA4" s="2"/>
    </row>
    <row r="5" spans="1:27" ht="12.75" customHeight="1" x14ac:dyDescent="0.25">
      <c r="A5" s="9" t="s">
        <v>4</v>
      </c>
      <c r="B5" s="10" t="str">
        <f>div_A!$W$39</f>
        <v>Wolf Filip (1) (PINK!)</v>
      </c>
      <c r="C5" s="11">
        <v>185</v>
      </c>
      <c r="D5" s="5"/>
      <c r="E5" s="9" t="s">
        <v>4</v>
      </c>
      <c r="F5" s="10" t="str">
        <f>div_B!$W$39</f>
        <v>Krob Vojtěch (33) (ČL)</v>
      </c>
      <c r="G5" s="11">
        <v>164</v>
      </c>
      <c r="H5" s="2"/>
      <c r="I5" s="2"/>
      <c r="J5" s="2"/>
      <c r="K5" s="2"/>
      <c r="L5" s="2"/>
      <c r="M5" s="2"/>
      <c r="N5" s="2"/>
      <c r="O5" s="2"/>
      <c r="P5" s="2"/>
      <c r="Q5" s="2"/>
      <c r="R5" s="2"/>
      <c r="S5" s="2"/>
      <c r="T5" s="2"/>
      <c r="U5" s="2"/>
      <c r="V5" s="2"/>
      <c r="W5" s="2"/>
      <c r="X5" s="2"/>
      <c r="Y5" s="2"/>
      <c r="Z5" s="2"/>
      <c r="AA5" s="2"/>
    </row>
    <row r="6" spans="1:27" ht="12.75" customHeight="1" x14ac:dyDescent="0.25">
      <c r="A6" s="9" t="s">
        <v>5</v>
      </c>
      <c r="B6" s="10" t="str">
        <f>IF(div_A!$W$40="3:0",div_A!$W$43,IF(div_A!$W$40="3:1",div_A!$W$43,IF(div_A!$W$40="3:2",div_A!$W$43,IF(div_A!$W$40="2:3",div_A!$W$35,IF(div_A!$W$40="1:3",div_A!$W$35,IF(div_A!$W$40="0:3",div_A!$W$35,""))))))</f>
        <v>Nypl Patrik (3) (Bižu)</v>
      </c>
      <c r="C6" s="11">
        <v>182</v>
      </c>
      <c r="D6" s="5"/>
      <c r="E6" s="9" t="s">
        <v>5</v>
      </c>
      <c r="F6" s="10" t="s">
        <v>6</v>
      </c>
      <c r="G6" s="11">
        <v>162</v>
      </c>
      <c r="H6" s="2"/>
      <c r="I6" s="2"/>
      <c r="J6" s="2"/>
      <c r="K6" s="2"/>
      <c r="L6" s="2"/>
      <c r="M6" s="2"/>
      <c r="N6" s="2"/>
      <c r="O6" s="2"/>
      <c r="P6" s="2"/>
      <c r="Q6" s="2"/>
      <c r="R6" s="2"/>
      <c r="S6" s="2"/>
      <c r="T6" s="2"/>
      <c r="U6" s="2"/>
      <c r="V6" s="2"/>
      <c r="W6" s="2"/>
      <c r="X6" s="2"/>
      <c r="Y6" s="2"/>
      <c r="Z6" s="2"/>
      <c r="AA6" s="2"/>
    </row>
    <row r="7" spans="1:27" ht="12.75" customHeight="1" x14ac:dyDescent="0.25">
      <c r="A7" s="9" t="s">
        <v>7</v>
      </c>
      <c r="B7" s="10" t="str">
        <f>div_A!$W$59</f>
        <v>Perlík Josef (6) (SKST)</v>
      </c>
      <c r="C7" s="11">
        <v>180</v>
      </c>
      <c r="D7" s="5"/>
      <c r="E7" s="9" t="s">
        <v>7</v>
      </c>
      <c r="F7" s="10" t="str">
        <f>div_B!$W$59</f>
        <v>Provazníková Alena (44) (Bižu)</v>
      </c>
      <c r="G7" s="11">
        <v>160</v>
      </c>
      <c r="H7" s="2"/>
      <c r="I7" s="2"/>
      <c r="J7" s="2"/>
      <c r="K7" s="2"/>
      <c r="L7" s="2"/>
      <c r="M7" s="2"/>
      <c r="N7" s="2"/>
      <c r="O7" s="2"/>
      <c r="P7" s="2"/>
      <c r="Q7" s="2"/>
      <c r="R7" s="2"/>
      <c r="S7" s="2"/>
      <c r="T7" s="2"/>
      <c r="U7" s="2"/>
      <c r="V7" s="2"/>
      <c r="W7" s="2"/>
      <c r="X7" s="2"/>
      <c r="Y7" s="2"/>
      <c r="Z7" s="2"/>
      <c r="AA7" s="2"/>
    </row>
    <row r="8" spans="1:27" ht="12.75" customHeight="1" x14ac:dyDescent="0.25">
      <c r="A8" s="9" t="s">
        <v>8</v>
      </c>
      <c r="B8" s="10" t="str">
        <f>IF(div_A!$W$60="3:0",div_A!$L$60,IF(div_A!$W$60="3:1",div_A!$L$60,IF(div_A!$W$60="3:2",div_A!$L$60,IF(div_A!$W$60="2:3",div_A!$L$58,IF(div_A!$W$60="1:3",div_A!$L$58,IF(div_A!$W$60="0:3",div_A!$L$58,""))))))</f>
        <v>Košťák Matěj (8) (Bižu)</v>
      </c>
      <c r="C8" s="11">
        <v>178</v>
      </c>
      <c r="D8" s="5"/>
      <c r="E8" s="9" t="s">
        <v>8</v>
      </c>
      <c r="F8" s="10" t="s">
        <v>9</v>
      </c>
      <c r="G8" s="11">
        <v>158</v>
      </c>
      <c r="H8" s="2"/>
      <c r="I8" s="2"/>
      <c r="J8" s="2"/>
      <c r="K8" s="2"/>
      <c r="L8" s="2"/>
      <c r="M8" s="2"/>
      <c r="N8" s="2"/>
      <c r="O8" s="2"/>
      <c r="P8" s="2"/>
      <c r="Q8" s="2"/>
      <c r="R8" s="2"/>
      <c r="S8" s="2"/>
      <c r="T8" s="2"/>
      <c r="U8" s="2"/>
      <c r="V8" s="2"/>
      <c r="W8" s="2"/>
      <c r="X8" s="2"/>
      <c r="Y8" s="2"/>
      <c r="Z8" s="2"/>
      <c r="AA8" s="2"/>
    </row>
    <row r="9" spans="1:27" ht="12.75" customHeight="1" x14ac:dyDescent="0.25">
      <c r="A9" s="9" t="s">
        <v>10</v>
      </c>
      <c r="B9" s="10" t="str">
        <f>div_A!$W$52</f>
        <v>Vít Josef (7) (SKST)</v>
      </c>
      <c r="C9" s="11">
        <v>176</v>
      </c>
      <c r="D9" s="5"/>
      <c r="E9" s="9" t="s">
        <v>10</v>
      </c>
      <c r="F9" s="10" t="str">
        <f>div_B!$W$52</f>
        <v>Koutecký Filip (34) (ČL)</v>
      </c>
      <c r="G9" s="11">
        <v>156</v>
      </c>
      <c r="H9" s="2"/>
      <c r="I9" s="2"/>
      <c r="J9" s="2"/>
      <c r="K9" s="2"/>
      <c r="L9" s="2"/>
      <c r="M9" s="2"/>
      <c r="N9" s="2"/>
      <c r="O9" s="2"/>
      <c r="P9" s="2"/>
      <c r="Q9" s="2"/>
      <c r="R9" s="2"/>
      <c r="S9" s="2"/>
      <c r="T9" s="2"/>
      <c r="U9" s="2"/>
      <c r="V9" s="2"/>
      <c r="W9" s="2"/>
      <c r="X9" s="2"/>
      <c r="Y9" s="2"/>
      <c r="Z9" s="2"/>
      <c r="AA9" s="2"/>
    </row>
    <row r="10" spans="1:27" ht="12.75" customHeight="1" x14ac:dyDescent="0.25">
      <c r="A10" s="9" t="s">
        <v>11</v>
      </c>
      <c r="B10" s="10" t="str">
        <f>IF(div_A!$W$53="3:0",div_A!$L$54,IF(div_A!$W$53="3:1",div_A!$L$54,IF(div_A!$W$53="3:2",div_A!$L$54,IF(div_A!$W$53="2:3",div_A!$L$50,IF(div_A!$W$53="1:3",div_A!$L$50,IF(div_A!$W$53="0:3",div_A!$L$50,""))))))</f>
        <v>Tůma Theodor (25) (PINK!)</v>
      </c>
      <c r="C10" s="11">
        <v>174</v>
      </c>
      <c r="D10" s="5"/>
      <c r="E10" s="9" t="s">
        <v>11</v>
      </c>
      <c r="F10" s="10" t="s">
        <v>12</v>
      </c>
      <c r="G10" s="11">
        <v>154</v>
      </c>
      <c r="H10" s="2"/>
      <c r="I10" s="2"/>
      <c r="J10" s="2"/>
      <c r="K10" s="2"/>
      <c r="L10" s="2"/>
      <c r="M10" s="2"/>
      <c r="N10" s="2"/>
      <c r="O10" s="2"/>
      <c r="P10" s="2"/>
      <c r="Q10" s="2"/>
      <c r="R10" s="2"/>
      <c r="S10" s="2"/>
      <c r="T10" s="2"/>
      <c r="U10" s="2"/>
      <c r="V10" s="2"/>
      <c r="W10" s="2"/>
      <c r="X10" s="2"/>
      <c r="Y10" s="2"/>
      <c r="Z10" s="2"/>
      <c r="AA10" s="2"/>
    </row>
    <row r="11" spans="1:27" ht="12.75" customHeight="1" x14ac:dyDescent="0.25">
      <c r="A11" s="9" t="s">
        <v>13</v>
      </c>
      <c r="B11" s="10" t="str">
        <f>div_A!$W$64</f>
        <v>Jungmann Matěj (4) (SKST)</v>
      </c>
      <c r="C11" s="11">
        <v>172</v>
      </c>
      <c r="D11" s="5"/>
      <c r="E11" s="9" t="s">
        <v>13</v>
      </c>
      <c r="F11" s="10" t="str">
        <f>div_B!$W$64</f>
        <v>Janatka Adam (38) (ČL)</v>
      </c>
      <c r="G11" s="11">
        <v>152</v>
      </c>
      <c r="H11" s="2"/>
      <c r="I11" s="2"/>
      <c r="J11" s="2"/>
      <c r="K11" s="2"/>
      <c r="L11" s="2"/>
      <c r="M11" s="2"/>
      <c r="N11" s="2"/>
      <c r="O11" s="2"/>
      <c r="P11" s="2"/>
      <c r="Q11" s="2"/>
      <c r="R11" s="2"/>
      <c r="S11" s="2"/>
      <c r="T11" s="2"/>
      <c r="U11" s="2"/>
      <c r="V11" s="2"/>
      <c r="W11" s="2"/>
      <c r="X11" s="2"/>
      <c r="Y11" s="2"/>
      <c r="Z11" s="2"/>
      <c r="AA11" s="2"/>
    </row>
    <row r="12" spans="1:27" ht="12.75" customHeight="1" x14ac:dyDescent="0.25">
      <c r="A12" s="9" t="s">
        <v>14</v>
      </c>
      <c r="B12" s="10" t="str">
        <f>IF(div_A!$W$65="3:0",div_A!$L$65,IF(div_A!$W$65="3:1",div_A!$L$65,IF(div_A!$W$65="3:2",div_A!$L$65,IF(div_A!$W$65="2:3",div_A!$L$63,IF(div_A!$W$65="1:3",div_A!$L$63,IF(div_A!$W$65="0:3",div_A!$L$63,""))))))</f>
        <v>Nechvíl Richard (16) (Turnov)</v>
      </c>
      <c r="C12" s="11">
        <v>170</v>
      </c>
      <c r="D12" s="5"/>
      <c r="E12" s="9" t="s">
        <v>14</v>
      </c>
      <c r="F12" s="10" t="s">
        <v>15</v>
      </c>
      <c r="G12" s="11">
        <v>150</v>
      </c>
      <c r="H12" s="2"/>
      <c r="I12" s="2"/>
      <c r="J12" s="2"/>
      <c r="K12" s="2"/>
      <c r="L12" s="2"/>
      <c r="M12" s="2"/>
      <c r="N12" s="2"/>
      <c r="O12" s="2"/>
      <c r="P12" s="2"/>
      <c r="Q12" s="2"/>
      <c r="R12" s="2"/>
      <c r="S12" s="2"/>
      <c r="T12" s="2"/>
      <c r="U12" s="2"/>
      <c r="V12" s="2"/>
      <c r="W12" s="2"/>
      <c r="X12" s="2"/>
      <c r="Y12" s="2"/>
      <c r="Z12" s="2"/>
      <c r="AA12" s="2"/>
    </row>
    <row r="13" spans="1:27" ht="12.75" customHeight="1" x14ac:dyDescent="0.25">
      <c r="A13" s="9" t="s">
        <v>16</v>
      </c>
      <c r="B13" s="10" t="str">
        <f>div_A!$W$80</f>
        <v>Korpová Romana (14) (PINK!)</v>
      </c>
      <c r="C13" s="11">
        <v>168</v>
      </c>
      <c r="D13" s="5"/>
      <c r="E13" s="9" t="s">
        <v>16</v>
      </c>
      <c r="F13" s="10" t="str">
        <f>div_B!$W$80</f>
        <v>Čupcová Valerie (40) (SKST)</v>
      </c>
      <c r="G13" s="11">
        <v>148</v>
      </c>
      <c r="H13" s="2"/>
      <c r="I13" s="2"/>
      <c r="J13" s="2"/>
      <c r="K13" s="2"/>
      <c r="L13" s="2"/>
      <c r="M13" s="2"/>
      <c r="N13" s="2"/>
      <c r="O13" s="2"/>
      <c r="P13" s="2"/>
      <c r="Q13" s="2"/>
      <c r="R13" s="2"/>
      <c r="S13" s="2"/>
      <c r="T13" s="2"/>
      <c r="U13" s="2"/>
      <c r="V13" s="2"/>
      <c r="W13" s="2"/>
      <c r="X13" s="2"/>
      <c r="Y13" s="2"/>
      <c r="Z13" s="2"/>
      <c r="AA13" s="2"/>
    </row>
    <row r="14" spans="1:27" ht="12.75" customHeight="1" x14ac:dyDescent="0.25">
      <c r="A14" s="9" t="s">
        <v>17</v>
      </c>
      <c r="B14" s="10" t="s">
        <v>18</v>
      </c>
      <c r="C14" s="11">
        <v>167</v>
      </c>
      <c r="D14" s="5"/>
      <c r="E14" s="9" t="s">
        <v>17</v>
      </c>
      <c r="F14" s="10" t="s">
        <v>19</v>
      </c>
      <c r="G14" s="11">
        <v>147</v>
      </c>
      <c r="H14" s="2"/>
      <c r="I14" s="2"/>
      <c r="J14" s="2"/>
      <c r="K14" s="2"/>
      <c r="L14" s="2"/>
      <c r="M14" s="2"/>
      <c r="N14" s="2"/>
      <c r="O14" s="2"/>
      <c r="P14" s="2"/>
      <c r="Q14" s="2"/>
      <c r="R14" s="2"/>
      <c r="S14" s="2"/>
      <c r="T14" s="2"/>
      <c r="U14" s="2"/>
      <c r="V14" s="2"/>
      <c r="W14" s="2"/>
      <c r="X14" s="2"/>
      <c r="Y14" s="2"/>
      <c r="Z14" s="2"/>
      <c r="AA14" s="2"/>
    </row>
    <row r="15" spans="1:27" ht="12.75" customHeight="1" x14ac:dyDescent="0.25">
      <c r="A15" s="9" t="s">
        <v>20</v>
      </c>
      <c r="B15" s="10" t="str">
        <f>div_A!$W$100</f>
        <v>Krejčík Jan (17) (Bižu)</v>
      </c>
      <c r="C15" s="11">
        <v>166</v>
      </c>
      <c r="D15" s="5"/>
      <c r="E15" s="9" t="s">
        <v>20</v>
      </c>
      <c r="F15" s="10" t="str">
        <f>div_B!$W$100</f>
        <v>Havel Lukáš (50) (ST Fr.)</v>
      </c>
      <c r="G15" s="11">
        <v>146</v>
      </c>
      <c r="H15" s="2"/>
      <c r="I15" s="2"/>
      <c r="J15" s="2"/>
      <c r="K15" s="2"/>
      <c r="L15" s="2"/>
      <c r="M15" s="2"/>
      <c r="N15" s="2"/>
      <c r="O15" s="2"/>
      <c r="P15" s="2"/>
      <c r="Q15" s="2"/>
      <c r="R15" s="2"/>
      <c r="S15" s="2"/>
      <c r="T15" s="2"/>
      <c r="U15" s="2"/>
      <c r="V15" s="2"/>
      <c r="W15" s="2"/>
      <c r="X15" s="2"/>
      <c r="Y15" s="2"/>
      <c r="Z15" s="2"/>
      <c r="AA15" s="2"/>
    </row>
    <row r="16" spans="1:27" ht="12.75" customHeight="1" x14ac:dyDescent="0.25">
      <c r="A16" s="9" t="s">
        <v>21</v>
      </c>
      <c r="B16" s="10" t="str">
        <f>IF(div_A!$W$101="3:0",div_A!$L$101,IF(div_A!$W$101="3:1",div_A!$L$101,IF(div_A!$W$101="3:2",div_A!$L$101,IF(div_A!$W$101="2:3",div_A!$L$99,IF(div_A!$W$101="1:3",div_A!$L$99,IF(div_A!$W$101="0:3",div_A!$L$99,""))))))</f>
        <v>Holubová Barbora (13) (STAR)</v>
      </c>
      <c r="C16" s="11">
        <v>165</v>
      </c>
      <c r="D16" s="5"/>
      <c r="E16" s="9" t="s">
        <v>21</v>
      </c>
      <c r="F16" s="10" t="s">
        <v>22</v>
      </c>
      <c r="G16" s="11">
        <v>145</v>
      </c>
      <c r="H16" s="2"/>
      <c r="I16" s="2"/>
      <c r="J16" s="2"/>
      <c r="K16" s="2"/>
      <c r="L16" s="2"/>
      <c r="M16" s="2"/>
      <c r="N16" s="2"/>
      <c r="O16" s="2"/>
      <c r="P16" s="2"/>
      <c r="Q16" s="2"/>
      <c r="R16" s="2"/>
      <c r="S16" s="2"/>
      <c r="T16" s="2"/>
      <c r="U16" s="2"/>
      <c r="V16" s="2"/>
      <c r="W16" s="2"/>
      <c r="X16" s="2"/>
      <c r="Y16" s="2"/>
      <c r="Z16" s="2"/>
      <c r="AA16" s="2"/>
    </row>
    <row r="17" spans="1:27" ht="12.75" customHeight="1" x14ac:dyDescent="0.25">
      <c r="A17" s="9" t="s">
        <v>23</v>
      </c>
      <c r="B17" s="10" t="str">
        <f>div_A!$W$93</f>
        <v>Voplakal Vojtěch (12) (SKST)</v>
      </c>
      <c r="C17" s="11">
        <v>164</v>
      </c>
      <c r="D17" s="5"/>
      <c r="E17" s="9" t="s">
        <v>23</v>
      </c>
      <c r="F17" s="10" t="str">
        <f>div_B!$W$93</f>
        <v>Mervart Jan (31) (PINK!)</v>
      </c>
      <c r="G17" s="11">
        <v>144</v>
      </c>
      <c r="H17" s="2"/>
      <c r="I17" s="2"/>
      <c r="J17" s="2"/>
      <c r="K17" s="2"/>
      <c r="L17" s="2"/>
      <c r="M17" s="2"/>
      <c r="N17" s="2"/>
      <c r="O17" s="2"/>
      <c r="P17" s="2"/>
      <c r="Q17" s="2"/>
      <c r="R17" s="2"/>
      <c r="S17" s="2"/>
      <c r="T17" s="2"/>
      <c r="U17" s="2"/>
      <c r="V17" s="2"/>
      <c r="W17" s="2"/>
      <c r="X17" s="2"/>
      <c r="Y17" s="2"/>
      <c r="Z17" s="2"/>
      <c r="AA17" s="2"/>
    </row>
    <row r="18" spans="1:27" ht="12.75" customHeight="1" x14ac:dyDescent="0.25">
      <c r="A18" s="9" t="s">
        <v>24</v>
      </c>
      <c r="B18" s="10" t="str">
        <f>IF(div_A!$W$94="3:0",div_A!$L$95,IF(div_A!$W$94="3:1",div_A!$L$95,IF(div_A!$W$94="3:2",div_A!$L$95,IF(div_A!$W$94="2:3",div_A!$L$91,IF(div_A!$W$94="1:3",div_A!$L$91,IF(div_A!$W$94="0:3",div_A!$L$91,""))))))</f>
        <v>Čupcová Viktorie (9) (SKST)</v>
      </c>
      <c r="C18" s="11">
        <v>160</v>
      </c>
      <c r="D18" s="5"/>
      <c r="E18" s="9" t="s">
        <v>24</v>
      </c>
      <c r="F18" s="10" t="s">
        <v>25</v>
      </c>
      <c r="G18" s="11">
        <v>140</v>
      </c>
      <c r="H18" s="2"/>
      <c r="I18" s="2"/>
      <c r="J18" s="2"/>
      <c r="K18" s="2"/>
      <c r="L18" s="2"/>
      <c r="M18" s="2"/>
      <c r="N18" s="2"/>
      <c r="O18" s="2"/>
      <c r="P18" s="2"/>
      <c r="Q18" s="2"/>
      <c r="R18" s="2"/>
      <c r="S18" s="2"/>
      <c r="T18" s="2"/>
      <c r="U18" s="2"/>
      <c r="V18" s="2"/>
      <c r="W18" s="2"/>
      <c r="X18" s="2"/>
      <c r="Y18" s="2"/>
      <c r="Z18" s="2"/>
      <c r="AA18" s="2"/>
    </row>
    <row r="19" spans="1:27" ht="12.75" customHeight="1" x14ac:dyDescent="0.25">
      <c r="A19" s="9" t="s">
        <v>26</v>
      </c>
      <c r="B19" s="10" t="str">
        <f>div_A!$W$105</f>
        <v>Korpová Tereza (20) (PINK!)</v>
      </c>
      <c r="C19" s="11">
        <v>159</v>
      </c>
      <c r="D19" s="5"/>
      <c r="E19" s="9" t="s">
        <v>26</v>
      </c>
      <c r="F19" s="10" t="str">
        <f>div_B!$W$105</f>
        <v>Humhal Jiří (52) (ČL)</v>
      </c>
      <c r="G19" s="11">
        <v>139</v>
      </c>
      <c r="H19" s="2"/>
      <c r="I19" s="2"/>
      <c r="J19" s="2"/>
      <c r="K19" s="2"/>
      <c r="L19" s="2"/>
      <c r="M19" s="2"/>
      <c r="N19" s="2"/>
      <c r="O19" s="2"/>
      <c r="P19" s="2"/>
      <c r="Q19" s="2"/>
      <c r="R19" s="2"/>
      <c r="S19" s="2"/>
      <c r="T19" s="2"/>
      <c r="U19" s="2"/>
      <c r="V19" s="2"/>
      <c r="W19" s="2"/>
      <c r="X19" s="2"/>
      <c r="Y19" s="2"/>
      <c r="Z19" s="2"/>
      <c r="AA19" s="2"/>
    </row>
    <row r="20" spans="1:27" ht="12.75" customHeight="1" x14ac:dyDescent="0.25">
      <c r="A20" s="12" t="s">
        <v>27</v>
      </c>
      <c r="B20" s="13" t="str">
        <f>IF(div_A!$W$106="3:0",div_A!$L$106,IF(div_A!$W$106="3:1",div_A!$L$106,IF(div_A!$W$106="3:2",div_A!$L$106,IF(div_A!$W$106="2:3",div_A!$L$104,IF(div_A!$W$106="1:3",div_A!$L$104,IF(div_A!$W$106="0:3",div_A!$L$104,""))))))</f>
        <v>Nohejl Vojtěch (22) (ST Fr.)</v>
      </c>
      <c r="C20" s="14">
        <v>158</v>
      </c>
      <c r="D20" s="5"/>
      <c r="E20" s="12" t="s">
        <v>27</v>
      </c>
      <c r="F20" s="13" t="str">
        <f>IF(div_B!$W$106="3:0",div_B!$L$106,IF(div_B!$W$106="3:1",div_B!$L$106,IF(div_B!$W$106="3:2",div_B!$L$106,IF(div_B!$W$106="2:3",div_B!$L$104,IF(div_B!$W$106="1:3",div_B!$L$104,IF(div_B!$W$106="0:3",div_B!$L$104,""))))))</f>
        <v>Kostan Daniel (25) (PINK!)</v>
      </c>
      <c r="G20" s="14">
        <v>138</v>
      </c>
      <c r="H20" s="2"/>
      <c r="I20" s="2"/>
      <c r="J20" s="2"/>
      <c r="K20" s="2"/>
      <c r="L20" s="2"/>
      <c r="M20" s="2"/>
      <c r="N20" s="2"/>
      <c r="O20" s="2"/>
      <c r="P20" s="2"/>
      <c r="Q20" s="2"/>
      <c r="R20" s="2"/>
      <c r="S20" s="2"/>
      <c r="T20" s="2"/>
      <c r="U20" s="2"/>
      <c r="V20" s="2"/>
      <c r="W20" s="2"/>
      <c r="X20" s="2"/>
      <c r="Y20" s="2"/>
      <c r="Z20" s="2"/>
      <c r="AA20" s="2"/>
    </row>
    <row r="21" spans="1:27" ht="12.75" customHeight="1" x14ac:dyDescent="0.25">
      <c r="A21" s="5"/>
      <c r="B21" s="2"/>
      <c r="C21" s="6"/>
      <c r="D21" s="5"/>
      <c r="E21" s="5"/>
      <c r="F21" s="2"/>
      <c r="G21" s="4"/>
      <c r="H21" s="2"/>
      <c r="I21" s="2"/>
      <c r="J21" s="2"/>
      <c r="K21" s="2"/>
      <c r="L21" s="2"/>
      <c r="M21" s="2"/>
      <c r="N21" s="2"/>
      <c r="O21" s="2"/>
      <c r="P21" s="2"/>
      <c r="Q21" s="2"/>
      <c r="R21" s="2"/>
      <c r="S21" s="2"/>
      <c r="T21" s="2"/>
      <c r="U21" s="2"/>
      <c r="V21" s="2"/>
      <c r="W21" s="2"/>
      <c r="X21" s="2"/>
      <c r="Y21" s="2"/>
      <c r="Z21" s="2"/>
      <c r="AA21" s="2"/>
    </row>
    <row r="22" spans="1:27" ht="12.75" customHeight="1" x14ac:dyDescent="0.25">
      <c r="A22" s="127" t="s">
        <v>28</v>
      </c>
      <c r="B22" s="117"/>
      <c r="C22" s="15" t="s">
        <v>2</v>
      </c>
      <c r="D22" s="3"/>
      <c r="E22" s="128" t="s">
        <v>29</v>
      </c>
      <c r="F22" s="117"/>
      <c r="G22" s="16" t="s">
        <v>2</v>
      </c>
      <c r="H22" s="2"/>
      <c r="I22" s="2"/>
      <c r="J22" s="2"/>
      <c r="K22" s="2"/>
      <c r="L22" s="2"/>
      <c r="M22" s="2"/>
      <c r="N22" s="2"/>
      <c r="O22" s="2"/>
      <c r="P22" s="2"/>
      <c r="Q22" s="2"/>
      <c r="R22" s="2"/>
      <c r="S22" s="2"/>
      <c r="T22" s="2"/>
      <c r="U22" s="2"/>
      <c r="V22" s="2"/>
      <c r="W22" s="2"/>
      <c r="X22" s="2"/>
      <c r="Y22" s="2"/>
      <c r="Z22" s="2"/>
      <c r="AA22" s="2"/>
    </row>
    <row r="23" spans="1:27" ht="12.75" customHeight="1" x14ac:dyDescent="0.25">
      <c r="A23" s="9" t="s">
        <v>4</v>
      </c>
      <c r="B23" s="10" t="str">
        <f>div_C!$W$39</f>
        <v>Kvapil Tomáš (75) (ST Fr.)</v>
      </c>
      <c r="C23" s="11">
        <v>144</v>
      </c>
      <c r="D23" s="5"/>
      <c r="E23" s="9" t="s">
        <v>4</v>
      </c>
      <c r="F23" s="10" t="str">
        <f>div_D!$W$39</f>
        <v>Lesage David (91) (ČL)</v>
      </c>
      <c r="G23" s="11">
        <v>124</v>
      </c>
      <c r="H23" s="2"/>
      <c r="I23" s="2"/>
      <c r="J23" s="2"/>
      <c r="K23" s="2"/>
      <c r="L23" s="2"/>
      <c r="M23" s="2"/>
      <c r="N23" s="2"/>
      <c r="O23" s="2"/>
      <c r="P23" s="2"/>
      <c r="Q23" s="2"/>
      <c r="R23" s="2"/>
      <c r="S23" s="2"/>
      <c r="T23" s="2"/>
      <c r="U23" s="2"/>
      <c r="V23" s="2"/>
      <c r="W23" s="2"/>
      <c r="X23" s="2"/>
      <c r="Y23" s="2"/>
      <c r="Z23" s="2"/>
      <c r="AA23" s="2"/>
    </row>
    <row r="24" spans="1:27" ht="12.75" customHeight="1" x14ac:dyDescent="0.25">
      <c r="A24" s="9" t="s">
        <v>5</v>
      </c>
      <c r="B24" s="10" t="str">
        <f>IF(div_C!$W$40="3:0",div_C!$W$43,IF(div_C!$W$40="3:1",div_C!$W$43,IF(div_C!$W$40="3:2",div_C!$W$43,IF(div_C!$W$40="2:3",div_C!$W$35,IF(div_C!$W$40="1:3",div_C!$W$35,IF(div_C!$W$40="0:3",div_C!$W$35,""))))))</f>
        <v>Salaba Marek (63) (Smržovka)</v>
      </c>
      <c r="C24" s="11">
        <v>142</v>
      </c>
      <c r="D24" s="5"/>
      <c r="E24" s="9" t="s">
        <v>5</v>
      </c>
      <c r="F24" s="10" t="str">
        <f>IF(div_D!$W$40="3:0",div_D!$W$43,IF(div_D!$W$40="3:1",div_D!$W$43,IF(div_D!$W$40="3:2",div_D!$W$43,IF(div_D!$W$40="2:3",div_D!$W$35,IF(div_D!$W$40="1:3",div_D!$W$35,IF(div_D!$W$40="0:3",div_D!$W$35,""))))))</f>
        <v>Jaška Petr (95) (AST)</v>
      </c>
      <c r="G24" s="11">
        <v>122</v>
      </c>
      <c r="H24" s="2"/>
      <c r="I24" s="2"/>
      <c r="J24" s="2"/>
      <c r="K24" s="2"/>
      <c r="L24" s="2"/>
      <c r="M24" s="2"/>
      <c r="N24" s="2"/>
      <c r="O24" s="2"/>
      <c r="P24" s="2"/>
      <c r="Q24" s="2"/>
      <c r="R24" s="2"/>
      <c r="S24" s="2"/>
      <c r="T24" s="2"/>
      <c r="U24" s="2"/>
      <c r="V24" s="2"/>
      <c r="W24" s="2"/>
      <c r="X24" s="2"/>
      <c r="Y24" s="2"/>
      <c r="Z24" s="2"/>
      <c r="AA24" s="2"/>
    </row>
    <row r="25" spans="1:27" ht="12.75" customHeight="1" x14ac:dyDescent="0.25">
      <c r="A25" s="9" t="s">
        <v>7</v>
      </c>
      <c r="B25" s="10" t="str">
        <f>div_C!$W$59</f>
        <v>Pinc Jonáš (54) (AST)</v>
      </c>
      <c r="C25" s="11">
        <v>140</v>
      </c>
      <c r="D25" s="5"/>
      <c r="E25" s="9" t="s">
        <v>7</v>
      </c>
      <c r="F25" s="10" t="str">
        <f>div_D!$W$59</f>
        <v>Trávníčková Tereza (80) (Hrádek)</v>
      </c>
      <c r="G25" s="11">
        <v>120</v>
      </c>
      <c r="H25" s="2"/>
      <c r="I25" s="2"/>
      <c r="J25" s="2"/>
      <c r="K25" s="2"/>
      <c r="L25" s="2"/>
      <c r="M25" s="2"/>
      <c r="N25" s="2"/>
      <c r="O25" s="2"/>
      <c r="P25" s="2"/>
      <c r="Q25" s="2"/>
      <c r="R25" s="2"/>
      <c r="S25" s="2"/>
      <c r="T25" s="2"/>
      <c r="U25" s="2"/>
      <c r="V25" s="2"/>
      <c r="W25" s="2"/>
      <c r="X25" s="2"/>
      <c r="Y25" s="2"/>
      <c r="Z25" s="2"/>
      <c r="AA25" s="2"/>
    </row>
    <row r="26" spans="1:27" ht="12.75" customHeight="1" x14ac:dyDescent="0.25">
      <c r="A26" s="9" t="s">
        <v>8</v>
      </c>
      <c r="B26" s="10" t="str">
        <f>IF(div_C!$W$60="3:0",div_C!$L$60,IF(div_C!$W$60="3:1",div_C!$L$60,IF(div_C!$W$60="3:2",div_C!$L$60,IF(div_C!$W$60="2:3",div_C!$L$58,IF(div_C!$W$60="1:3",div_C!$L$58,IF(div_C!$W$60="0:3",div_C!$L$58,""))))))</f>
        <v>Trojan Jáchym (61) (KMST)</v>
      </c>
      <c r="C26" s="11">
        <v>138</v>
      </c>
      <c r="D26" s="5"/>
      <c r="E26" s="9" t="s">
        <v>8</v>
      </c>
      <c r="F26" s="10" t="s">
        <v>30</v>
      </c>
      <c r="G26" s="11">
        <v>118</v>
      </c>
      <c r="H26" s="2"/>
      <c r="I26" s="2"/>
      <c r="J26" s="2"/>
      <c r="K26" s="2"/>
      <c r="L26" s="2"/>
      <c r="M26" s="2"/>
      <c r="N26" s="2"/>
      <c r="O26" s="2"/>
      <c r="P26" s="2"/>
      <c r="Q26" s="2"/>
      <c r="R26" s="2"/>
      <c r="S26" s="2"/>
      <c r="T26" s="2"/>
      <c r="U26" s="2"/>
      <c r="V26" s="2"/>
      <c r="W26" s="2"/>
      <c r="X26" s="2"/>
      <c r="Y26" s="2"/>
      <c r="Z26" s="2"/>
      <c r="AA26" s="2"/>
    </row>
    <row r="27" spans="1:27" ht="12.75" customHeight="1" x14ac:dyDescent="0.25">
      <c r="A27" s="9" t="s">
        <v>10</v>
      </c>
      <c r="B27" s="10" t="str">
        <f>div_C!$W$52</f>
        <v>Johanová Sofie (64) (PINK!)</v>
      </c>
      <c r="C27" s="11">
        <v>136</v>
      </c>
      <c r="D27" s="5"/>
      <c r="E27" s="9" t="s">
        <v>10</v>
      </c>
      <c r="F27" s="10" t="str">
        <f>div_D!$W$52</f>
        <v>Palarčík Patrik (93) (STAR)</v>
      </c>
      <c r="G27" s="11">
        <v>116</v>
      </c>
      <c r="H27" s="2"/>
      <c r="I27" s="2"/>
      <c r="J27" s="2"/>
      <c r="K27" s="2"/>
      <c r="L27" s="2"/>
      <c r="M27" s="2"/>
      <c r="N27" s="2"/>
      <c r="O27" s="2"/>
      <c r="P27" s="2"/>
      <c r="Q27" s="2"/>
      <c r="R27" s="2"/>
      <c r="S27" s="2"/>
      <c r="T27" s="2"/>
      <c r="U27" s="2"/>
      <c r="V27" s="2"/>
      <c r="W27" s="2"/>
      <c r="X27" s="2"/>
      <c r="Y27" s="2"/>
      <c r="Z27" s="2"/>
      <c r="AA27" s="2"/>
    </row>
    <row r="28" spans="1:27" ht="12.75" customHeight="1" x14ac:dyDescent="0.25">
      <c r="A28" s="9" t="s">
        <v>11</v>
      </c>
      <c r="B28" s="10" t="str">
        <f>IF(div_C!$W$53="3:0",div_C!$L$54,IF(div_C!$W$53="3:1",div_C!$L$54,IF(div_C!$W$53="3:2",div_C!$L$54,IF(div_C!$W$53="2:3",div_C!$L$50,IF(div_C!$W$53="1:3",div_C!$L$50,IF(div_C!$W$53="0:3",div_C!$L$50,""))))))</f>
        <v>Vorel Jan (65) (PINK!)</v>
      </c>
      <c r="C28" s="11">
        <v>134</v>
      </c>
      <c r="D28" s="5"/>
      <c r="E28" s="9" t="s">
        <v>11</v>
      </c>
      <c r="F28" s="10" t="s">
        <v>31</v>
      </c>
      <c r="G28" s="11">
        <v>114</v>
      </c>
      <c r="H28" s="2"/>
      <c r="I28" s="2"/>
      <c r="J28" s="2"/>
      <c r="K28" s="2"/>
      <c r="L28" s="2"/>
      <c r="M28" s="2"/>
      <c r="N28" s="2"/>
      <c r="O28" s="2"/>
      <c r="P28" s="2"/>
      <c r="Q28" s="2"/>
      <c r="R28" s="2"/>
      <c r="S28" s="2"/>
      <c r="T28" s="2"/>
      <c r="U28" s="2"/>
      <c r="V28" s="2"/>
      <c r="W28" s="2"/>
      <c r="X28" s="2"/>
      <c r="Y28" s="2"/>
      <c r="Z28" s="2"/>
      <c r="AA28" s="2"/>
    </row>
    <row r="29" spans="1:27" ht="12.75" customHeight="1" x14ac:dyDescent="0.25">
      <c r="A29" s="9" t="s">
        <v>13</v>
      </c>
      <c r="B29" s="10" t="str">
        <f>div_C!$W$64</f>
        <v>Hlubuček František (87) (N. Ves)</v>
      </c>
      <c r="C29" s="11">
        <v>132</v>
      </c>
      <c r="D29" s="5"/>
      <c r="E29" s="9" t="s">
        <v>13</v>
      </c>
      <c r="F29" s="10" t="str">
        <f>div_D!$W$64</f>
        <v>Trojan Vincent (84) (KMST)</v>
      </c>
      <c r="G29" s="11">
        <v>112</v>
      </c>
      <c r="H29" s="2"/>
      <c r="I29" s="2"/>
      <c r="J29" s="2"/>
      <c r="K29" s="2"/>
      <c r="L29" s="2"/>
      <c r="M29" s="2"/>
      <c r="N29" s="2"/>
      <c r="O29" s="2"/>
      <c r="P29" s="2"/>
      <c r="Q29" s="2"/>
      <c r="R29" s="2"/>
      <c r="S29" s="2"/>
      <c r="T29" s="2"/>
      <c r="U29" s="2"/>
      <c r="V29" s="2"/>
      <c r="W29" s="2"/>
      <c r="X29" s="2"/>
      <c r="Y29" s="2"/>
      <c r="Z29" s="2"/>
      <c r="AA29" s="2"/>
    </row>
    <row r="30" spans="1:27" ht="12.75" customHeight="1" x14ac:dyDescent="0.25">
      <c r="A30" s="9" t="s">
        <v>14</v>
      </c>
      <c r="B30" s="10" t="str">
        <f>IF(div_C!$W$65="3:0",div_C!$L$65,IF(div_C!$W$65="3:1",div_C!$L$65,IF(div_C!$W$65="3:2",div_C!$L$65,IF(div_C!$W$65="2:3",div_C!$L$63,IF(div_C!$W$65="1:3",div_C!$L$63,IF(div_C!$W$65="0:3",div_C!$L$63,""))))))</f>
        <v>Svoboda Jan (58) (PINK!)</v>
      </c>
      <c r="C30" s="11">
        <v>130</v>
      </c>
      <c r="D30" s="5"/>
      <c r="E30" s="9" t="s">
        <v>14</v>
      </c>
      <c r="F30" s="10" t="s">
        <v>32</v>
      </c>
      <c r="G30" s="11">
        <v>110</v>
      </c>
      <c r="H30" s="2"/>
      <c r="I30" s="2"/>
      <c r="J30" s="2"/>
      <c r="K30" s="2"/>
      <c r="L30" s="2"/>
      <c r="M30" s="2"/>
      <c r="N30" s="2"/>
      <c r="O30" s="2"/>
      <c r="P30" s="2"/>
      <c r="Q30" s="2"/>
      <c r="R30" s="2"/>
      <c r="S30" s="2"/>
      <c r="T30" s="2"/>
      <c r="U30" s="2"/>
      <c r="V30" s="2"/>
      <c r="W30" s="2"/>
      <c r="X30" s="2"/>
      <c r="Y30" s="2"/>
      <c r="Z30" s="2"/>
      <c r="AA30" s="2"/>
    </row>
    <row r="31" spans="1:27" ht="12.75" customHeight="1" x14ac:dyDescent="0.25">
      <c r="A31" s="9" t="s">
        <v>16</v>
      </c>
      <c r="B31" s="10" t="str">
        <f>div_C!$W$80</f>
        <v>Ponocný Radek (67) (STAR)</v>
      </c>
      <c r="C31" s="11">
        <v>128</v>
      </c>
      <c r="D31" s="5"/>
      <c r="E31" s="9" t="s">
        <v>16</v>
      </c>
      <c r="F31" s="10" t="s">
        <v>33</v>
      </c>
      <c r="G31" s="11">
        <v>108</v>
      </c>
      <c r="H31" s="2"/>
      <c r="I31" s="2"/>
      <c r="J31" s="2"/>
      <c r="K31" s="2"/>
      <c r="L31" s="2"/>
      <c r="M31" s="2"/>
      <c r="N31" s="2"/>
      <c r="O31" s="2"/>
      <c r="P31" s="2"/>
      <c r="Q31" s="2"/>
      <c r="R31" s="2"/>
      <c r="S31" s="2"/>
      <c r="T31" s="2"/>
      <c r="U31" s="2"/>
      <c r="V31" s="2"/>
      <c r="W31" s="2"/>
      <c r="X31" s="2"/>
      <c r="Y31" s="2"/>
      <c r="Z31" s="2"/>
      <c r="AA31" s="2"/>
    </row>
    <row r="32" spans="1:27" ht="12.75" customHeight="1" x14ac:dyDescent="0.25">
      <c r="A32" s="9" t="s">
        <v>17</v>
      </c>
      <c r="B32" s="10" t="str">
        <f>IF(div_C!$W$81="3:0",div_C!W84,IF(div_C!$W$81="3:1",div_C!$W$84,IF(div_C!$W$81="3:2",div_C!$W$84,IF(div_C!$W$81="2:3",div_C!$W$76,IF(div_C!$W$81="1:3",div_C!$W$76,IF(div_C!$W$81="0:3",div_C!$W$76,""))))))</f>
        <v>Kuchyňa Josef (44) (Bižu)</v>
      </c>
      <c r="C32" s="11">
        <v>127</v>
      </c>
      <c r="D32" s="5"/>
      <c r="E32" s="9" t="s">
        <v>17</v>
      </c>
      <c r="F32" s="10" t="str">
        <f>div_D!B75</f>
        <v>Dočekal František (101) (PINK!)</v>
      </c>
      <c r="G32" s="11">
        <v>107</v>
      </c>
      <c r="H32" s="2"/>
      <c r="I32" s="2"/>
      <c r="J32" s="2"/>
      <c r="K32" s="2"/>
      <c r="L32" s="2"/>
      <c r="M32" s="2"/>
      <c r="N32" s="2"/>
      <c r="O32" s="2"/>
      <c r="P32" s="2"/>
      <c r="Q32" s="2"/>
      <c r="R32" s="2"/>
      <c r="S32" s="2"/>
      <c r="T32" s="2"/>
      <c r="U32" s="2"/>
      <c r="V32" s="2"/>
      <c r="W32" s="2"/>
      <c r="X32" s="2"/>
      <c r="Y32" s="2"/>
      <c r="Z32" s="2"/>
      <c r="AA32" s="2"/>
    </row>
    <row r="33" spans="1:27" ht="12.75" customHeight="1" x14ac:dyDescent="0.25">
      <c r="A33" s="9" t="s">
        <v>20</v>
      </c>
      <c r="B33" s="10" t="str">
        <f>div_C!$W$100</f>
        <v>Louda Ondřej (46) (PINK!)</v>
      </c>
      <c r="C33" s="11">
        <v>126</v>
      </c>
      <c r="D33" s="5"/>
      <c r="E33" s="9" t="s">
        <v>20</v>
      </c>
      <c r="F33" s="10" t="s">
        <v>34</v>
      </c>
      <c r="G33" s="11">
        <v>106</v>
      </c>
      <c r="H33" s="2"/>
      <c r="I33" s="2"/>
      <c r="J33" s="2"/>
      <c r="K33" s="2"/>
      <c r="L33" s="2"/>
      <c r="M33" s="2"/>
      <c r="N33" s="2"/>
      <c r="O33" s="2"/>
      <c r="P33" s="2"/>
      <c r="Q33" s="2"/>
      <c r="R33" s="2"/>
      <c r="S33" s="2"/>
      <c r="T33" s="2"/>
      <c r="U33" s="2"/>
      <c r="V33" s="2"/>
      <c r="W33" s="2"/>
      <c r="X33" s="2"/>
      <c r="Y33" s="2"/>
      <c r="Z33" s="2"/>
      <c r="AA33" s="2"/>
    </row>
    <row r="34" spans="1:27" ht="12.75" customHeight="1" x14ac:dyDescent="0.25">
      <c r="A34" s="9" t="s">
        <v>21</v>
      </c>
      <c r="B34" s="10" t="str">
        <f>IF(div_C!$W$101="3:0",div_C!$L$101,IF(div_C!$W$101="3:1",div_C!$L$101,IF(div_C!$W$101="3:2",div_C!$L$101,IF(div_C!$W$101="2:3",div_C!$L$99,IF(div_C!$W$101="1:3",div_C!$L$99,IF(div_C!$W$101="0:3",div_C!$L$99,""))))))</f>
        <v>Jakůbek Vojtěch (60) (PINK!)</v>
      </c>
      <c r="C34" s="11">
        <v>125</v>
      </c>
      <c r="D34" s="5"/>
      <c r="E34" s="9" t="s">
        <v>21</v>
      </c>
      <c r="F34" s="10" t="s">
        <v>35</v>
      </c>
      <c r="G34" s="11">
        <v>105</v>
      </c>
      <c r="H34" s="2"/>
      <c r="I34" s="2"/>
      <c r="J34" s="2"/>
      <c r="K34" s="2"/>
      <c r="L34" s="2"/>
      <c r="M34" s="2"/>
      <c r="N34" s="2"/>
      <c r="O34" s="2"/>
      <c r="P34" s="2"/>
      <c r="Q34" s="2"/>
      <c r="R34" s="2"/>
      <c r="S34" s="2"/>
      <c r="T34" s="2"/>
      <c r="U34" s="2"/>
      <c r="V34" s="2"/>
      <c r="W34" s="2"/>
      <c r="X34" s="2"/>
      <c r="Y34" s="2"/>
      <c r="Z34" s="2"/>
      <c r="AA34" s="2"/>
    </row>
    <row r="35" spans="1:27" ht="12.75" customHeight="1" x14ac:dyDescent="0.25">
      <c r="A35" s="9" t="s">
        <v>23</v>
      </c>
      <c r="B35" s="10" t="str">
        <f>div_C!$W$93</f>
        <v>Peřina Jan (74) (PINK!)</v>
      </c>
      <c r="C35" s="11">
        <v>124</v>
      </c>
      <c r="D35" s="5"/>
      <c r="E35" s="9" t="s">
        <v>23</v>
      </c>
      <c r="F35" s="10"/>
      <c r="G35" s="11">
        <v>104</v>
      </c>
      <c r="H35" s="2"/>
      <c r="I35" s="2"/>
      <c r="J35" s="2"/>
      <c r="K35" s="2"/>
      <c r="L35" s="2"/>
      <c r="M35" s="2"/>
      <c r="N35" s="2"/>
      <c r="O35" s="2"/>
      <c r="P35" s="2"/>
      <c r="Q35" s="2"/>
      <c r="R35" s="2"/>
      <c r="S35" s="2"/>
      <c r="T35" s="2"/>
      <c r="U35" s="2"/>
      <c r="V35" s="2"/>
      <c r="W35" s="2"/>
      <c r="X35" s="2"/>
      <c r="Y35" s="2"/>
      <c r="Z35" s="2"/>
      <c r="AA35" s="2"/>
    </row>
    <row r="36" spans="1:27" ht="12.75" customHeight="1" x14ac:dyDescent="0.25">
      <c r="A36" s="9" t="s">
        <v>24</v>
      </c>
      <c r="B36" s="10" t="str">
        <f>IF(div_C!$W$94="3:0",div_C!$L$95,IF(div_C!$W$94="3:1",div_C!$L$95,IF(div_C!$W$94="3:2",div_C!$L$95,IF(div_C!$W$94="2:3",div_C!$L$91,IF(div_C!$W$94="1:3",div_C!$L$91,IF(div_C!$W$94="0:3",div_C!$L$91,""))))))</f>
        <v>Kozák Jan (80) (Bižu)</v>
      </c>
      <c r="C36" s="11">
        <v>120</v>
      </c>
      <c r="D36" s="5"/>
      <c r="E36" s="9" t="s">
        <v>24</v>
      </c>
      <c r="F36" s="10"/>
      <c r="G36" s="11">
        <v>100</v>
      </c>
      <c r="H36" s="2"/>
      <c r="I36" s="2"/>
      <c r="J36" s="2"/>
      <c r="K36" s="2"/>
      <c r="L36" s="2"/>
      <c r="M36" s="2"/>
      <c r="N36" s="2"/>
      <c r="O36" s="2"/>
      <c r="P36" s="2"/>
      <c r="Q36" s="2"/>
      <c r="R36" s="2"/>
      <c r="S36" s="2"/>
      <c r="T36" s="2"/>
      <c r="U36" s="2"/>
      <c r="V36" s="2"/>
      <c r="W36" s="2"/>
      <c r="X36" s="2"/>
      <c r="Y36" s="2"/>
      <c r="Z36" s="2"/>
      <c r="AA36" s="2"/>
    </row>
    <row r="37" spans="1:27" ht="12.75" customHeight="1" x14ac:dyDescent="0.25">
      <c r="A37" s="9" t="s">
        <v>26</v>
      </c>
      <c r="B37" s="10" t="str">
        <f>div_C!$W$105</f>
        <v>Libenský David (76) (ČL)</v>
      </c>
      <c r="C37" s="11">
        <v>119</v>
      </c>
      <c r="D37" s="5"/>
      <c r="E37" s="9" t="s">
        <v>26</v>
      </c>
      <c r="F37" s="10"/>
      <c r="G37" s="11">
        <v>99</v>
      </c>
      <c r="H37" s="2"/>
      <c r="I37" s="2"/>
      <c r="J37" s="2"/>
      <c r="K37" s="2"/>
      <c r="L37" s="2"/>
      <c r="M37" s="2"/>
      <c r="N37" s="2"/>
      <c r="O37" s="2"/>
      <c r="P37" s="2"/>
      <c r="Q37" s="2"/>
      <c r="R37" s="2"/>
      <c r="S37" s="2"/>
      <c r="T37" s="2"/>
      <c r="U37" s="2"/>
      <c r="V37" s="2"/>
      <c r="W37" s="2"/>
      <c r="X37" s="2"/>
      <c r="Y37" s="2"/>
      <c r="Z37" s="2"/>
      <c r="AA37" s="2"/>
    </row>
    <row r="38" spans="1:27" ht="12.75" customHeight="1" x14ac:dyDescent="0.25">
      <c r="A38" s="12" t="s">
        <v>27</v>
      </c>
      <c r="B38" s="13" t="str">
        <f>IF(div_C!$W$106="3:0",div_C!$L$106,IF(div_C!$W$106="3:1",div_C!$L$106,IF(div_C!$W$106="3:2",div_C!$L$106,IF(div_C!$W$106="2:3",div_C!$L$104,IF(div_C!$W$106="1:3",div_C!$L$104,IF(div_C!$W$106="0:3",div_C!$L$104,""))))))</f>
        <v>Novotný Ondřej (78) (PINK!)</v>
      </c>
      <c r="C38" s="14">
        <v>118</v>
      </c>
      <c r="D38" s="5"/>
      <c r="E38" s="12" t="s">
        <v>27</v>
      </c>
      <c r="F38" s="13"/>
      <c r="G38" s="14">
        <v>98</v>
      </c>
      <c r="H38" s="2"/>
      <c r="I38" s="2"/>
      <c r="J38" s="2"/>
      <c r="K38" s="2"/>
      <c r="L38" s="2"/>
      <c r="M38" s="2"/>
      <c r="N38" s="2"/>
      <c r="O38" s="2"/>
      <c r="P38" s="2"/>
      <c r="Q38" s="2"/>
      <c r="R38" s="2"/>
      <c r="S38" s="2"/>
      <c r="T38" s="2"/>
      <c r="U38" s="2"/>
      <c r="V38" s="2"/>
      <c r="W38" s="2"/>
      <c r="X38" s="2"/>
      <c r="Y38" s="2"/>
      <c r="Z38" s="2"/>
      <c r="AA38" s="2"/>
    </row>
    <row r="39" spans="1:27" ht="12.75" customHeight="1" x14ac:dyDescent="0.25">
      <c r="A39" s="5"/>
      <c r="B39" s="2"/>
      <c r="C39" s="4"/>
      <c r="D39" s="5"/>
      <c r="E39" s="5"/>
      <c r="F39" s="2"/>
      <c r="G39" s="4"/>
      <c r="H39" s="2"/>
      <c r="I39" s="2"/>
      <c r="J39" s="2"/>
      <c r="K39" s="2"/>
      <c r="L39" s="2"/>
      <c r="M39" s="2"/>
      <c r="N39" s="2"/>
      <c r="O39" s="2"/>
      <c r="P39" s="2"/>
      <c r="Q39" s="2"/>
      <c r="R39" s="2"/>
      <c r="S39" s="2"/>
      <c r="T39" s="2"/>
      <c r="U39" s="2"/>
      <c r="V39" s="2"/>
      <c r="W39" s="2"/>
      <c r="X39" s="2"/>
      <c r="Y39" s="2"/>
      <c r="Z39" s="2"/>
      <c r="AA39" s="2"/>
    </row>
    <row r="40" spans="1:27" ht="12.75" customHeight="1" x14ac:dyDescent="0.25">
      <c r="A40" s="116" t="s">
        <v>36</v>
      </c>
      <c r="B40" s="117"/>
      <c r="C40" s="17" t="s">
        <v>2</v>
      </c>
      <c r="D40" s="3"/>
      <c r="E40" s="118" t="s">
        <v>37</v>
      </c>
      <c r="F40" s="117"/>
      <c r="G40" s="18" t="s">
        <v>2</v>
      </c>
      <c r="H40" s="2"/>
      <c r="I40" s="2"/>
      <c r="J40" s="2"/>
      <c r="K40" s="2"/>
      <c r="L40" s="2"/>
      <c r="M40" s="2"/>
      <c r="N40" s="2"/>
      <c r="O40" s="2"/>
      <c r="P40" s="2"/>
      <c r="Q40" s="2"/>
      <c r="R40" s="2"/>
      <c r="S40" s="2"/>
      <c r="T40" s="2"/>
      <c r="U40" s="2"/>
      <c r="V40" s="2"/>
      <c r="W40" s="2"/>
      <c r="X40" s="2"/>
      <c r="Y40" s="2"/>
      <c r="Z40" s="2"/>
      <c r="AA40" s="2"/>
    </row>
    <row r="41" spans="1:27" ht="12.75" customHeight="1" x14ac:dyDescent="0.25">
      <c r="A41" s="9" t="s">
        <v>4</v>
      </c>
      <c r="B41" s="10" t="s">
        <v>38</v>
      </c>
      <c r="C41" s="11">
        <v>104</v>
      </c>
      <c r="D41" s="5"/>
      <c r="E41" s="9" t="s">
        <v>4</v>
      </c>
      <c r="F41" s="10" t="str">
        <f>div_F!$W$39</f>
        <v>Louda Štěpán (181) (STAR)</v>
      </c>
      <c r="G41" s="11">
        <v>84</v>
      </c>
      <c r="H41" s="2"/>
      <c r="I41" s="2"/>
      <c r="J41" s="2"/>
      <c r="K41" s="2"/>
      <c r="L41" s="2"/>
      <c r="M41" s="2"/>
      <c r="N41" s="2"/>
      <c r="O41" s="2"/>
      <c r="P41" s="2"/>
      <c r="Q41" s="2"/>
      <c r="R41" s="2"/>
      <c r="S41" s="2"/>
      <c r="T41" s="2"/>
      <c r="U41" s="2"/>
      <c r="V41" s="2"/>
      <c r="W41" s="2"/>
      <c r="X41" s="2"/>
      <c r="Y41" s="2"/>
      <c r="Z41" s="2"/>
      <c r="AA41" s="2"/>
    </row>
    <row r="42" spans="1:27" ht="12.75" customHeight="1" x14ac:dyDescent="0.25">
      <c r="A42" s="9" t="s">
        <v>5</v>
      </c>
      <c r="B42" s="10" t="s">
        <v>39</v>
      </c>
      <c r="C42" s="11">
        <v>102</v>
      </c>
      <c r="D42" s="5"/>
      <c r="E42" s="9" t="s">
        <v>5</v>
      </c>
      <c r="F42" s="10" t="str">
        <f>IF(div_F!$W$40="3:0",div_F!$W$43,IF(div_F!$W$40="3:1",div_F!$W$43,IF(div_F!$W$40="3:2",div_F!$W$43,IF(div_F!$W$40="2:3",div_F!$W$35,IF(div_F!$W$40="1:3",div_F!$W$35,IF(div_F!$W$40="0:3",div_F!$W$35,""))))))</f>
        <v>Hájek Matěj (187) (PINK!)</v>
      </c>
      <c r="G42" s="11">
        <v>82</v>
      </c>
      <c r="H42" s="2"/>
      <c r="I42" s="2"/>
      <c r="J42" s="2"/>
      <c r="K42" s="2"/>
      <c r="L42" s="2"/>
      <c r="M42" s="2"/>
      <c r="N42" s="2"/>
      <c r="O42" s="2"/>
      <c r="P42" s="2"/>
      <c r="Q42" s="2"/>
      <c r="R42" s="2"/>
      <c r="S42" s="2"/>
      <c r="T42" s="2"/>
      <c r="U42" s="2"/>
      <c r="V42" s="2"/>
      <c r="W42" s="2"/>
      <c r="X42" s="2"/>
      <c r="Y42" s="2"/>
      <c r="Z42" s="2"/>
      <c r="AA42" s="2"/>
    </row>
    <row r="43" spans="1:27" ht="12.75" customHeight="1" x14ac:dyDescent="0.25">
      <c r="A43" s="9" t="s">
        <v>7</v>
      </c>
      <c r="B43" s="10" t="str">
        <f>div_E!$W$59</f>
        <v>Soukup Dominik (142) (Ji KŠ)</v>
      </c>
      <c r="C43" s="11">
        <v>100</v>
      </c>
      <c r="D43" s="5"/>
      <c r="E43" s="9" t="s">
        <v>7</v>
      </c>
      <c r="F43" s="10" t="str">
        <f>div_F!$W$59</f>
        <v>Jakubů Jonáš (162) (Semily)</v>
      </c>
      <c r="G43" s="11">
        <v>80</v>
      </c>
      <c r="H43" s="2"/>
      <c r="I43" s="2"/>
      <c r="J43" s="2"/>
      <c r="K43" s="2"/>
      <c r="L43" s="2"/>
      <c r="M43" s="2"/>
      <c r="N43" s="2"/>
      <c r="O43" s="2"/>
      <c r="P43" s="2"/>
      <c r="Q43" s="2"/>
      <c r="R43" s="2"/>
      <c r="S43" s="2"/>
      <c r="T43" s="2"/>
      <c r="U43" s="2"/>
      <c r="V43" s="2"/>
      <c r="W43" s="2"/>
      <c r="X43" s="2"/>
      <c r="Y43" s="2"/>
      <c r="Z43" s="2"/>
      <c r="AA43" s="2"/>
    </row>
    <row r="44" spans="1:27" ht="12.75" customHeight="1" x14ac:dyDescent="0.25">
      <c r="A44" s="9" t="s">
        <v>8</v>
      </c>
      <c r="B44" s="10" t="s">
        <v>40</v>
      </c>
      <c r="C44" s="11">
        <v>98</v>
      </c>
      <c r="D44" s="5"/>
      <c r="E44" s="9" t="s">
        <v>8</v>
      </c>
      <c r="F44" s="10" t="str">
        <f>IF(div_F!$W$60="3:0",div_F!$L$60,IF(div_F!$W$60="3:1",div_F!$L$60,IF(div_F!$W$60="3:2",div_F!$L$60,IF(div_F!$W$60="2:3",div_F!$L$58,IF(div_F!$W$60="1:3",div_F!$L$58,IF(div_F!$W$60="0:3",div_F!$L$58,""))))))</f>
        <v>Dajčar Martin (184) (PINK!)</v>
      </c>
      <c r="G44" s="11">
        <v>78</v>
      </c>
      <c r="H44" s="2"/>
      <c r="I44" s="2"/>
      <c r="J44" s="2"/>
      <c r="K44" s="2"/>
      <c r="L44" s="2"/>
      <c r="M44" s="2"/>
      <c r="N44" s="2"/>
      <c r="O44" s="2"/>
      <c r="P44" s="2"/>
      <c r="Q44" s="2"/>
      <c r="R44" s="2"/>
      <c r="S44" s="2"/>
      <c r="T44" s="2"/>
      <c r="U44" s="2"/>
      <c r="V44" s="2"/>
      <c r="W44" s="2"/>
      <c r="X44" s="2"/>
      <c r="Y44" s="2"/>
      <c r="Z44" s="2"/>
      <c r="AA44" s="2"/>
    </row>
    <row r="45" spans="1:27" ht="12.75" customHeight="1" x14ac:dyDescent="0.25">
      <c r="A45" s="9" t="s">
        <v>10</v>
      </c>
      <c r="B45" s="10" t="s">
        <v>41</v>
      </c>
      <c r="C45" s="11">
        <v>96</v>
      </c>
      <c r="D45" s="5"/>
      <c r="E45" s="9" t="s">
        <v>10</v>
      </c>
      <c r="F45" s="10" t="str">
        <f>div_F!$W$52</f>
        <v>Skála Jan (161) (Bižu)</v>
      </c>
      <c r="G45" s="11">
        <v>76</v>
      </c>
      <c r="H45" s="2"/>
      <c r="I45" s="2"/>
      <c r="J45" s="2"/>
      <c r="K45" s="2"/>
      <c r="L45" s="2"/>
      <c r="M45" s="2"/>
      <c r="N45" s="2"/>
      <c r="O45" s="2"/>
      <c r="P45" s="2"/>
      <c r="Q45" s="2"/>
      <c r="R45" s="2"/>
      <c r="S45" s="2"/>
      <c r="T45" s="2"/>
      <c r="U45" s="2"/>
      <c r="V45" s="2"/>
      <c r="W45" s="2"/>
      <c r="X45" s="2"/>
      <c r="Y45" s="2"/>
      <c r="Z45" s="2"/>
      <c r="AA45" s="2"/>
    </row>
    <row r="46" spans="1:27" ht="12.75" customHeight="1" x14ac:dyDescent="0.25">
      <c r="A46" s="9" t="s">
        <v>11</v>
      </c>
      <c r="B46" s="10" t="s">
        <v>42</v>
      </c>
      <c r="C46" s="11">
        <v>94</v>
      </c>
      <c r="D46" s="5"/>
      <c r="E46" s="9" t="s">
        <v>11</v>
      </c>
      <c r="F46" s="10" t="str">
        <f>IF(div_F!$W$53="3:0",div_F!$L$54,IF(div_F!$W$53="3:1",div_F!$L$54,IF(div_F!$W$53="3:2",div_F!$L$54,IF(div_F!$W$53="2:3",div_F!$L$50,IF(div_F!$W$53="1:3",div_F!$L$50,IF(div_F!$W$53="0:3",div_F!$L$50,""))))))</f>
        <v>Hušek Martin (190) (KMST)</v>
      </c>
      <c r="G46" s="11">
        <v>74</v>
      </c>
      <c r="H46" s="2"/>
      <c r="I46" s="2"/>
      <c r="J46" s="2"/>
      <c r="K46" s="2"/>
      <c r="L46" s="2"/>
      <c r="M46" s="2"/>
      <c r="N46" s="2"/>
      <c r="O46" s="2"/>
      <c r="P46" s="2"/>
      <c r="Q46" s="2"/>
      <c r="R46" s="2"/>
      <c r="S46" s="2"/>
      <c r="T46" s="2"/>
      <c r="U46" s="2"/>
      <c r="V46" s="2"/>
      <c r="W46" s="2"/>
      <c r="X46" s="2"/>
      <c r="Y46" s="2"/>
      <c r="Z46" s="2"/>
      <c r="AA46" s="2"/>
    </row>
    <row r="47" spans="1:27" ht="12.75" customHeight="1" x14ac:dyDescent="0.25">
      <c r="A47" s="9" t="s">
        <v>13</v>
      </c>
      <c r="B47" s="10" t="str">
        <f>div_E!$W$64</f>
        <v>Veselý Jakub (136) (ČL)</v>
      </c>
      <c r="C47" s="11">
        <v>92</v>
      </c>
      <c r="D47" s="5"/>
      <c r="E47" s="9" t="s">
        <v>13</v>
      </c>
      <c r="F47" s="10" t="str">
        <f>div_F!$W$64</f>
        <v>Exner Kryštof (189) (PINK!)</v>
      </c>
      <c r="G47" s="11">
        <v>72</v>
      </c>
      <c r="H47" s="2"/>
      <c r="I47" s="2"/>
      <c r="J47" s="2"/>
      <c r="K47" s="2"/>
      <c r="L47" s="2"/>
      <c r="M47" s="2"/>
      <c r="N47" s="2"/>
      <c r="O47" s="2"/>
      <c r="P47" s="2"/>
      <c r="Q47" s="2"/>
      <c r="R47" s="2"/>
      <c r="S47" s="2"/>
      <c r="T47" s="2"/>
      <c r="U47" s="2"/>
      <c r="V47" s="2"/>
      <c r="W47" s="2"/>
      <c r="X47" s="2"/>
      <c r="Y47" s="2"/>
      <c r="Z47" s="2"/>
      <c r="AA47" s="2"/>
    </row>
    <row r="48" spans="1:27" ht="12.75" customHeight="1" x14ac:dyDescent="0.25">
      <c r="A48" s="9" t="s">
        <v>14</v>
      </c>
      <c r="B48" s="10" t="str">
        <f>IF(div_E!$W$65="3:0",div_E!$L$65,IF(div_E!$W$65="3:1",div_E!$L$65,IF(div_E!$W$65="3:2",div_E!$L$65,IF(div_E!$W$65="2:3",div_E!$L$63,IF(div_E!$W$65="1:3",div_E!$L$63,IF(div_E!$W$65="0:3",div_E!$L$63,""))))))</f>
        <v>Ivanov Matteo (156) (STAR)</v>
      </c>
      <c r="C48" s="11">
        <v>90</v>
      </c>
      <c r="D48" s="5"/>
      <c r="E48" s="9" t="s">
        <v>14</v>
      </c>
      <c r="F48" s="10" t="str">
        <f>IF(div_F!$W$65="3:0",div_F!$L$65,IF(div_F!$W$65="3:1",div_F!$L$65,IF(div_F!$W$65="3:2",div_F!$L$65,IF(div_F!$W$65="2:3",div_F!$L$63,IF(div_F!$W$65="1:3",div_F!$L$63,IF(div_F!$W$65="0:3",div_F!$L$63,""))))))</f>
        <v>Wach Jonáš (167) (PINK!)</v>
      </c>
      <c r="G48" s="11">
        <v>70</v>
      </c>
      <c r="H48" s="2"/>
      <c r="I48" s="2"/>
      <c r="J48" s="2"/>
      <c r="K48" s="2"/>
      <c r="L48" s="2"/>
      <c r="M48" s="2"/>
      <c r="N48" s="2"/>
      <c r="O48" s="2"/>
      <c r="P48" s="2"/>
      <c r="Q48" s="2"/>
      <c r="R48" s="2"/>
      <c r="S48" s="2"/>
      <c r="T48" s="2"/>
      <c r="U48" s="2"/>
      <c r="V48" s="2"/>
      <c r="W48" s="2"/>
      <c r="X48" s="2"/>
      <c r="Y48" s="2"/>
      <c r="Z48" s="2"/>
      <c r="AA48" s="2"/>
    </row>
    <row r="49" spans="1:27" ht="12.75" customHeight="1" x14ac:dyDescent="0.25">
      <c r="A49" s="9" t="s">
        <v>16</v>
      </c>
      <c r="B49" s="10" t="str">
        <f>div_E!$W$80</f>
        <v>Mazánek Petr (112) (Chrast.)</v>
      </c>
      <c r="C49" s="11">
        <v>88</v>
      </c>
      <c r="D49" s="5"/>
      <c r="E49" s="9" t="s">
        <v>16</v>
      </c>
      <c r="F49" s="10" t="str">
        <f>div_F!$W$80</f>
        <v>Procházka Eduard (157) (Bižu)</v>
      </c>
      <c r="G49" s="11">
        <v>68</v>
      </c>
      <c r="H49" s="2"/>
      <c r="I49" s="2"/>
      <c r="J49" s="2"/>
      <c r="K49" s="2"/>
      <c r="L49" s="2"/>
      <c r="M49" s="2"/>
      <c r="N49" s="2"/>
      <c r="O49" s="2"/>
      <c r="P49" s="2"/>
      <c r="Q49" s="2"/>
      <c r="R49" s="2"/>
      <c r="S49" s="2"/>
      <c r="T49" s="2"/>
      <c r="U49" s="2"/>
      <c r="V49" s="2"/>
      <c r="W49" s="2"/>
      <c r="X49" s="2"/>
      <c r="Y49" s="2"/>
      <c r="Z49" s="2"/>
      <c r="AA49" s="2"/>
    </row>
    <row r="50" spans="1:27" ht="12.75" customHeight="1" x14ac:dyDescent="0.25">
      <c r="A50" s="9" t="s">
        <v>17</v>
      </c>
      <c r="B50" s="10" t="s">
        <v>43</v>
      </c>
      <c r="C50" s="11">
        <v>87</v>
      </c>
      <c r="D50" s="5"/>
      <c r="E50" s="9" t="s">
        <v>17</v>
      </c>
      <c r="F50" s="10" t="str">
        <f>IF(div_F!$W$81="3:0",div_F!W84,IF(div_F!$W$81="3:1",div_F!$W$84,IF(div_F!$W$81="3:2",div_F!$W$84,IF(div_F!$W$81="2:3",div_F!$W$76,IF(div_F!$W$81="1:3",div_F!$W$76,IF(div_F!$W$81="0:3",div_F!$W$76,""))))))</f>
        <v>Landa Petr (176) (Bižu)</v>
      </c>
      <c r="G50" s="11">
        <v>67</v>
      </c>
      <c r="H50" s="2"/>
      <c r="I50" s="2"/>
      <c r="J50" s="2"/>
      <c r="K50" s="2"/>
      <c r="L50" s="2"/>
      <c r="M50" s="2"/>
      <c r="N50" s="2"/>
      <c r="O50" s="2"/>
      <c r="P50" s="2"/>
      <c r="Q50" s="2"/>
      <c r="R50" s="2"/>
      <c r="S50" s="2"/>
      <c r="T50" s="2"/>
      <c r="U50" s="2"/>
      <c r="V50" s="2"/>
      <c r="W50" s="2"/>
      <c r="X50" s="2"/>
      <c r="Y50" s="2"/>
      <c r="Z50" s="2"/>
      <c r="AA50" s="2"/>
    </row>
    <row r="51" spans="1:27" ht="12.75" customHeight="1" x14ac:dyDescent="0.25">
      <c r="A51" s="9" t="s">
        <v>20</v>
      </c>
      <c r="B51" s="10" t="s">
        <v>44</v>
      </c>
      <c r="C51" s="11">
        <v>86</v>
      </c>
      <c r="D51" s="5"/>
      <c r="E51" s="9" t="s">
        <v>20</v>
      </c>
      <c r="F51" s="10" t="str">
        <f>div_F!$W$100</f>
        <v>Grofová Barbora (193) (Bižu)</v>
      </c>
      <c r="G51" s="11">
        <v>66</v>
      </c>
      <c r="H51" s="2"/>
      <c r="I51" s="2"/>
      <c r="J51" s="2"/>
      <c r="K51" s="2"/>
      <c r="L51" s="2"/>
      <c r="M51" s="2"/>
      <c r="N51" s="2"/>
      <c r="O51" s="2"/>
      <c r="P51" s="2"/>
      <c r="Q51" s="2"/>
      <c r="R51" s="2"/>
      <c r="S51" s="2"/>
      <c r="T51" s="2"/>
      <c r="U51" s="2"/>
      <c r="V51" s="2"/>
      <c r="W51" s="2"/>
      <c r="X51" s="2"/>
      <c r="Y51" s="2"/>
      <c r="Z51" s="2"/>
      <c r="AA51" s="2"/>
    </row>
    <row r="52" spans="1:27" ht="12.75" customHeight="1" x14ac:dyDescent="0.25">
      <c r="A52" s="9" t="s">
        <v>21</v>
      </c>
      <c r="B52" s="10" t="s">
        <v>45</v>
      </c>
      <c r="C52" s="11">
        <v>85</v>
      </c>
      <c r="D52" s="5"/>
      <c r="E52" s="9" t="s">
        <v>21</v>
      </c>
      <c r="F52" s="10" t="str">
        <f>IF(div_F!$W$101="3:0",div_F!$L$101,IF(div_F!$W$101="3:1",div_F!$L$101,IF(div_F!$W$101="3:2",div_F!$L$101,IF(div_F!$W$101="2:3",div_F!$L$99,IF(div_F!$W$101="1:3",div_F!$L$99,IF(div_F!$W$101="0:3",div_F!$L$99,""))))))</f>
        <v>Bošková Adéla (135) (PINK!)</v>
      </c>
      <c r="G52" s="11">
        <v>65</v>
      </c>
      <c r="H52" s="2"/>
      <c r="I52" s="2"/>
      <c r="J52" s="2"/>
      <c r="K52" s="2"/>
      <c r="L52" s="2"/>
      <c r="M52" s="2"/>
      <c r="N52" s="2"/>
      <c r="O52" s="2"/>
      <c r="P52" s="2"/>
      <c r="Q52" s="2"/>
      <c r="R52" s="2"/>
      <c r="S52" s="2"/>
      <c r="T52" s="2"/>
      <c r="U52" s="2"/>
      <c r="V52" s="2"/>
      <c r="W52" s="2"/>
      <c r="X52" s="2"/>
      <c r="Y52" s="2"/>
      <c r="Z52" s="2"/>
      <c r="AA52" s="2"/>
    </row>
    <row r="53" spans="1:27" ht="12.75" customHeight="1" x14ac:dyDescent="0.25">
      <c r="A53" s="9" t="s">
        <v>23</v>
      </c>
      <c r="B53" s="10" t="s">
        <v>46</v>
      </c>
      <c r="C53" s="11">
        <v>84</v>
      </c>
      <c r="D53" s="5"/>
      <c r="E53" s="9" t="s">
        <v>23</v>
      </c>
      <c r="F53" s="10" t="str">
        <f>div_F!$W$93</f>
        <v>Sluka Antonín (191) (PINK!)</v>
      </c>
      <c r="G53" s="11">
        <v>64</v>
      </c>
      <c r="H53" s="2"/>
      <c r="I53" s="2"/>
      <c r="J53" s="2"/>
      <c r="K53" s="2"/>
      <c r="L53" s="2"/>
      <c r="M53" s="2"/>
      <c r="N53" s="2"/>
      <c r="O53" s="2"/>
      <c r="P53" s="2"/>
      <c r="Q53" s="2"/>
      <c r="R53" s="2"/>
      <c r="S53" s="2"/>
      <c r="T53" s="2"/>
      <c r="U53" s="2"/>
      <c r="V53" s="2"/>
      <c r="W53" s="2"/>
      <c r="X53" s="2"/>
      <c r="Y53" s="2"/>
      <c r="Z53" s="2"/>
      <c r="AA53" s="2"/>
    </row>
    <row r="54" spans="1:27" ht="12.75" customHeight="1" x14ac:dyDescent="0.25">
      <c r="A54" s="9" t="s">
        <v>24</v>
      </c>
      <c r="B54" s="10" t="s">
        <v>47</v>
      </c>
      <c r="C54" s="11">
        <v>80</v>
      </c>
      <c r="D54" s="5"/>
      <c r="E54" s="9" t="s">
        <v>24</v>
      </c>
      <c r="F54" s="10" t="str">
        <f>IF(div_F!$W$94="3:0",div_F!$L$95,IF(div_F!$W$94="3:1",div_F!$L$95,IF(div_F!$W$94="3:2",div_F!$L$95,IF(div_F!$W$94="2:3",div_F!$L$91,IF(div_F!$W$94="1:3",div_F!$L$91,IF(div_F!$W$94="0:3",div_F!$L$91,""))))))</f>
        <v>Farský Jan (128) (PINK!)</v>
      </c>
      <c r="G54" s="11">
        <v>60</v>
      </c>
      <c r="H54" s="2"/>
      <c r="I54" s="2"/>
      <c r="J54" s="2"/>
      <c r="K54" s="2"/>
      <c r="L54" s="2"/>
      <c r="M54" s="2"/>
      <c r="N54" s="2"/>
      <c r="O54" s="2"/>
      <c r="P54" s="2"/>
      <c r="Q54" s="2"/>
      <c r="R54" s="2"/>
      <c r="S54" s="2"/>
      <c r="T54" s="2"/>
      <c r="U54" s="2"/>
      <c r="V54" s="2"/>
      <c r="W54" s="2"/>
      <c r="X54" s="2"/>
      <c r="Y54" s="2"/>
      <c r="Z54" s="2"/>
      <c r="AA54" s="2"/>
    </row>
    <row r="55" spans="1:27" ht="12.75" customHeight="1" x14ac:dyDescent="0.25">
      <c r="A55" s="9" t="s">
        <v>26</v>
      </c>
      <c r="B55" s="10" t="s">
        <v>48</v>
      </c>
      <c r="C55" s="11">
        <v>79</v>
      </c>
      <c r="D55" s="5"/>
      <c r="E55" s="9" t="s">
        <v>26</v>
      </c>
      <c r="F55" s="10" t="str">
        <f>div_F!$W$105</f>
        <v>Hikl Filip (194) (KMST)</v>
      </c>
      <c r="G55" s="11">
        <v>59</v>
      </c>
      <c r="H55" s="2"/>
      <c r="I55" s="2"/>
      <c r="J55" s="2"/>
      <c r="K55" s="2"/>
      <c r="L55" s="2"/>
      <c r="M55" s="2"/>
      <c r="N55" s="2"/>
      <c r="O55" s="2"/>
      <c r="P55" s="2"/>
      <c r="Q55" s="2"/>
      <c r="R55" s="2"/>
      <c r="S55" s="2"/>
      <c r="T55" s="2"/>
      <c r="U55" s="2"/>
      <c r="V55" s="2"/>
      <c r="W55" s="2"/>
      <c r="X55" s="2"/>
      <c r="Y55" s="2"/>
      <c r="Z55" s="2"/>
      <c r="AA55" s="2"/>
    </row>
    <row r="56" spans="1:27" ht="12.75" customHeight="1" x14ac:dyDescent="0.25">
      <c r="A56" s="12" t="s">
        <v>27</v>
      </c>
      <c r="B56" s="13" t="s">
        <v>49</v>
      </c>
      <c r="C56" s="14">
        <v>78</v>
      </c>
      <c r="D56" s="5"/>
      <c r="E56" s="12" t="s">
        <v>27</v>
      </c>
      <c r="F56" s="13" t="str">
        <f>IF(div_F!$W$106="3:0",div_F!$L$106,IF(div_F!$W$106="3:1",div_F!$L$106,IF(div_F!$W$106="3:2",div_F!$L$106,IF(div_F!$W$106="2:3",div_F!$L$104,IF(div_F!$W$106="1:3",div_F!$L$104,IF(div_F!$W$106="0:3",div_F!$L$104,""))))))</f>
        <v>Wagler Oliver (194) (Bižu)</v>
      </c>
      <c r="G56" s="14">
        <v>58</v>
      </c>
      <c r="H56" s="2"/>
      <c r="I56" s="2"/>
      <c r="J56" s="2"/>
      <c r="K56" s="2"/>
      <c r="L56" s="2"/>
      <c r="M56" s="2"/>
      <c r="N56" s="2"/>
      <c r="O56" s="2"/>
      <c r="P56" s="2"/>
      <c r="Q56" s="2"/>
      <c r="R56" s="2"/>
      <c r="S56" s="2"/>
      <c r="T56" s="2"/>
      <c r="U56" s="2"/>
      <c r="V56" s="2"/>
      <c r="W56" s="2"/>
      <c r="X56" s="2"/>
      <c r="Y56" s="2"/>
      <c r="Z56" s="2"/>
      <c r="AA56" s="2"/>
    </row>
    <row r="57" spans="1:27" ht="12.75" customHeight="1" x14ac:dyDescent="0.3">
      <c r="A57" s="5"/>
      <c r="B57" s="2"/>
      <c r="C57" s="4"/>
      <c r="D57" s="19"/>
      <c r="E57" s="19"/>
      <c r="F57" s="19"/>
      <c r="G57" s="20"/>
      <c r="H57" s="2"/>
      <c r="I57" s="2"/>
      <c r="J57" s="2"/>
      <c r="K57" s="2"/>
      <c r="L57" s="2"/>
      <c r="M57" s="2"/>
      <c r="N57" s="2"/>
      <c r="O57" s="2"/>
      <c r="P57" s="2"/>
      <c r="Q57" s="2"/>
      <c r="R57" s="2"/>
      <c r="S57" s="2"/>
      <c r="T57" s="2"/>
      <c r="U57" s="2"/>
      <c r="V57" s="2"/>
      <c r="W57" s="2"/>
      <c r="X57" s="2"/>
      <c r="Y57" s="2"/>
      <c r="Z57" s="2"/>
      <c r="AA57" s="2"/>
    </row>
    <row r="58" spans="1:27" ht="12.75" customHeight="1" x14ac:dyDescent="0.25">
      <c r="A58" s="119" t="s">
        <v>50</v>
      </c>
      <c r="B58" s="117"/>
      <c r="C58" s="21" t="s">
        <v>2</v>
      </c>
      <c r="D58" s="3"/>
      <c r="E58" s="120" t="s">
        <v>51</v>
      </c>
      <c r="F58" s="117"/>
      <c r="G58" s="22" t="s">
        <v>2</v>
      </c>
      <c r="H58" s="2"/>
      <c r="I58" s="2"/>
      <c r="J58" s="2"/>
      <c r="K58" s="2"/>
      <c r="L58" s="2"/>
      <c r="M58" s="2"/>
      <c r="N58" s="2"/>
      <c r="O58" s="2"/>
      <c r="P58" s="2"/>
      <c r="Q58" s="2"/>
      <c r="R58" s="2"/>
      <c r="S58" s="2"/>
      <c r="T58" s="2"/>
      <c r="U58" s="2"/>
      <c r="V58" s="2"/>
      <c r="W58" s="2"/>
      <c r="X58" s="2"/>
      <c r="Y58" s="2"/>
      <c r="Z58" s="2"/>
      <c r="AA58" s="2"/>
    </row>
    <row r="59" spans="1:27" ht="12.75" customHeight="1" x14ac:dyDescent="0.25">
      <c r="A59" s="9" t="s">
        <v>4</v>
      </c>
      <c r="B59" s="10" t="s">
        <v>52</v>
      </c>
      <c r="C59" s="11"/>
      <c r="D59" s="5"/>
      <c r="E59" s="9" t="s">
        <v>4</v>
      </c>
      <c r="F59" s="10" t="s">
        <v>53</v>
      </c>
      <c r="G59" s="11"/>
      <c r="H59" s="2"/>
      <c r="I59" s="2"/>
      <c r="J59" s="2"/>
      <c r="K59" s="2"/>
      <c r="L59" s="2"/>
      <c r="M59" s="2"/>
      <c r="N59" s="2"/>
      <c r="O59" s="2"/>
      <c r="P59" s="2"/>
      <c r="Q59" s="2"/>
      <c r="R59" s="2"/>
      <c r="S59" s="2"/>
      <c r="T59" s="2"/>
      <c r="U59" s="2"/>
      <c r="V59" s="2"/>
      <c r="W59" s="2"/>
      <c r="X59" s="2"/>
      <c r="Y59" s="2"/>
      <c r="Z59" s="2"/>
      <c r="AA59" s="2"/>
    </row>
    <row r="60" spans="1:27" ht="12.75" customHeight="1" x14ac:dyDescent="0.25">
      <c r="A60" s="9" t="s">
        <v>5</v>
      </c>
      <c r="B60" s="10" t="s">
        <v>54</v>
      </c>
      <c r="C60" s="11"/>
      <c r="D60" s="5"/>
      <c r="E60" s="9" t="s">
        <v>5</v>
      </c>
      <c r="F60" s="10" t="s">
        <v>55</v>
      </c>
      <c r="G60" s="11"/>
      <c r="H60" s="2"/>
      <c r="I60" s="2"/>
      <c r="J60" s="2"/>
      <c r="K60" s="2"/>
      <c r="L60" s="2"/>
      <c r="M60" s="2"/>
      <c r="N60" s="2"/>
      <c r="O60" s="2"/>
      <c r="P60" s="2"/>
      <c r="Q60" s="2"/>
      <c r="R60" s="2"/>
      <c r="S60" s="2"/>
      <c r="T60" s="2"/>
      <c r="U60" s="2"/>
      <c r="V60" s="2"/>
      <c r="W60" s="2"/>
      <c r="X60" s="2"/>
      <c r="Y60" s="2"/>
      <c r="Z60" s="2"/>
      <c r="AA60" s="2"/>
    </row>
    <row r="61" spans="1:27" ht="12.75" customHeight="1" x14ac:dyDescent="0.25">
      <c r="A61" s="9" t="s">
        <v>7</v>
      </c>
      <c r="B61" s="10" t="s">
        <v>56</v>
      </c>
      <c r="C61" s="11"/>
      <c r="D61" s="5"/>
      <c r="E61" s="9" t="s">
        <v>7</v>
      </c>
      <c r="F61" s="10" t="s">
        <v>57</v>
      </c>
      <c r="G61" s="11"/>
      <c r="H61" s="2"/>
      <c r="I61" s="2"/>
      <c r="J61" s="2"/>
      <c r="K61" s="2"/>
      <c r="L61" s="2"/>
      <c r="M61" s="2"/>
      <c r="N61" s="2"/>
      <c r="O61" s="2"/>
      <c r="P61" s="2"/>
      <c r="Q61" s="2"/>
      <c r="R61" s="2"/>
      <c r="S61" s="2"/>
      <c r="T61" s="2"/>
      <c r="U61" s="2"/>
      <c r="V61" s="2"/>
      <c r="W61" s="2"/>
      <c r="X61" s="2"/>
      <c r="Y61" s="2"/>
      <c r="Z61" s="2"/>
      <c r="AA61" s="2"/>
    </row>
    <row r="62" spans="1:27" ht="12.75" customHeight="1" x14ac:dyDescent="0.25">
      <c r="A62" s="9" t="s">
        <v>8</v>
      </c>
      <c r="B62" s="10" t="s">
        <v>58</v>
      </c>
      <c r="C62" s="11"/>
      <c r="D62" s="5"/>
      <c r="E62" s="9" t="s">
        <v>8</v>
      </c>
      <c r="F62" s="10" t="s">
        <v>59</v>
      </c>
      <c r="G62" s="11"/>
      <c r="H62" s="2"/>
      <c r="I62" s="2"/>
      <c r="J62" s="2"/>
      <c r="K62" s="2"/>
      <c r="L62" s="2"/>
      <c r="M62" s="2"/>
      <c r="N62" s="2"/>
      <c r="O62" s="2"/>
      <c r="P62" s="2"/>
      <c r="Q62" s="2"/>
      <c r="R62" s="2"/>
      <c r="S62" s="2"/>
      <c r="T62" s="2"/>
      <c r="U62" s="2"/>
      <c r="V62" s="2"/>
      <c r="W62" s="2"/>
      <c r="X62" s="2"/>
      <c r="Y62" s="2"/>
      <c r="Z62" s="2"/>
      <c r="AA62" s="2"/>
    </row>
    <row r="63" spans="1:27" ht="12.75" customHeight="1" x14ac:dyDescent="0.25">
      <c r="A63" s="9" t="s">
        <v>10</v>
      </c>
      <c r="B63" s="10" t="str">
        <f>div_G!$W$52</f>
        <v>Holec David (199) (Bižu)</v>
      </c>
      <c r="C63" s="11"/>
      <c r="D63" s="5"/>
      <c r="E63" s="9" t="s">
        <v>10</v>
      </c>
      <c r="F63" s="10" t="s">
        <v>60</v>
      </c>
      <c r="G63" s="11"/>
      <c r="H63" s="2"/>
      <c r="I63" s="2"/>
      <c r="J63" s="2"/>
      <c r="K63" s="2"/>
      <c r="L63" s="2"/>
      <c r="M63" s="2"/>
      <c r="N63" s="2"/>
      <c r="O63" s="2"/>
      <c r="P63" s="2"/>
      <c r="Q63" s="2"/>
      <c r="R63" s="2"/>
      <c r="S63" s="2"/>
      <c r="T63" s="2"/>
      <c r="U63" s="2"/>
      <c r="V63" s="2"/>
      <c r="W63" s="2"/>
      <c r="X63" s="2"/>
      <c r="Y63" s="2"/>
      <c r="Z63" s="2"/>
      <c r="AA63" s="2"/>
    </row>
    <row r="64" spans="1:27" ht="12.75" customHeight="1" x14ac:dyDescent="0.25">
      <c r="A64" s="9" t="s">
        <v>11</v>
      </c>
      <c r="B64" s="10" t="s">
        <v>61</v>
      </c>
      <c r="C64" s="11"/>
      <c r="D64" s="5"/>
      <c r="E64" s="9" t="s">
        <v>11</v>
      </c>
      <c r="F64" s="10" t="s">
        <v>62</v>
      </c>
      <c r="G64" s="11"/>
      <c r="H64" s="2"/>
      <c r="I64" s="2"/>
      <c r="J64" s="2"/>
      <c r="K64" s="2"/>
      <c r="L64" s="2"/>
      <c r="M64" s="2"/>
      <c r="N64" s="2"/>
      <c r="O64" s="2"/>
      <c r="P64" s="2"/>
      <c r="Q64" s="2"/>
      <c r="R64" s="2"/>
      <c r="S64" s="2"/>
      <c r="T64" s="2"/>
      <c r="U64" s="2"/>
      <c r="V64" s="2"/>
      <c r="W64" s="2"/>
      <c r="X64" s="2"/>
      <c r="Y64" s="2"/>
      <c r="Z64" s="2"/>
      <c r="AA64" s="2"/>
    </row>
    <row r="65" spans="1:27" ht="12.75" customHeight="1" x14ac:dyDescent="0.25">
      <c r="A65" s="9" t="s">
        <v>13</v>
      </c>
      <c r="B65" s="10" t="s">
        <v>63</v>
      </c>
      <c r="C65" s="11"/>
      <c r="D65" s="5"/>
      <c r="E65" s="9" t="s">
        <v>13</v>
      </c>
      <c r="F65" s="10" t="s">
        <v>64</v>
      </c>
      <c r="G65" s="11"/>
      <c r="H65" s="2"/>
      <c r="I65" s="2"/>
      <c r="J65" s="2"/>
      <c r="K65" s="2"/>
      <c r="L65" s="2"/>
      <c r="M65" s="2"/>
      <c r="N65" s="2"/>
      <c r="O65" s="2"/>
      <c r="P65" s="2"/>
      <c r="Q65" s="2"/>
      <c r="R65" s="2"/>
      <c r="S65" s="2"/>
      <c r="T65" s="2"/>
      <c r="U65" s="2"/>
      <c r="V65" s="2"/>
      <c r="W65" s="2"/>
      <c r="X65" s="2"/>
      <c r="Y65" s="2"/>
      <c r="Z65" s="2"/>
      <c r="AA65" s="2"/>
    </row>
    <row r="66" spans="1:27" ht="12.75" customHeight="1" x14ac:dyDescent="0.25">
      <c r="A66" s="9" t="s">
        <v>14</v>
      </c>
      <c r="B66" s="10" t="s">
        <v>65</v>
      </c>
      <c r="C66" s="11"/>
      <c r="D66" s="5"/>
      <c r="E66" s="9" t="s">
        <v>14</v>
      </c>
      <c r="F66" s="10" t="s">
        <v>66</v>
      </c>
      <c r="G66" s="11"/>
      <c r="H66" s="2"/>
      <c r="I66" s="2"/>
      <c r="J66" s="2"/>
      <c r="K66" s="2"/>
      <c r="L66" s="2"/>
      <c r="M66" s="2"/>
      <c r="N66" s="2"/>
      <c r="O66" s="2"/>
      <c r="P66" s="2"/>
      <c r="Q66" s="2"/>
      <c r="R66" s="2"/>
      <c r="S66" s="2"/>
      <c r="T66" s="2"/>
      <c r="U66" s="2"/>
      <c r="V66" s="2"/>
      <c r="W66" s="2"/>
      <c r="X66" s="2"/>
      <c r="Y66" s="2"/>
      <c r="Z66" s="2"/>
      <c r="AA66" s="2"/>
    </row>
    <row r="67" spans="1:27" ht="12.75" customHeight="1" x14ac:dyDescent="0.25">
      <c r="A67" s="9" t="s">
        <v>16</v>
      </c>
      <c r="B67" s="10" t="str">
        <f>div_G!$W$80</f>
        <v>Zasche Josef (217) (Bižu)</v>
      </c>
      <c r="C67" s="11"/>
      <c r="D67" s="5"/>
      <c r="E67" s="9" t="s">
        <v>16</v>
      </c>
      <c r="F67" s="10" t="s">
        <v>67</v>
      </c>
      <c r="G67" s="11"/>
      <c r="H67" s="2"/>
      <c r="I67" s="2"/>
      <c r="J67" s="2"/>
      <c r="K67" s="2"/>
      <c r="L67" s="2"/>
      <c r="M67" s="2"/>
      <c r="N67" s="2"/>
      <c r="O67" s="2"/>
      <c r="P67" s="2"/>
      <c r="Q67" s="2"/>
      <c r="R67" s="2"/>
      <c r="S67" s="2"/>
      <c r="T67" s="2"/>
      <c r="U67" s="2"/>
      <c r="V67" s="2"/>
      <c r="W67" s="2"/>
      <c r="X67" s="2"/>
      <c r="Y67" s="2"/>
      <c r="Z67" s="2"/>
      <c r="AA67" s="2"/>
    </row>
    <row r="68" spans="1:27" ht="12.75" customHeight="1" x14ac:dyDescent="0.25">
      <c r="A68" s="9" t="s">
        <v>17</v>
      </c>
      <c r="B68" s="10" t="s">
        <v>68</v>
      </c>
      <c r="C68" s="11"/>
      <c r="D68" s="5"/>
      <c r="E68" s="9" t="s">
        <v>17</v>
      </c>
      <c r="F68" s="10" t="s">
        <v>69</v>
      </c>
      <c r="G68" s="11"/>
      <c r="H68" s="2"/>
      <c r="I68" s="2"/>
      <c r="J68" s="2"/>
      <c r="K68" s="2"/>
      <c r="L68" s="2"/>
      <c r="M68" s="2"/>
      <c r="N68" s="2"/>
      <c r="O68" s="2"/>
      <c r="P68" s="2"/>
      <c r="Q68" s="2"/>
      <c r="R68" s="2"/>
      <c r="S68" s="2"/>
      <c r="T68" s="2"/>
      <c r="U68" s="2"/>
      <c r="V68" s="2"/>
      <c r="W68" s="2"/>
      <c r="X68" s="2"/>
      <c r="Y68" s="2"/>
      <c r="Z68" s="2"/>
      <c r="AA68" s="2"/>
    </row>
    <row r="69" spans="1:27" ht="12.75" customHeight="1" x14ac:dyDescent="0.25">
      <c r="A69" s="9" t="s">
        <v>20</v>
      </c>
      <c r="B69" s="10" t="s">
        <v>70</v>
      </c>
      <c r="C69" s="11"/>
      <c r="D69" s="5"/>
      <c r="E69" s="9" t="s">
        <v>20</v>
      </c>
      <c r="F69" s="10" t="s">
        <v>71</v>
      </c>
      <c r="G69" s="11"/>
      <c r="H69" s="2"/>
      <c r="I69" s="2"/>
      <c r="J69" s="2"/>
      <c r="K69" s="2"/>
      <c r="L69" s="2"/>
      <c r="M69" s="2"/>
      <c r="N69" s="2"/>
      <c r="O69" s="2"/>
      <c r="P69" s="2"/>
      <c r="Q69" s="2"/>
      <c r="R69" s="2"/>
      <c r="S69" s="2"/>
      <c r="T69" s="2"/>
      <c r="U69" s="2"/>
      <c r="V69" s="2"/>
      <c r="W69" s="2"/>
      <c r="X69" s="2"/>
      <c r="Y69" s="2"/>
      <c r="Z69" s="2"/>
      <c r="AA69" s="2"/>
    </row>
    <row r="70" spans="1:27" ht="12.75" customHeight="1" x14ac:dyDescent="0.25">
      <c r="A70" s="9" t="s">
        <v>21</v>
      </c>
      <c r="B70" s="10" t="s">
        <v>72</v>
      </c>
      <c r="C70" s="11"/>
      <c r="D70" s="5"/>
      <c r="E70" s="9" t="s">
        <v>21</v>
      </c>
      <c r="F70" s="10" t="s">
        <v>73</v>
      </c>
      <c r="G70" s="11"/>
      <c r="H70" s="2"/>
      <c r="I70" s="2"/>
      <c r="J70" s="2"/>
      <c r="K70" s="2"/>
      <c r="L70" s="2"/>
      <c r="M70" s="2"/>
      <c r="N70" s="2"/>
      <c r="O70" s="2"/>
      <c r="P70" s="2"/>
      <c r="Q70" s="2"/>
      <c r="R70" s="2"/>
      <c r="S70" s="2"/>
      <c r="T70" s="2"/>
      <c r="U70" s="2"/>
      <c r="V70" s="2"/>
      <c r="W70" s="2"/>
      <c r="X70" s="2"/>
      <c r="Y70" s="2"/>
      <c r="Z70" s="2"/>
      <c r="AA70" s="2"/>
    </row>
    <row r="71" spans="1:27" ht="12.75" customHeight="1" x14ac:dyDescent="0.25">
      <c r="A71" s="9" t="s">
        <v>23</v>
      </c>
      <c r="B71" s="10" t="str">
        <f>div_G!$W$93</f>
        <v>Nguyen Do Thanh (171) (PINK!)</v>
      </c>
      <c r="C71" s="11"/>
      <c r="D71" s="5"/>
      <c r="E71" s="9" t="s">
        <v>23</v>
      </c>
      <c r="F71" s="10"/>
      <c r="G71" s="11"/>
      <c r="H71" s="2"/>
      <c r="I71" s="2"/>
      <c r="J71" s="2"/>
      <c r="K71" s="2"/>
      <c r="L71" s="2"/>
      <c r="M71" s="2"/>
      <c r="N71" s="2"/>
      <c r="O71" s="2"/>
      <c r="P71" s="2"/>
      <c r="Q71" s="2"/>
      <c r="R71" s="2"/>
      <c r="S71" s="2"/>
      <c r="T71" s="2"/>
      <c r="U71" s="2"/>
      <c r="V71" s="2"/>
      <c r="W71" s="2"/>
      <c r="X71" s="2"/>
      <c r="Y71" s="2"/>
      <c r="Z71" s="2"/>
      <c r="AA71" s="2"/>
    </row>
    <row r="72" spans="1:27" ht="12.75" customHeight="1" x14ac:dyDescent="0.25">
      <c r="A72" s="9" t="s">
        <v>24</v>
      </c>
      <c r="B72" s="10" t="str">
        <f>IF(div_G!$W$94="3:0",div_G!$L$95,IF(div_G!$W$94="3:1",div_G!$L$95,IF(div_G!$W$94="3:2",div_G!$L$95,IF(div_G!$W$94="2:3",div_G!$L$91,IF(div_G!$W$94="1:3",div_G!$L$91,IF(div_G!$W$94="0:3",div_G!$L$91,""))))))</f>
        <v>Černý Jakub (204) (Bižu)</v>
      </c>
      <c r="C72" s="11"/>
      <c r="D72" s="5"/>
      <c r="E72" s="9" t="s">
        <v>24</v>
      </c>
      <c r="F72" s="10"/>
      <c r="G72" s="11"/>
      <c r="H72" s="2"/>
      <c r="I72" s="2"/>
      <c r="J72" s="2"/>
      <c r="K72" s="2"/>
      <c r="L72" s="2"/>
      <c r="M72" s="2"/>
      <c r="N72" s="2"/>
      <c r="O72" s="2"/>
      <c r="P72" s="2"/>
      <c r="Q72" s="2"/>
      <c r="R72" s="2"/>
      <c r="S72" s="2"/>
      <c r="T72" s="2"/>
      <c r="U72" s="2"/>
      <c r="V72" s="2"/>
      <c r="W72" s="2"/>
      <c r="X72" s="2"/>
      <c r="Y72" s="2"/>
      <c r="Z72" s="2"/>
      <c r="AA72" s="2"/>
    </row>
    <row r="73" spans="1:27" ht="12.75" customHeight="1" x14ac:dyDescent="0.25">
      <c r="A73" s="9" t="s">
        <v>26</v>
      </c>
      <c r="B73" s="10" t="s">
        <v>74</v>
      </c>
      <c r="C73" s="11"/>
      <c r="D73" s="5"/>
      <c r="E73" s="9" t="s">
        <v>75</v>
      </c>
      <c r="F73" s="10"/>
      <c r="G73" s="11"/>
      <c r="H73" s="2"/>
      <c r="I73" s="2"/>
      <c r="J73" s="2"/>
      <c r="K73" s="2"/>
      <c r="L73" s="2"/>
      <c r="M73" s="2"/>
      <c r="N73" s="2"/>
      <c r="O73" s="2"/>
      <c r="P73" s="2"/>
      <c r="Q73" s="2"/>
      <c r="R73" s="2"/>
      <c r="S73" s="2"/>
      <c r="T73" s="2"/>
      <c r="U73" s="2"/>
      <c r="V73" s="2"/>
      <c r="W73" s="2"/>
      <c r="X73" s="2"/>
      <c r="Y73" s="2"/>
      <c r="Z73" s="2"/>
      <c r="AA73" s="2"/>
    </row>
    <row r="74" spans="1:27" ht="12.75" customHeight="1" x14ac:dyDescent="0.25">
      <c r="A74" s="12" t="s">
        <v>27</v>
      </c>
      <c r="B74" s="13" t="s">
        <v>76</v>
      </c>
      <c r="C74" s="14"/>
      <c r="D74" s="5"/>
      <c r="E74" s="5"/>
      <c r="F74" s="2"/>
      <c r="G74" s="4"/>
      <c r="H74" s="2"/>
      <c r="I74" s="2"/>
      <c r="J74" s="2"/>
      <c r="K74" s="2"/>
      <c r="L74" s="2"/>
      <c r="M74" s="2"/>
      <c r="N74" s="2"/>
      <c r="O74" s="2"/>
      <c r="P74" s="2"/>
      <c r="Q74" s="2"/>
      <c r="R74" s="2"/>
      <c r="S74" s="2"/>
      <c r="T74" s="2"/>
      <c r="U74" s="2"/>
      <c r="V74" s="2"/>
      <c r="W74" s="2"/>
      <c r="X74" s="2"/>
      <c r="Y74" s="2"/>
      <c r="Z74" s="2"/>
      <c r="AA74" s="2"/>
    </row>
    <row r="75" spans="1:27" ht="12.75" customHeight="1" x14ac:dyDescent="0.25">
      <c r="D75" s="5"/>
      <c r="E75" s="5"/>
      <c r="F75" s="2"/>
      <c r="G75" s="4"/>
      <c r="H75" s="2"/>
      <c r="I75" s="2"/>
      <c r="J75" s="2"/>
      <c r="K75" s="2"/>
      <c r="L75" s="2"/>
      <c r="M75" s="2"/>
      <c r="N75" s="2"/>
      <c r="O75" s="2"/>
      <c r="P75" s="2"/>
      <c r="Q75" s="2"/>
      <c r="R75" s="2"/>
      <c r="S75" s="2"/>
      <c r="T75" s="2"/>
      <c r="U75" s="2"/>
      <c r="V75" s="2"/>
      <c r="W75" s="2"/>
      <c r="X75" s="2"/>
      <c r="Y75" s="2"/>
      <c r="Z75" s="2"/>
      <c r="AA75" s="2"/>
    </row>
    <row r="76" spans="1:27" ht="12.75" customHeight="1" x14ac:dyDescent="0.25">
      <c r="A76" s="5"/>
      <c r="B76" s="2"/>
      <c r="C76" s="6"/>
      <c r="D76" s="5"/>
      <c r="E76" s="5"/>
      <c r="F76" s="2"/>
      <c r="G76" s="4"/>
      <c r="H76" s="2"/>
      <c r="I76" s="2"/>
      <c r="J76" s="2"/>
      <c r="K76" s="2"/>
      <c r="L76" s="2"/>
      <c r="M76" s="2"/>
      <c r="N76" s="2"/>
      <c r="O76" s="2"/>
      <c r="P76" s="2"/>
      <c r="Q76" s="2"/>
      <c r="R76" s="2"/>
      <c r="S76" s="2"/>
      <c r="T76" s="2"/>
      <c r="U76" s="2"/>
      <c r="V76" s="2"/>
      <c r="W76" s="2"/>
      <c r="X76" s="2"/>
      <c r="Y76" s="2"/>
      <c r="Z76" s="2"/>
      <c r="AA76" s="2"/>
    </row>
    <row r="77" spans="1:27" ht="12.75" customHeight="1" x14ac:dyDescent="0.25">
      <c r="A77" s="5"/>
      <c r="B77" s="2"/>
      <c r="C77" s="6"/>
      <c r="D77" s="5"/>
      <c r="E77" s="5"/>
      <c r="F77" s="2"/>
      <c r="G77" s="4"/>
      <c r="H77" s="2"/>
      <c r="I77" s="2"/>
      <c r="J77" s="2"/>
      <c r="K77" s="2"/>
      <c r="L77" s="2"/>
      <c r="M77" s="2"/>
      <c r="N77" s="2"/>
      <c r="O77" s="2"/>
      <c r="P77" s="2"/>
      <c r="Q77" s="2"/>
      <c r="R77" s="2"/>
      <c r="S77" s="2"/>
      <c r="T77" s="2"/>
      <c r="U77" s="2"/>
      <c r="V77" s="2"/>
      <c r="W77" s="2"/>
      <c r="X77" s="2"/>
      <c r="Y77" s="2"/>
      <c r="Z77" s="2"/>
      <c r="AA77" s="2"/>
    </row>
    <row r="78" spans="1:27" ht="12.75" customHeight="1" x14ac:dyDescent="0.25">
      <c r="A78" s="5"/>
      <c r="B78" s="2"/>
      <c r="C78" s="6"/>
      <c r="D78" s="5"/>
      <c r="E78" s="5"/>
      <c r="F78" s="2"/>
      <c r="G78" s="4"/>
      <c r="H78" s="2"/>
      <c r="I78" s="2"/>
      <c r="J78" s="2"/>
      <c r="K78" s="2"/>
      <c r="L78" s="2"/>
      <c r="M78" s="2"/>
      <c r="N78" s="2"/>
      <c r="O78" s="2"/>
      <c r="P78" s="2"/>
      <c r="Q78" s="2"/>
      <c r="R78" s="2"/>
      <c r="S78" s="2"/>
      <c r="T78" s="2"/>
      <c r="U78" s="2"/>
      <c r="V78" s="2"/>
      <c r="W78" s="2"/>
      <c r="X78" s="2"/>
      <c r="Y78" s="2"/>
      <c r="Z78" s="2"/>
      <c r="AA78" s="2"/>
    </row>
    <row r="79" spans="1:27" ht="12.75" customHeight="1" x14ac:dyDescent="0.25">
      <c r="A79" s="5"/>
      <c r="B79" s="2"/>
      <c r="C79" s="6"/>
      <c r="D79" s="5"/>
      <c r="E79" s="5"/>
      <c r="F79" s="2"/>
      <c r="G79" s="4"/>
      <c r="H79" s="2"/>
      <c r="I79" s="2"/>
      <c r="J79" s="2"/>
      <c r="K79" s="2"/>
      <c r="L79" s="2"/>
      <c r="M79" s="2"/>
      <c r="N79" s="2"/>
      <c r="O79" s="2"/>
      <c r="P79" s="2"/>
      <c r="Q79" s="2"/>
      <c r="R79" s="2"/>
      <c r="S79" s="2"/>
      <c r="T79" s="2"/>
      <c r="U79" s="2"/>
      <c r="V79" s="2"/>
      <c r="W79" s="2"/>
      <c r="X79" s="2"/>
      <c r="Y79" s="2"/>
      <c r="Z79" s="2"/>
      <c r="AA79" s="2"/>
    </row>
    <row r="80" spans="1:27" ht="12.75" customHeight="1" x14ac:dyDescent="0.25">
      <c r="A80" s="5"/>
      <c r="B80" s="2"/>
      <c r="C80" s="6"/>
      <c r="D80" s="5"/>
      <c r="E80" s="5"/>
      <c r="F80" s="2"/>
      <c r="G80" s="4"/>
      <c r="H80" s="2"/>
      <c r="I80" s="2"/>
      <c r="J80" s="2"/>
      <c r="K80" s="2"/>
      <c r="L80" s="2"/>
      <c r="M80" s="2"/>
      <c r="N80" s="2"/>
      <c r="O80" s="2"/>
      <c r="P80" s="2"/>
      <c r="Q80" s="2"/>
      <c r="R80" s="2"/>
      <c r="S80" s="2"/>
      <c r="T80" s="2"/>
      <c r="U80" s="2"/>
      <c r="V80" s="2"/>
      <c r="W80" s="2"/>
      <c r="X80" s="2"/>
      <c r="Y80" s="2"/>
      <c r="Z80" s="2"/>
      <c r="AA80" s="2"/>
    </row>
    <row r="81" spans="1:27" ht="12.75" customHeight="1" x14ac:dyDescent="0.25">
      <c r="A81" s="5"/>
      <c r="B81" s="2"/>
      <c r="C81" s="6"/>
      <c r="D81" s="5"/>
      <c r="E81" s="5"/>
      <c r="F81" s="2"/>
      <c r="G81" s="4"/>
      <c r="H81" s="2"/>
      <c r="I81" s="2"/>
      <c r="J81" s="2"/>
      <c r="K81" s="2"/>
      <c r="L81" s="2"/>
      <c r="M81" s="2"/>
      <c r="N81" s="2"/>
      <c r="O81" s="2"/>
      <c r="P81" s="2"/>
      <c r="Q81" s="2"/>
      <c r="R81" s="2"/>
      <c r="S81" s="2"/>
      <c r="T81" s="2"/>
      <c r="U81" s="2"/>
      <c r="V81" s="2"/>
      <c r="W81" s="2"/>
      <c r="X81" s="2"/>
      <c r="Y81" s="2"/>
      <c r="Z81" s="2"/>
      <c r="AA81" s="2"/>
    </row>
    <row r="82" spans="1:27" ht="12.75" customHeight="1" x14ac:dyDescent="0.25">
      <c r="A82" s="5"/>
      <c r="B82" s="2"/>
      <c r="C82" s="6"/>
      <c r="D82" s="5"/>
      <c r="E82" s="5"/>
      <c r="F82" s="2"/>
      <c r="G82" s="4"/>
      <c r="H82" s="2"/>
      <c r="I82" s="2"/>
      <c r="J82" s="2"/>
      <c r="K82" s="2"/>
      <c r="L82" s="2"/>
      <c r="M82" s="2"/>
      <c r="N82" s="2"/>
      <c r="O82" s="2"/>
      <c r="P82" s="2"/>
      <c r="Q82" s="2"/>
      <c r="R82" s="2"/>
      <c r="S82" s="2"/>
      <c r="T82" s="2"/>
      <c r="U82" s="2"/>
      <c r="V82" s="2"/>
      <c r="W82" s="2"/>
      <c r="X82" s="2"/>
      <c r="Y82" s="2"/>
      <c r="Z82" s="2"/>
      <c r="AA82" s="2"/>
    </row>
    <row r="83" spans="1:27" ht="12.75" customHeight="1" x14ac:dyDescent="0.25">
      <c r="A83" s="5"/>
      <c r="B83" s="2"/>
      <c r="C83" s="6"/>
      <c r="D83" s="5"/>
      <c r="E83" s="5"/>
      <c r="F83" s="2"/>
      <c r="G83" s="4"/>
      <c r="H83" s="2"/>
      <c r="I83" s="2"/>
      <c r="J83" s="2"/>
      <c r="K83" s="2"/>
      <c r="L83" s="2"/>
      <c r="M83" s="2"/>
      <c r="N83" s="2"/>
      <c r="O83" s="2"/>
      <c r="P83" s="2"/>
      <c r="Q83" s="2"/>
      <c r="R83" s="2"/>
      <c r="S83" s="2"/>
      <c r="T83" s="2"/>
      <c r="U83" s="2"/>
      <c r="V83" s="2"/>
      <c r="W83" s="2"/>
      <c r="X83" s="2"/>
      <c r="Y83" s="2"/>
      <c r="Z83" s="2"/>
      <c r="AA83" s="2"/>
    </row>
    <row r="84" spans="1:27" ht="12.75" customHeight="1" x14ac:dyDescent="0.25">
      <c r="A84" s="5"/>
      <c r="B84" s="2"/>
      <c r="C84" s="6"/>
      <c r="D84" s="5"/>
      <c r="E84" s="5"/>
      <c r="F84" s="2"/>
      <c r="G84" s="4"/>
      <c r="H84" s="2"/>
      <c r="I84" s="2"/>
      <c r="J84" s="2"/>
      <c r="K84" s="2"/>
      <c r="L84" s="2"/>
      <c r="M84" s="2"/>
      <c r="N84" s="2"/>
      <c r="O84" s="2"/>
      <c r="P84" s="2"/>
      <c r="Q84" s="2"/>
      <c r="R84" s="2"/>
      <c r="S84" s="2"/>
      <c r="T84" s="2"/>
      <c r="U84" s="2"/>
      <c r="V84" s="2"/>
      <c r="W84" s="2"/>
      <c r="X84" s="2"/>
      <c r="Y84" s="2"/>
      <c r="Z84" s="2"/>
      <c r="AA84" s="2"/>
    </row>
    <row r="85" spans="1:27" ht="12.75" customHeight="1" x14ac:dyDescent="0.25">
      <c r="A85" s="5"/>
      <c r="B85" s="2"/>
      <c r="C85" s="6"/>
      <c r="D85" s="5"/>
      <c r="E85" s="5"/>
      <c r="F85" s="2"/>
      <c r="G85" s="4"/>
      <c r="H85" s="2"/>
      <c r="I85" s="2"/>
      <c r="J85" s="2"/>
      <c r="K85" s="2"/>
      <c r="L85" s="2"/>
      <c r="M85" s="2"/>
      <c r="N85" s="2"/>
      <c r="O85" s="2"/>
      <c r="P85" s="2"/>
      <c r="Q85" s="2"/>
      <c r="R85" s="2"/>
      <c r="S85" s="2"/>
      <c r="T85" s="2"/>
      <c r="U85" s="2"/>
      <c r="V85" s="2"/>
      <c r="W85" s="2"/>
      <c r="X85" s="2"/>
      <c r="Y85" s="2"/>
      <c r="Z85" s="2"/>
      <c r="AA85" s="2"/>
    </row>
    <row r="86" spans="1:27" ht="12.75" customHeight="1" x14ac:dyDescent="0.25">
      <c r="A86" s="5"/>
      <c r="B86" s="2"/>
      <c r="C86" s="6"/>
      <c r="D86" s="5"/>
      <c r="E86" s="5"/>
      <c r="F86" s="2"/>
      <c r="G86" s="4"/>
      <c r="H86" s="2"/>
      <c r="I86" s="2"/>
      <c r="J86" s="2"/>
      <c r="K86" s="2"/>
      <c r="L86" s="2"/>
      <c r="M86" s="2"/>
      <c r="N86" s="2"/>
      <c r="O86" s="2"/>
      <c r="P86" s="2"/>
      <c r="Q86" s="2"/>
      <c r="R86" s="2"/>
      <c r="S86" s="2"/>
      <c r="T86" s="2"/>
      <c r="U86" s="2"/>
      <c r="V86" s="2"/>
      <c r="W86" s="2"/>
      <c r="X86" s="2"/>
      <c r="Y86" s="2"/>
      <c r="Z86" s="2"/>
      <c r="AA86" s="2"/>
    </row>
    <row r="87" spans="1:27" ht="12.75" customHeight="1" x14ac:dyDescent="0.25">
      <c r="A87" s="5"/>
      <c r="B87" s="2"/>
      <c r="C87" s="6"/>
      <c r="D87" s="5"/>
      <c r="E87" s="5"/>
      <c r="F87" s="2"/>
      <c r="G87" s="4"/>
      <c r="H87" s="2"/>
      <c r="I87" s="2"/>
      <c r="J87" s="2"/>
      <c r="K87" s="2"/>
      <c r="L87" s="2"/>
      <c r="M87" s="2"/>
      <c r="N87" s="2"/>
      <c r="O87" s="2"/>
      <c r="P87" s="2"/>
      <c r="Q87" s="2"/>
      <c r="R87" s="2"/>
      <c r="S87" s="2"/>
      <c r="T87" s="2"/>
      <c r="U87" s="2"/>
      <c r="V87" s="2"/>
      <c r="W87" s="2"/>
      <c r="X87" s="2"/>
      <c r="Y87" s="2"/>
      <c r="Z87" s="2"/>
      <c r="AA87" s="2"/>
    </row>
    <row r="88" spans="1:27" ht="12.75" customHeight="1" x14ac:dyDescent="0.25">
      <c r="A88" s="5"/>
      <c r="B88" s="2"/>
      <c r="C88" s="6"/>
      <c r="D88" s="5"/>
      <c r="E88" s="5"/>
      <c r="F88" s="2"/>
      <c r="G88" s="4"/>
      <c r="H88" s="2"/>
      <c r="I88" s="2"/>
      <c r="J88" s="2"/>
      <c r="K88" s="2"/>
      <c r="L88" s="2"/>
      <c r="M88" s="2"/>
      <c r="N88" s="2"/>
      <c r="O88" s="2"/>
      <c r="P88" s="2"/>
      <c r="Q88" s="2"/>
      <c r="R88" s="2"/>
      <c r="S88" s="2"/>
      <c r="T88" s="2"/>
      <c r="U88" s="2"/>
      <c r="V88" s="2"/>
      <c r="W88" s="2"/>
      <c r="X88" s="2"/>
      <c r="Y88" s="2"/>
      <c r="Z88" s="2"/>
      <c r="AA88" s="2"/>
    </row>
    <row r="89" spans="1:27" ht="12.75" customHeight="1" x14ac:dyDescent="0.25">
      <c r="A89" s="5"/>
      <c r="B89" s="2"/>
      <c r="C89" s="6"/>
      <c r="D89" s="5"/>
      <c r="E89" s="5"/>
      <c r="F89" s="2"/>
      <c r="G89" s="4"/>
      <c r="H89" s="2"/>
      <c r="I89" s="2"/>
      <c r="J89" s="2"/>
      <c r="K89" s="2"/>
      <c r="L89" s="2"/>
      <c r="M89" s="2"/>
      <c r="N89" s="2"/>
      <c r="O89" s="2"/>
      <c r="P89" s="2"/>
      <c r="Q89" s="2"/>
      <c r="R89" s="2"/>
      <c r="S89" s="2"/>
      <c r="T89" s="2"/>
      <c r="U89" s="2"/>
      <c r="V89" s="2"/>
      <c r="W89" s="2"/>
      <c r="X89" s="2"/>
      <c r="Y89" s="2"/>
      <c r="Z89" s="2"/>
      <c r="AA89" s="2"/>
    </row>
    <row r="90" spans="1:27" ht="12.75" customHeight="1" x14ac:dyDescent="0.25">
      <c r="A90" s="5"/>
      <c r="B90" s="2"/>
      <c r="C90" s="6"/>
      <c r="D90" s="5"/>
      <c r="E90" s="5"/>
      <c r="F90" s="2"/>
      <c r="G90" s="4"/>
      <c r="H90" s="2"/>
      <c r="I90" s="2"/>
      <c r="J90" s="2"/>
      <c r="K90" s="2"/>
      <c r="L90" s="2"/>
      <c r="M90" s="2"/>
      <c r="N90" s="2"/>
      <c r="O90" s="2"/>
      <c r="P90" s="2"/>
      <c r="Q90" s="2"/>
      <c r="R90" s="2"/>
      <c r="S90" s="2"/>
      <c r="T90" s="2"/>
      <c r="U90" s="2"/>
      <c r="V90" s="2"/>
      <c r="W90" s="2"/>
      <c r="X90" s="2"/>
      <c r="Y90" s="2"/>
      <c r="Z90" s="2"/>
      <c r="AA90" s="2"/>
    </row>
    <row r="91" spans="1:27" ht="12.75" customHeight="1" x14ac:dyDescent="0.25">
      <c r="A91" s="5"/>
      <c r="B91" s="2"/>
      <c r="C91" s="6"/>
      <c r="D91" s="5"/>
      <c r="E91" s="5"/>
      <c r="F91" s="2"/>
      <c r="G91" s="4"/>
      <c r="H91" s="2"/>
      <c r="I91" s="2"/>
      <c r="J91" s="2"/>
      <c r="K91" s="2"/>
      <c r="L91" s="2"/>
      <c r="M91" s="2"/>
      <c r="N91" s="2"/>
      <c r="O91" s="2"/>
      <c r="P91" s="2"/>
      <c r="Q91" s="2"/>
      <c r="R91" s="2"/>
      <c r="S91" s="2"/>
      <c r="T91" s="2"/>
      <c r="U91" s="2"/>
      <c r="V91" s="2"/>
      <c r="W91" s="2"/>
      <c r="X91" s="2"/>
      <c r="Y91" s="2"/>
      <c r="Z91" s="2"/>
      <c r="AA91" s="2"/>
    </row>
    <row r="92" spans="1:27" ht="12.75" customHeight="1" x14ac:dyDescent="0.25">
      <c r="A92" s="5"/>
      <c r="B92" s="2"/>
      <c r="C92" s="6"/>
      <c r="D92" s="5"/>
      <c r="E92" s="5"/>
      <c r="F92" s="2"/>
      <c r="G92" s="4"/>
      <c r="H92" s="2"/>
      <c r="I92" s="2"/>
      <c r="J92" s="2"/>
      <c r="K92" s="2"/>
      <c r="L92" s="2"/>
      <c r="M92" s="2"/>
      <c r="N92" s="2"/>
      <c r="O92" s="2"/>
      <c r="P92" s="2"/>
      <c r="Q92" s="2"/>
      <c r="R92" s="2"/>
      <c r="S92" s="2"/>
      <c r="T92" s="2"/>
      <c r="U92" s="2"/>
      <c r="V92" s="2"/>
      <c r="W92" s="2"/>
      <c r="X92" s="2"/>
      <c r="Y92" s="2"/>
      <c r="Z92" s="2"/>
      <c r="AA92" s="2"/>
    </row>
    <row r="93" spans="1:27" ht="12.75" customHeight="1" x14ac:dyDescent="0.25">
      <c r="A93" s="5"/>
      <c r="B93" s="2"/>
      <c r="C93" s="6"/>
      <c r="D93" s="5"/>
      <c r="E93" s="5"/>
      <c r="F93" s="2"/>
      <c r="G93" s="4"/>
      <c r="H93" s="2"/>
      <c r="I93" s="2"/>
      <c r="J93" s="2"/>
      <c r="K93" s="2"/>
      <c r="L93" s="2"/>
      <c r="M93" s="2"/>
      <c r="N93" s="2"/>
      <c r="O93" s="2"/>
      <c r="P93" s="2"/>
      <c r="Q93" s="2"/>
      <c r="R93" s="2"/>
      <c r="S93" s="2"/>
      <c r="T93" s="2"/>
      <c r="U93" s="2"/>
      <c r="V93" s="2"/>
      <c r="W93" s="2"/>
      <c r="X93" s="2"/>
      <c r="Y93" s="2"/>
      <c r="Z93" s="2"/>
      <c r="AA93" s="2"/>
    </row>
    <row r="94" spans="1:27" ht="12.75" customHeight="1" x14ac:dyDescent="0.25">
      <c r="A94" s="5"/>
      <c r="B94" s="2"/>
      <c r="C94" s="6"/>
      <c r="D94" s="5"/>
      <c r="E94" s="5"/>
      <c r="F94" s="2"/>
      <c r="G94" s="4"/>
      <c r="H94" s="2"/>
      <c r="I94" s="2"/>
      <c r="J94" s="2"/>
      <c r="K94" s="2"/>
      <c r="L94" s="2"/>
      <c r="M94" s="2"/>
      <c r="N94" s="2"/>
      <c r="O94" s="2"/>
      <c r="P94" s="2"/>
      <c r="Q94" s="2"/>
      <c r="R94" s="2"/>
      <c r="S94" s="2"/>
      <c r="T94" s="2"/>
      <c r="U94" s="2"/>
      <c r="V94" s="2"/>
      <c r="W94" s="2"/>
      <c r="X94" s="2"/>
      <c r="Y94" s="2"/>
      <c r="Z94" s="2"/>
      <c r="AA94" s="2"/>
    </row>
    <row r="95" spans="1:27" ht="12.75" customHeight="1" x14ac:dyDescent="0.25">
      <c r="A95" s="5"/>
      <c r="B95" s="2"/>
      <c r="C95" s="6"/>
      <c r="D95" s="5"/>
      <c r="E95" s="5"/>
      <c r="F95" s="2"/>
      <c r="G95" s="4"/>
      <c r="H95" s="2"/>
      <c r="I95" s="2"/>
      <c r="J95" s="2"/>
      <c r="K95" s="2"/>
      <c r="L95" s="2"/>
      <c r="M95" s="2"/>
      <c r="N95" s="2"/>
      <c r="O95" s="2"/>
      <c r="P95" s="2"/>
      <c r="Q95" s="2"/>
      <c r="R95" s="2"/>
      <c r="S95" s="2"/>
      <c r="T95" s="2"/>
      <c r="U95" s="2"/>
      <c r="V95" s="2"/>
      <c r="W95" s="2"/>
      <c r="X95" s="2"/>
      <c r="Y95" s="2"/>
      <c r="Z95" s="2"/>
      <c r="AA95" s="2"/>
    </row>
    <row r="96" spans="1:27" ht="12.75" customHeight="1" x14ac:dyDescent="0.25">
      <c r="A96" s="5"/>
      <c r="B96" s="2"/>
      <c r="C96" s="6"/>
      <c r="D96" s="5"/>
      <c r="E96" s="5"/>
      <c r="F96" s="2"/>
      <c r="G96" s="4"/>
      <c r="H96" s="2"/>
      <c r="I96" s="2"/>
      <c r="J96" s="2"/>
      <c r="K96" s="2"/>
      <c r="L96" s="2"/>
      <c r="M96" s="2"/>
      <c r="N96" s="2"/>
      <c r="O96" s="2"/>
      <c r="P96" s="2"/>
      <c r="Q96" s="2"/>
      <c r="R96" s="2"/>
      <c r="S96" s="2"/>
      <c r="T96" s="2"/>
      <c r="U96" s="2"/>
      <c r="V96" s="2"/>
      <c r="W96" s="2"/>
      <c r="X96" s="2"/>
      <c r="Y96" s="2"/>
      <c r="Z96" s="2"/>
      <c r="AA96" s="2"/>
    </row>
    <row r="97" spans="1:27" ht="12.75" customHeight="1" x14ac:dyDescent="0.25">
      <c r="A97" s="5"/>
      <c r="B97" s="2"/>
      <c r="C97" s="6"/>
      <c r="D97" s="5"/>
      <c r="E97" s="5"/>
      <c r="F97" s="2"/>
      <c r="G97" s="4"/>
      <c r="H97" s="2"/>
      <c r="I97" s="2"/>
      <c r="J97" s="2"/>
      <c r="K97" s="2"/>
      <c r="L97" s="2"/>
      <c r="M97" s="2"/>
      <c r="N97" s="2"/>
      <c r="O97" s="2"/>
      <c r="P97" s="2"/>
      <c r="Q97" s="2"/>
      <c r="R97" s="2"/>
      <c r="S97" s="2"/>
      <c r="T97" s="2"/>
      <c r="U97" s="2"/>
      <c r="V97" s="2"/>
      <c r="W97" s="2"/>
      <c r="X97" s="2"/>
      <c r="Y97" s="2"/>
      <c r="Z97" s="2"/>
      <c r="AA97" s="2"/>
    </row>
    <row r="98" spans="1:27" ht="12.75" customHeight="1" x14ac:dyDescent="0.25">
      <c r="A98" s="5"/>
      <c r="B98" s="2"/>
      <c r="C98" s="6"/>
      <c r="D98" s="5"/>
      <c r="E98" s="5"/>
      <c r="F98" s="2"/>
      <c r="G98" s="4"/>
      <c r="H98" s="2"/>
      <c r="I98" s="2"/>
      <c r="J98" s="2"/>
      <c r="K98" s="2"/>
      <c r="L98" s="2"/>
      <c r="M98" s="2"/>
      <c r="N98" s="2"/>
      <c r="O98" s="2"/>
      <c r="P98" s="2"/>
      <c r="Q98" s="2"/>
      <c r="R98" s="2"/>
      <c r="S98" s="2"/>
      <c r="T98" s="2"/>
      <c r="U98" s="2"/>
      <c r="V98" s="2"/>
      <c r="W98" s="2"/>
      <c r="X98" s="2"/>
      <c r="Y98" s="2"/>
      <c r="Z98" s="2"/>
      <c r="AA98" s="2"/>
    </row>
    <row r="99" spans="1:27" ht="12.75" customHeight="1" x14ac:dyDescent="0.25">
      <c r="A99" s="5"/>
      <c r="B99" s="2"/>
      <c r="C99" s="6"/>
      <c r="D99" s="5"/>
      <c r="E99" s="5"/>
      <c r="F99" s="2"/>
      <c r="G99" s="4"/>
      <c r="H99" s="2"/>
      <c r="I99" s="2"/>
      <c r="J99" s="2"/>
      <c r="K99" s="2"/>
      <c r="L99" s="2"/>
      <c r="M99" s="2"/>
      <c r="N99" s="2"/>
      <c r="O99" s="2"/>
      <c r="P99" s="2"/>
      <c r="Q99" s="2"/>
      <c r="R99" s="2"/>
      <c r="S99" s="2"/>
      <c r="T99" s="2"/>
      <c r="U99" s="2"/>
      <c r="V99" s="2"/>
      <c r="W99" s="2"/>
      <c r="X99" s="2"/>
      <c r="Y99" s="2"/>
      <c r="Z99" s="2"/>
      <c r="AA99" s="2"/>
    </row>
    <row r="100" spans="1:27" ht="12.75" customHeight="1" x14ac:dyDescent="0.25">
      <c r="A100" s="5"/>
      <c r="B100" s="2"/>
      <c r="C100" s="6"/>
      <c r="D100" s="5"/>
      <c r="E100" s="5"/>
      <c r="F100" s="2"/>
      <c r="G100" s="4"/>
      <c r="H100" s="2"/>
      <c r="I100" s="2"/>
      <c r="J100" s="2"/>
      <c r="K100" s="2"/>
      <c r="L100" s="2"/>
      <c r="M100" s="2"/>
      <c r="N100" s="2"/>
      <c r="O100" s="2"/>
      <c r="P100" s="2"/>
      <c r="Q100" s="2"/>
      <c r="R100" s="2"/>
      <c r="S100" s="2"/>
      <c r="T100" s="2"/>
      <c r="U100" s="2"/>
      <c r="V100" s="2"/>
      <c r="W100" s="2"/>
      <c r="X100" s="2"/>
      <c r="Y100" s="2"/>
      <c r="Z100" s="2"/>
      <c r="AA100" s="2"/>
    </row>
    <row r="101" spans="1:27" ht="12.75" customHeight="1" x14ac:dyDescent="0.25">
      <c r="A101" s="5"/>
      <c r="B101" s="2"/>
      <c r="C101" s="6"/>
      <c r="D101" s="5"/>
      <c r="E101" s="5"/>
      <c r="F101" s="2"/>
      <c r="G101" s="4"/>
      <c r="H101" s="2"/>
      <c r="I101" s="2"/>
      <c r="J101" s="2"/>
      <c r="K101" s="2"/>
      <c r="L101" s="2"/>
      <c r="M101" s="2"/>
      <c r="N101" s="2"/>
      <c r="O101" s="2"/>
      <c r="P101" s="2"/>
      <c r="Q101" s="2"/>
      <c r="R101" s="2"/>
      <c r="S101" s="2"/>
      <c r="T101" s="2"/>
      <c r="U101" s="2"/>
      <c r="V101" s="2"/>
      <c r="W101" s="2"/>
      <c r="X101" s="2"/>
      <c r="Y101" s="2"/>
      <c r="Z101" s="2"/>
      <c r="AA101" s="2"/>
    </row>
    <row r="102" spans="1:27" ht="12.75" customHeight="1" x14ac:dyDescent="0.25">
      <c r="A102" s="5"/>
      <c r="B102" s="2"/>
      <c r="C102" s="6"/>
      <c r="D102" s="5"/>
      <c r="E102" s="5"/>
      <c r="F102" s="2"/>
      <c r="G102" s="4"/>
      <c r="H102" s="2"/>
      <c r="I102" s="2"/>
      <c r="J102" s="2"/>
      <c r="K102" s="2"/>
      <c r="L102" s="2"/>
      <c r="M102" s="2"/>
      <c r="N102" s="2"/>
      <c r="O102" s="2"/>
      <c r="P102" s="2"/>
      <c r="Q102" s="2"/>
      <c r="R102" s="2"/>
      <c r="S102" s="2"/>
      <c r="T102" s="2"/>
      <c r="U102" s="2"/>
      <c r="V102" s="2"/>
      <c r="W102" s="2"/>
      <c r="X102" s="2"/>
      <c r="Y102" s="2"/>
      <c r="Z102" s="2"/>
      <c r="AA102" s="2"/>
    </row>
    <row r="103" spans="1:27" ht="12.75" customHeight="1" x14ac:dyDescent="0.25">
      <c r="A103" s="5"/>
      <c r="B103" s="2"/>
      <c r="C103" s="6"/>
      <c r="D103" s="5"/>
      <c r="E103" s="5"/>
      <c r="F103" s="2"/>
      <c r="G103" s="4"/>
      <c r="H103" s="2"/>
      <c r="I103" s="2"/>
      <c r="J103" s="2"/>
      <c r="K103" s="2"/>
      <c r="L103" s="2"/>
      <c r="M103" s="2"/>
      <c r="N103" s="2"/>
      <c r="O103" s="2"/>
      <c r="P103" s="2"/>
      <c r="Q103" s="2"/>
      <c r="R103" s="2"/>
      <c r="S103" s="2"/>
      <c r="T103" s="2"/>
      <c r="U103" s="2"/>
      <c r="V103" s="2"/>
      <c r="W103" s="2"/>
      <c r="X103" s="2"/>
      <c r="Y103" s="2"/>
      <c r="Z103" s="2"/>
      <c r="AA103" s="2"/>
    </row>
    <row r="104" spans="1:27" ht="12.75" customHeight="1" x14ac:dyDescent="0.25">
      <c r="A104" s="5"/>
      <c r="B104" s="2"/>
      <c r="C104" s="6"/>
      <c r="D104" s="5"/>
      <c r="E104" s="5"/>
      <c r="F104" s="2"/>
      <c r="G104" s="4"/>
      <c r="H104" s="2"/>
      <c r="I104" s="2"/>
      <c r="J104" s="2"/>
      <c r="K104" s="2"/>
      <c r="L104" s="2"/>
      <c r="M104" s="2"/>
      <c r="N104" s="2"/>
      <c r="O104" s="2"/>
      <c r="P104" s="2"/>
      <c r="Q104" s="2"/>
      <c r="R104" s="2"/>
      <c r="S104" s="2"/>
      <c r="T104" s="2"/>
      <c r="U104" s="2"/>
      <c r="V104" s="2"/>
      <c r="W104" s="2"/>
      <c r="X104" s="2"/>
      <c r="Y104" s="2"/>
      <c r="Z104" s="2"/>
      <c r="AA104" s="2"/>
    </row>
    <row r="105" spans="1:27" ht="12.75" customHeight="1" x14ac:dyDescent="0.25">
      <c r="A105" s="5"/>
      <c r="B105" s="2"/>
      <c r="C105" s="6"/>
      <c r="D105" s="5"/>
      <c r="E105" s="5"/>
      <c r="F105" s="2"/>
      <c r="G105" s="4"/>
      <c r="H105" s="2"/>
      <c r="I105" s="2"/>
      <c r="J105" s="2"/>
      <c r="K105" s="2"/>
      <c r="L105" s="2"/>
      <c r="M105" s="2"/>
      <c r="N105" s="2"/>
      <c r="O105" s="2"/>
      <c r="P105" s="2"/>
      <c r="Q105" s="2"/>
      <c r="R105" s="2"/>
      <c r="S105" s="2"/>
      <c r="T105" s="2"/>
      <c r="U105" s="2"/>
      <c r="V105" s="2"/>
      <c r="W105" s="2"/>
      <c r="X105" s="2"/>
      <c r="Y105" s="2"/>
      <c r="Z105" s="2"/>
      <c r="AA105" s="2"/>
    </row>
    <row r="106" spans="1:27" ht="12.75" customHeight="1" x14ac:dyDescent="0.25">
      <c r="A106" s="5"/>
      <c r="B106" s="2"/>
      <c r="C106" s="6"/>
      <c r="D106" s="5"/>
      <c r="E106" s="5"/>
      <c r="F106" s="2"/>
      <c r="G106" s="4"/>
      <c r="H106" s="2"/>
      <c r="I106" s="2"/>
      <c r="J106" s="2"/>
      <c r="K106" s="2"/>
      <c r="L106" s="2"/>
      <c r="M106" s="2"/>
      <c r="N106" s="2"/>
      <c r="O106" s="2"/>
      <c r="P106" s="2"/>
      <c r="Q106" s="2"/>
      <c r="R106" s="2"/>
      <c r="S106" s="2"/>
      <c r="T106" s="2"/>
      <c r="U106" s="2"/>
      <c r="V106" s="2"/>
      <c r="W106" s="2"/>
      <c r="X106" s="2"/>
      <c r="Y106" s="2"/>
      <c r="Z106" s="2"/>
      <c r="AA106" s="2"/>
    </row>
    <row r="107" spans="1:27" ht="12.75" customHeight="1" x14ac:dyDescent="0.25">
      <c r="A107" s="5"/>
      <c r="B107" s="2"/>
      <c r="C107" s="6"/>
      <c r="D107" s="5"/>
      <c r="E107" s="5"/>
      <c r="F107" s="2"/>
      <c r="G107" s="4"/>
      <c r="H107" s="2"/>
      <c r="I107" s="2"/>
      <c r="J107" s="2"/>
      <c r="K107" s="2"/>
      <c r="L107" s="2"/>
      <c r="M107" s="2"/>
      <c r="N107" s="2"/>
      <c r="O107" s="2"/>
      <c r="P107" s="2"/>
      <c r="Q107" s="2"/>
      <c r="R107" s="2"/>
      <c r="S107" s="2"/>
      <c r="T107" s="2"/>
      <c r="U107" s="2"/>
      <c r="V107" s="2"/>
      <c r="W107" s="2"/>
      <c r="X107" s="2"/>
      <c r="Y107" s="2"/>
      <c r="Z107" s="2"/>
      <c r="AA107" s="2"/>
    </row>
    <row r="108" spans="1:27" ht="12.75" customHeight="1" x14ac:dyDescent="0.25">
      <c r="A108" s="5"/>
      <c r="B108" s="2"/>
      <c r="C108" s="6"/>
      <c r="D108" s="5"/>
      <c r="E108" s="5"/>
      <c r="F108" s="2"/>
      <c r="G108" s="4"/>
      <c r="H108" s="2"/>
      <c r="I108" s="2"/>
      <c r="J108" s="2"/>
      <c r="K108" s="2"/>
      <c r="L108" s="2"/>
      <c r="M108" s="2"/>
      <c r="N108" s="2"/>
      <c r="O108" s="2"/>
      <c r="P108" s="2"/>
      <c r="Q108" s="2"/>
      <c r="R108" s="2"/>
      <c r="S108" s="2"/>
      <c r="T108" s="2"/>
      <c r="U108" s="2"/>
      <c r="V108" s="2"/>
      <c r="W108" s="2"/>
      <c r="X108" s="2"/>
      <c r="Y108" s="2"/>
      <c r="Z108" s="2"/>
      <c r="AA108" s="2"/>
    </row>
    <row r="109" spans="1:27" ht="12.75" customHeight="1" x14ac:dyDescent="0.25">
      <c r="A109" s="5"/>
      <c r="B109" s="2"/>
      <c r="C109" s="6"/>
      <c r="D109" s="5"/>
      <c r="E109" s="5"/>
      <c r="F109" s="2"/>
      <c r="G109" s="4"/>
      <c r="H109" s="2"/>
      <c r="I109" s="2"/>
      <c r="J109" s="2"/>
      <c r="K109" s="2"/>
      <c r="L109" s="2"/>
      <c r="M109" s="2"/>
      <c r="N109" s="2"/>
      <c r="O109" s="2"/>
      <c r="P109" s="2"/>
      <c r="Q109" s="2"/>
      <c r="R109" s="2"/>
      <c r="S109" s="2"/>
      <c r="T109" s="2"/>
      <c r="U109" s="2"/>
      <c r="V109" s="2"/>
      <c r="W109" s="2"/>
      <c r="X109" s="2"/>
      <c r="Y109" s="2"/>
      <c r="Z109" s="2"/>
      <c r="AA109" s="2"/>
    </row>
    <row r="110" spans="1:27" ht="12.75" customHeight="1" x14ac:dyDescent="0.25">
      <c r="A110" s="5"/>
      <c r="B110" s="2"/>
      <c r="C110" s="6"/>
      <c r="D110" s="5"/>
      <c r="E110" s="5"/>
      <c r="F110" s="2"/>
      <c r="G110" s="4"/>
      <c r="H110" s="2"/>
      <c r="I110" s="2"/>
      <c r="J110" s="2"/>
      <c r="K110" s="2"/>
      <c r="L110" s="2"/>
      <c r="M110" s="2"/>
      <c r="N110" s="2"/>
      <c r="O110" s="2"/>
      <c r="P110" s="2"/>
      <c r="Q110" s="2"/>
      <c r="R110" s="2"/>
      <c r="S110" s="2"/>
      <c r="T110" s="2"/>
      <c r="U110" s="2"/>
      <c r="V110" s="2"/>
      <c r="W110" s="2"/>
      <c r="X110" s="2"/>
      <c r="Y110" s="2"/>
      <c r="Z110" s="2"/>
      <c r="AA110" s="2"/>
    </row>
    <row r="111" spans="1:27" ht="12.75" customHeight="1" x14ac:dyDescent="0.25">
      <c r="A111" s="5"/>
      <c r="B111" s="2"/>
      <c r="C111" s="6"/>
      <c r="D111" s="5"/>
      <c r="E111" s="5"/>
      <c r="F111" s="2"/>
      <c r="G111" s="4"/>
      <c r="H111" s="2"/>
      <c r="I111" s="2"/>
      <c r="J111" s="2"/>
      <c r="K111" s="2"/>
      <c r="L111" s="2"/>
      <c r="M111" s="2"/>
      <c r="N111" s="2"/>
      <c r="O111" s="2"/>
      <c r="P111" s="2"/>
      <c r="Q111" s="2"/>
      <c r="R111" s="2"/>
      <c r="S111" s="2"/>
      <c r="T111" s="2"/>
      <c r="U111" s="2"/>
      <c r="V111" s="2"/>
      <c r="W111" s="2"/>
      <c r="X111" s="2"/>
      <c r="Y111" s="2"/>
      <c r="Z111" s="2"/>
      <c r="AA111" s="2"/>
    </row>
    <row r="112" spans="1:27" ht="12.75" customHeight="1" x14ac:dyDescent="0.25">
      <c r="A112" s="5"/>
      <c r="B112" s="2"/>
      <c r="C112" s="6"/>
      <c r="D112" s="5"/>
      <c r="E112" s="5"/>
      <c r="F112" s="2"/>
      <c r="G112" s="4"/>
      <c r="H112" s="2"/>
      <c r="I112" s="2"/>
      <c r="J112" s="2"/>
      <c r="K112" s="2"/>
      <c r="L112" s="2"/>
      <c r="M112" s="2"/>
      <c r="N112" s="2"/>
      <c r="O112" s="2"/>
      <c r="P112" s="2"/>
      <c r="Q112" s="2"/>
      <c r="R112" s="2"/>
      <c r="S112" s="2"/>
      <c r="T112" s="2"/>
      <c r="U112" s="2"/>
      <c r="V112" s="2"/>
      <c r="W112" s="2"/>
      <c r="X112" s="2"/>
      <c r="Y112" s="2"/>
      <c r="Z112" s="2"/>
      <c r="AA112" s="2"/>
    </row>
    <row r="113" spans="1:27" ht="12.75" customHeight="1" x14ac:dyDescent="0.25">
      <c r="A113" s="5"/>
      <c r="B113" s="2"/>
      <c r="C113" s="6"/>
      <c r="D113" s="5"/>
      <c r="E113" s="5"/>
      <c r="F113" s="2"/>
      <c r="G113" s="4"/>
      <c r="H113" s="2"/>
      <c r="I113" s="2"/>
      <c r="J113" s="2"/>
      <c r="K113" s="2"/>
      <c r="L113" s="2"/>
      <c r="M113" s="2"/>
      <c r="N113" s="2"/>
      <c r="O113" s="2"/>
      <c r="P113" s="2"/>
      <c r="Q113" s="2"/>
      <c r="R113" s="2"/>
      <c r="S113" s="2"/>
      <c r="T113" s="2"/>
      <c r="U113" s="2"/>
      <c r="V113" s="2"/>
      <c r="W113" s="2"/>
      <c r="X113" s="2"/>
      <c r="Y113" s="2"/>
      <c r="Z113" s="2"/>
      <c r="AA113" s="2"/>
    </row>
    <row r="114" spans="1:27" ht="12.75" customHeight="1" x14ac:dyDescent="0.25">
      <c r="A114" s="5"/>
      <c r="B114" s="2"/>
      <c r="C114" s="6"/>
      <c r="D114" s="5"/>
      <c r="E114" s="5"/>
      <c r="F114" s="2"/>
      <c r="G114" s="4"/>
      <c r="H114" s="2"/>
      <c r="I114" s="2"/>
      <c r="J114" s="2"/>
      <c r="K114" s="2"/>
      <c r="L114" s="2"/>
      <c r="M114" s="2"/>
      <c r="N114" s="2"/>
      <c r="O114" s="2"/>
      <c r="P114" s="2"/>
      <c r="Q114" s="2"/>
      <c r="R114" s="2"/>
      <c r="S114" s="2"/>
      <c r="T114" s="2"/>
      <c r="U114" s="2"/>
      <c r="V114" s="2"/>
      <c r="W114" s="2"/>
      <c r="X114" s="2"/>
      <c r="Y114" s="2"/>
      <c r="Z114" s="2"/>
      <c r="AA114" s="2"/>
    </row>
    <row r="115" spans="1:27" ht="12.75" customHeight="1" x14ac:dyDescent="0.25">
      <c r="A115" s="5"/>
      <c r="B115" s="2"/>
      <c r="C115" s="6"/>
      <c r="D115" s="5"/>
      <c r="E115" s="5"/>
      <c r="F115" s="2"/>
      <c r="G115" s="4"/>
      <c r="H115" s="2"/>
      <c r="I115" s="2"/>
      <c r="J115" s="2"/>
      <c r="K115" s="2"/>
      <c r="L115" s="2"/>
      <c r="M115" s="2"/>
      <c r="N115" s="2"/>
      <c r="O115" s="2"/>
      <c r="P115" s="2"/>
      <c r="Q115" s="2"/>
      <c r="R115" s="2"/>
      <c r="S115" s="2"/>
      <c r="T115" s="2"/>
      <c r="U115" s="2"/>
      <c r="V115" s="2"/>
      <c r="W115" s="2"/>
      <c r="X115" s="2"/>
      <c r="Y115" s="2"/>
      <c r="Z115" s="2"/>
      <c r="AA115" s="2"/>
    </row>
    <row r="116" spans="1:27" ht="12.75" customHeight="1" x14ac:dyDescent="0.25">
      <c r="A116" s="5"/>
      <c r="B116" s="2"/>
      <c r="C116" s="6"/>
      <c r="D116" s="5"/>
      <c r="E116" s="5"/>
      <c r="F116" s="2"/>
      <c r="G116" s="4"/>
      <c r="H116" s="2"/>
      <c r="I116" s="2"/>
      <c r="J116" s="2"/>
      <c r="K116" s="2"/>
      <c r="L116" s="2"/>
      <c r="M116" s="2"/>
      <c r="N116" s="2"/>
      <c r="O116" s="2"/>
      <c r="P116" s="2"/>
      <c r="Q116" s="2"/>
      <c r="R116" s="2"/>
      <c r="S116" s="2"/>
      <c r="T116" s="2"/>
      <c r="U116" s="2"/>
      <c r="V116" s="2"/>
      <c r="W116" s="2"/>
      <c r="X116" s="2"/>
      <c r="Y116" s="2"/>
      <c r="Z116" s="2"/>
      <c r="AA116" s="2"/>
    </row>
    <row r="117" spans="1:27" ht="12.75" customHeight="1" x14ac:dyDescent="0.25">
      <c r="A117" s="5"/>
      <c r="B117" s="2"/>
      <c r="C117" s="6"/>
      <c r="D117" s="5"/>
      <c r="E117" s="5"/>
      <c r="F117" s="2"/>
      <c r="G117" s="4"/>
      <c r="H117" s="2"/>
      <c r="I117" s="2"/>
      <c r="J117" s="2"/>
      <c r="K117" s="2"/>
      <c r="L117" s="2"/>
      <c r="M117" s="2"/>
      <c r="N117" s="2"/>
      <c r="O117" s="2"/>
      <c r="P117" s="2"/>
      <c r="Q117" s="2"/>
      <c r="R117" s="2"/>
      <c r="S117" s="2"/>
      <c r="T117" s="2"/>
      <c r="U117" s="2"/>
      <c r="V117" s="2"/>
      <c r="W117" s="2"/>
      <c r="X117" s="2"/>
      <c r="Y117" s="2"/>
      <c r="Z117" s="2"/>
      <c r="AA117" s="2"/>
    </row>
    <row r="118" spans="1:27" ht="12.75" customHeight="1" x14ac:dyDescent="0.25">
      <c r="A118" s="5"/>
      <c r="B118" s="2"/>
      <c r="C118" s="6"/>
      <c r="D118" s="5"/>
      <c r="E118" s="5"/>
      <c r="F118" s="2"/>
      <c r="G118" s="4"/>
      <c r="H118" s="2"/>
      <c r="I118" s="2"/>
      <c r="J118" s="2"/>
      <c r="K118" s="2"/>
      <c r="L118" s="2"/>
      <c r="M118" s="2"/>
      <c r="N118" s="2"/>
      <c r="O118" s="2"/>
      <c r="P118" s="2"/>
      <c r="Q118" s="2"/>
      <c r="R118" s="2"/>
      <c r="S118" s="2"/>
      <c r="T118" s="2"/>
      <c r="U118" s="2"/>
      <c r="V118" s="2"/>
      <c r="W118" s="2"/>
      <c r="X118" s="2"/>
      <c r="Y118" s="2"/>
      <c r="Z118" s="2"/>
      <c r="AA118" s="2"/>
    </row>
    <row r="119" spans="1:27" ht="12.75" customHeight="1" x14ac:dyDescent="0.25">
      <c r="A119" s="5"/>
      <c r="B119" s="2"/>
      <c r="C119" s="6"/>
      <c r="D119" s="5"/>
      <c r="E119" s="5"/>
      <c r="F119" s="2"/>
      <c r="G119" s="4"/>
      <c r="H119" s="2"/>
      <c r="I119" s="2"/>
      <c r="J119" s="2"/>
      <c r="K119" s="2"/>
      <c r="L119" s="2"/>
      <c r="M119" s="2"/>
      <c r="N119" s="2"/>
      <c r="O119" s="2"/>
      <c r="P119" s="2"/>
      <c r="Q119" s="2"/>
      <c r="R119" s="2"/>
      <c r="S119" s="2"/>
      <c r="T119" s="2"/>
      <c r="U119" s="2"/>
      <c r="V119" s="2"/>
      <c r="W119" s="2"/>
      <c r="X119" s="2"/>
      <c r="Y119" s="2"/>
      <c r="Z119" s="2"/>
      <c r="AA119" s="2"/>
    </row>
    <row r="120" spans="1:27" ht="12.75" customHeight="1" x14ac:dyDescent="0.25">
      <c r="A120" s="5"/>
      <c r="B120" s="2"/>
      <c r="C120" s="6"/>
      <c r="D120" s="5"/>
      <c r="E120" s="5"/>
      <c r="F120" s="2"/>
      <c r="G120" s="4"/>
      <c r="H120" s="2"/>
      <c r="I120" s="2"/>
      <c r="J120" s="2"/>
      <c r="K120" s="2"/>
      <c r="L120" s="2"/>
      <c r="M120" s="2"/>
      <c r="N120" s="2"/>
      <c r="O120" s="2"/>
      <c r="P120" s="2"/>
      <c r="Q120" s="2"/>
      <c r="R120" s="2"/>
      <c r="S120" s="2"/>
      <c r="T120" s="2"/>
      <c r="U120" s="2"/>
      <c r="V120" s="2"/>
      <c r="W120" s="2"/>
      <c r="X120" s="2"/>
      <c r="Y120" s="2"/>
      <c r="Z120" s="2"/>
      <c r="AA120" s="2"/>
    </row>
    <row r="121" spans="1:27" ht="12.75" customHeight="1" x14ac:dyDescent="0.25">
      <c r="A121" s="5"/>
      <c r="B121" s="2"/>
      <c r="C121" s="6"/>
      <c r="D121" s="5"/>
      <c r="E121" s="5"/>
      <c r="F121" s="2"/>
      <c r="G121" s="4"/>
      <c r="H121" s="2"/>
      <c r="I121" s="2"/>
      <c r="J121" s="2"/>
      <c r="K121" s="2"/>
      <c r="L121" s="2"/>
      <c r="M121" s="2"/>
      <c r="N121" s="2"/>
      <c r="O121" s="2"/>
      <c r="P121" s="2"/>
      <c r="Q121" s="2"/>
      <c r="R121" s="2"/>
      <c r="S121" s="2"/>
      <c r="T121" s="2"/>
      <c r="U121" s="2"/>
      <c r="V121" s="2"/>
      <c r="W121" s="2"/>
      <c r="X121" s="2"/>
      <c r="Y121" s="2"/>
      <c r="Z121" s="2"/>
      <c r="AA121" s="2"/>
    </row>
    <row r="122" spans="1:27" ht="12.75" customHeight="1" x14ac:dyDescent="0.25">
      <c r="A122" s="5"/>
      <c r="B122" s="2"/>
      <c r="C122" s="6"/>
      <c r="D122" s="5"/>
      <c r="E122" s="5"/>
      <c r="F122" s="2"/>
      <c r="G122" s="4"/>
      <c r="H122" s="2"/>
      <c r="I122" s="2"/>
      <c r="J122" s="2"/>
      <c r="K122" s="2"/>
      <c r="L122" s="2"/>
      <c r="M122" s="2"/>
      <c r="N122" s="2"/>
      <c r="O122" s="2"/>
      <c r="P122" s="2"/>
      <c r="Q122" s="2"/>
      <c r="R122" s="2"/>
      <c r="S122" s="2"/>
      <c r="T122" s="2"/>
      <c r="U122" s="2"/>
      <c r="V122" s="2"/>
      <c r="W122" s="2"/>
      <c r="X122" s="2"/>
      <c r="Y122" s="2"/>
      <c r="Z122" s="2"/>
      <c r="AA122" s="2"/>
    </row>
    <row r="123" spans="1:27" ht="12.75" customHeight="1" x14ac:dyDescent="0.25">
      <c r="A123" s="5"/>
      <c r="B123" s="2"/>
      <c r="C123" s="6"/>
      <c r="D123" s="5"/>
      <c r="E123" s="5"/>
      <c r="F123" s="2"/>
      <c r="G123" s="4"/>
      <c r="H123" s="2"/>
      <c r="I123" s="2"/>
      <c r="J123" s="2"/>
      <c r="K123" s="2"/>
      <c r="L123" s="2"/>
      <c r="M123" s="2"/>
      <c r="N123" s="2"/>
      <c r="O123" s="2"/>
      <c r="P123" s="2"/>
      <c r="Q123" s="2"/>
      <c r="R123" s="2"/>
      <c r="S123" s="2"/>
      <c r="T123" s="2"/>
      <c r="U123" s="2"/>
      <c r="V123" s="2"/>
      <c r="W123" s="2"/>
      <c r="X123" s="2"/>
      <c r="Y123" s="2"/>
      <c r="Z123" s="2"/>
      <c r="AA123" s="2"/>
    </row>
    <row r="124" spans="1:27" ht="12.75" customHeight="1" x14ac:dyDescent="0.25">
      <c r="A124" s="5"/>
      <c r="B124" s="2"/>
      <c r="C124" s="6"/>
      <c r="D124" s="5"/>
      <c r="E124" s="5"/>
      <c r="F124" s="2"/>
      <c r="G124" s="4"/>
      <c r="H124" s="2"/>
      <c r="I124" s="2"/>
      <c r="J124" s="2"/>
      <c r="K124" s="2"/>
      <c r="L124" s="2"/>
      <c r="M124" s="2"/>
      <c r="N124" s="2"/>
      <c r="O124" s="2"/>
      <c r="P124" s="2"/>
      <c r="Q124" s="2"/>
      <c r="R124" s="2"/>
      <c r="S124" s="2"/>
      <c r="T124" s="2"/>
      <c r="U124" s="2"/>
      <c r="V124" s="2"/>
      <c r="W124" s="2"/>
      <c r="X124" s="2"/>
      <c r="Y124" s="2"/>
      <c r="Z124" s="2"/>
      <c r="AA124" s="2"/>
    </row>
    <row r="125" spans="1:27" ht="12.75" customHeight="1" x14ac:dyDescent="0.25">
      <c r="A125" s="5"/>
      <c r="B125" s="2"/>
      <c r="C125" s="6"/>
      <c r="D125" s="5"/>
      <c r="E125" s="5"/>
      <c r="F125" s="2"/>
      <c r="G125" s="4"/>
      <c r="H125" s="2"/>
      <c r="I125" s="2"/>
      <c r="J125" s="2"/>
      <c r="K125" s="2"/>
      <c r="L125" s="2"/>
      <c r="M125" s="2"/>
      <c r="N125" s="2"/>
      <c r="O125" s="2"/>
      <c r="P125" s="2"/>
      <c r="Q125" s="2"/>
      <c r="R125" s="2"/>
      <c r="S125" s="2"/>
      <c r="T125" s="2"/>
      <c r="U125" s="2"/>
      <c r="V125" s="2"/>
      <c r="W125" s="2"/>
      <c r="X125" s="2"/>
      <c r="Y125" s="2"/>
      <c r="Z125" s="2"/>
      <c r="AA125" s="2"/>
    </row>
    <row r="126" spans="1:27" ht="12.75" customHeight="1" x14ac:dyDescent="0.25">
      <c r="A126" s="5"/>
      <c r="B126" s="2"/>
      <c r="C126" s="6"/>
      <c r="D126" s="5"/>
      <c r="E126" s="5"/>
      <c r="F126" s="2"/>
      <c r="G126" s="4"/>
      <c r="H126" s="2"/>
      <c r="I126" s="2"/>
      <c r="J126" s="2"/>
      <c r="K126" s="2"/>
      <c r="L126" s="2"/>
      <c r="M126" s="2"/>
      <c r="N126" s="2"/>
      <c r="O126" s="2"/>
      <c r="P126" s="2"/>
      <c r="Q126" s="2"/>
      <c r="R126" s="2"/>
      <c r="S126" s="2"/>
      <c r="T126" s="2"/>
      <c r="U126" s="2"/>
      <c r="V126" s="2"/>
      <c r="W126" s="2"/>
      <c r="X126" s="2"/>
      <c r="Y126" s="2"/>
      <c r="Z126" s="2"/>
      <c r="AA126" s="2"/>
    </row>
    <row r="127" spans="1:27" ht="12.75" customHeight="1" x14ac:dyDescent="0.25">
      <c r="A127" s="5"/>
      <c r="B127" s="2"/>
      <c r="C127" s="6"/>
      <c r="D127" s="5"/>
      <c r="E127" s="5"/>
      <c r="F127" s="2"/>
      <c r="G127" s="4"/>
      <c r="H127" s="2"/>
      <c r="I127" s="2"/>
      <c r="J127" s="2"/>
      <c r="K127" s="2"/>
      <c r="L127" s="2"/>
      <c r="M127" s="2"/>
      <c r="N127" s="2"/>
      <c r="O127" s="2"/>
      <c r="P127" s="2"/>
      <c r="Q127" s="2"/>
      <c r="R127" s="2"/>
      <c r="S127" s="2"/>
      <c r="T127" s="2"/>
      <c r="U127" s="2"/>
      <c r="V127" s="2"/>
      <c r="W127" s="2"/>
      <c r="X127" s="2"/>
      <c r="Y127" s="2"/>
      <c r="Z127" s="2"/>
      <c r="AA127" s="2"/>
    </row>
    <row r="128" spans="1:27" ht="12.75" customHeight="1" x14ac:dyDescent="0.25">
      <c r="A128" s="5"/>
      <c r="B128" s="2"/>
      <c r="C128" s="6"/>
      <c r="D128" s="5"/>
      <c r="E128" s="5"/>
      <c r="F128" s="2"/>
      <c r="G128" s="4"/>
      <c r="H128" s="2"/>
      <c r="I128" s="2"/>
      <c r="J128" s="2"/>
      <c r="K128" s="2"/>
      <c r="L128" s="2"/>
      <c r="M128" s="2"/>
      <c r="N128" s="2"/>
      <c r="O128" s="2"/>
      <c r="P128" s="2"/>
      <c r="Q128" s="2"/>
      <c r="R128" s="2"/>
      <c r="S128" s="2"/>
      <c r="T128" s="2"/>
      <c r="U128" s="2"/>
      <c r="V128" s="2"/>
      <c r="W128" s="2"/>
      <c r="X128" s="2"/>
      <c r="Y128" s="2"/>
      <c r="Z128" s="2"/>
      <c r="AA128" s="2"/>
    </row>
    <row r="129" spans="1:27" ht="12.75" customHeight="1" x14ac:dyDescent="0.25">
      <c r="A129" s="5"/>
      <c r="B129" s="2"/>
      <c r="C129" s="6"/>
      <c r="D129" s="5"/>
      <c r="E129" s="5"/>
      <c r="F129" s="2"/>
      <c r="G129" s="4"/>
      <c r="H129" s="2"/>
      <c r="I129" s="2"/>
      <c r="J129" s="2"/>
      <c r="K129" s="2"/>
      <c r="L129" s="2"/>
      <c r="M129" s="2"/>
      <c r="N129" s="2"/>
      <c r="O129" s="2"/>
      <c r="P129" s="2"/>
      <c r="Q129" s="2"/>
      <c r="R129" s="2"/>
      <c r="S129" s="2"/>
      <c r="T129" s="2"/>
      <c r="U129" s="2"/>
      <c r="V129" s="2"/>
      <c r="W129" s="2"/>
      <c r="X129" s="2"/>
      <c r="Y129" s="2"/>
      <c r="Z129" s="2"/>
      <c r="AA129" s="2"/>
    </row>
    <row r="130" spans="1:27" ht="12.75" customHeight="1" x14ac:dyDescent="0.25">
      <c r="A130" s="5"/>
      <c r="B130" s="2"/>
      <c r="C130" s="6"/>
      <c r="D130" s="5"/>
      <c r="E130" s="5"/>
      <c r="F130" s="2"/>
      <c r="G130" s="4"/>
      <c r="H130" s="2"/>
      <c r="I130" s="2"/>
      <c r="J130" s="2"/>
      <c r="K130" s="2"/>
      <c r="L130" s="2"/>
      <c r="M130" s="2"/>
      <c r="N130" s="2"/>
      <c r="O130" s="2"/>
      <c r="P130" s="2"/>
      <c r="Q130" s="2"/>
      <c r="R130" s="2"/>
      <c r="S130" s="2"/>
      <c r="T130" s="2"/>
      <c r="U130" s="2"/>
      <c r="V130" s="2"/>
      <c r="W130" s="2"/>
      <c r="X130" s="2"/>
      <c r="Y130" s="2"/>
      <c r="Z130" s="2"/>
      <c r="AA130" s="2"/>
    </row>
    <row r="131" spans="1:27" ht="12.75" customHeight="1" x14ac:dyDescent="0.25">
      <c r="A131" s="5"/>
      <c r="B131" s="2"/>
      <c r="C131" s="6"/>
      <c r="D131" s="5"/>
      <c r="E131" s="5"/>
      <c r="F131" s="2"/>
      <c r="G131" s="4"/>
      <c r="H131" s="2"/>
      <c r="I131" s="2"/>
      <c r="J131" s="2"/>
      <c r="K131" s="2"/>
      <c r="L131" s="2"/>
      <c r="M131" s="2"/>
      <c r="N131" s="2"/>
      <c r="O131" s="2"/>
      <c r="P131" s="2"/>
      <c r="Q131" s="2"/>
      <c r="R131" s="2"/>
      <c r="S131" s="2"/>
      <c r="T131" s="2"/>
      <c r="U131" s="2"/>
      <c r="V131" s="2"/>
      <c r="W131" s="2"/>
      <c r="X131" s="2"/>
      <c r="Y131" s="2"/>
      <c r="Z131" s="2"/>
      <c r="AA131" s="2"/>
    </row>
    <row r="132" spans="1:27" ht="12.75" customHeight="1" x14ac:dyDescent="0.25">
      <c r="A132" s="5"/>
      <c r="B132" s="2"/>
      <c r="C132" s="6"/>
      <c r="D132" s="5"/>
      <c r="E132" s="5"/>
      <c r="F132" s="2"/>
      <c r="G132" s="4"/>
      <c r="H132" s="2"/>
      <c r="I132" s="2"/>
      <c r="J132" s="2"/>
      <c r="K132" s="2"/>
      <c r="L132" s="2"/>
      <c r="M132" s="2"/>
      <c r="N132" s="2"/>
      <c r="O132" s="2"/>
      <c r="P132" s="2"/>
      <c r="Q132" s="2"/>
      <c r="R132" s="2"/>
      <c r="S132" s="2"/>
      <c r="T132" s="2"/>
      <c r="U132" s="2"/>
      <c r="V132" s="2"/>
      <c r="W132" s="2"/>
      <c r="X132" s="2"/>
      <c r="Y132" s="2"/>
      <c r="Z132" s="2"/>
      <c r="AA132" s="2"/>
    </row>
    <row r="133" spans="1:27" ht="12.75" customHeight="1" x14ac:dyDescent="0.25">
      <c r="A133" s="5"/>
      <c r="B133" s="2"/>
      <c r="C133" s="6"/>
      <c r="D133" s="5"/>
      <c r="E133" s="5"/>
      <c r="F133" s="2"/>
      <c r="G133" s="4"/>
      <c r="H133" s="2"/>
      <c r="I133" s="2"/>
      <c r="J133" s="2"/>
      <c r="K133" s="2"/>
      <c r="L133" s="2"/>
      <c r="M133" s="2"/>
      <c r="N133" s="2"/>
      <c r="O133" s="2"/>
      <c r="P133" s="2"/>
      <c r="Q133" s="2"/>
      <c r="R133" s="2"/>
      <c r="S133" s="2"/>
      <c r="T133" s="2"/>
      <c r="U133" s="2"/>
      <c r="V133" s="2"/>
      <c r="W133" s="2"/>
      <c r="X133" s="2"/>
      <c r="Y133" s="2"/>
      <c r="Z133" s="2"/>
      <c r="AA133" s="2"/>
    </row>
    <row r="134" spans="1:27" ht="12.75" customHeight="1" x14ac:dyDescent="0.25">
      <c r="A134" s="5"/>
      <c r="B134" s="2"/>
      <c r="C134" s="6"/>
      <c r="D134" s="5"/>
      <c r="E134" s="5"/>
      <c r="F134" s="2"/>
      <c r="G134" s="4"/>
      <c r="H134" s="2"/>
      <c r="I134" s="2"/>
      <c r="J134" s="2"/>
      <c r="K134" s="2"/>
      <c r="L134" s="2"/>
      <c r="M134" s="2"/>
      <c r="N134" s="2"/>
      <c r="O134" s="2"/>
      <c r="P134" s="2"/>
      <c r="Q134" s="2"/>
      <c r="R134" s="2"/>
      <c r="S134" s="2"/>
      <c r="T134" s="2"/>
      <c r="U134" s="2"/>
      <c r="V134" s="2"/>
      <c r="W134" s="2"/>
      <c r="X134" s="2"/>
      <c r="Y134" s="2"/>
      <c r="Z134" s="2"/>
      <c r="AA134" s="2"/>
    </row>
    <row r="135" spans="1:27" ht="12.75" customHeight="1" x14ac:dyDescent="0.25">
      <c r="A135" s="5"/>
      <c r="B135" s="2"/>
      <c r="C135" s="6"/>
      <c r="D135" s="5"/>
      <c r="E135" s="5"/>
      <c r="F135" s="2"/>
      <c r="G135" s="4"/>
      <c r="H135" s="2"/>
      <c r="I135" s="2"/>
      <c r="J135" s="2"/>
      <c r="K135" s="2"/>
      <c r="L135" s="2"/>
      <c r="M135" s="2"/>
      <c r="N135" s="2"/>
      <c r="O135" s="2"/>
      <c r="P135" s="2"/>
      <c r="Q135" s="2"/>
      <c r="R135" s="2"/>
      <c r="S135" s="2"/>
      <c r="T135" s="2"/>
      <c r="U135" s="2"/>
      <c r="V135" s="2"/>
      <c r="W135" s="2"/>
      <c r="X135" s="2"/>
      <c r="Y135" s="2"/>
      <c r="Z135" s="2"/>
      <c r="AA135" s="2"/>
    </row>
    <row r="136" spans="1:27" ht="12.75" customHeight="1" x14ac:dyDescent="0.25">
      <c r="A136" s="5"/>
      <c r="B136" s="2"/>
      <c r="C136" s="6"/>
      <c r="D136" s="5"/>
      <c r="E136" s="5"/>
      <c r="F136" s="2"/>
      <c r="G136" s="4"/>
      <c r="H136" s="2"/>
      <c r="I136" s="2"/>
      <c r="J136" s="2"/>
      <c r="K136" s="2"/>
      <c r="L136" s="2"/>
      <c r="M136" s="2"/>
      <c r="N136" s="2"/>
      <c r="O136" s="2"/>
      <c r="P136" s="2"/>
      <c r="Q136" s="2"/>
      <c r="R136" s="2"/>
      <c r="S136" s="2"/>
      <c r="T136" s="2"/>
      <c r="U136" s="2"/>
      <c r="V136" s="2"/>
      <c r="W136" s="2"/>
      <c r="X136" s="2"/>
      <c r="Y136" s="2"/>
      <c r="Z136" s="2"/>
      <c r="AA136" s="2"/>
    </row>
    <row r="137" spans="1:27" ht="12.75" customHeight="1" x14ac:dyDescent="0.25">
      <c r="A137" s="5"/>
      <c r="B137" s="2"/>
      <c r="C137" s="6"/>
      <c r="D137" s="5"/>
      <c r="E137" s="5"/>
      <c r="F137" s="2"/>
      <c r="G137" s="4"/>
      <c r="H137" s="2"/>
      <c r="I137" s="2"/>
      <c r="J137" s="2"/>
      <c r="K137" s="2"/>
      <c r="L137" s="2"/>
      <c r="M137" s="2"/>
      <c r="N137" s="2"/>
      <c r="O137" s="2"/>
      <c r="P137" s="2"/>
      <c r="Q137" s="2"/>
      <c r="R137" s="2"/>
      <c r="S137" s="2"/>
      <c r="T137" s="2"/>
      <c r="U137" s="2"/>
      <c r="V137" s="2"/>
      <c r="W137" s="2"/>
      <c r="X137" s="2"/>
      <c r="Y137" s="2"/>
      <c r="Z137" s="2"/>
      <c r="AA137" s="2"/>
    </row>
    <row r="138" spans="1:27" ht="12.75" customHeight="1" x14ac:dyDescent="0.25">
      <c r="A138" s="5"/>
      <c r="B138" s="2"/>
      <c r="C138" s="6"/>
      <c r="D138" s="5"/>
      <c r="E138" s="5"/>
      <c r="F138" s="2"/>
      <c r="G138" s="4"/>
      <c r="H138" s="2"/>
      <c r="I138" s="2"/>
      <c r="J138" s="2"/>
      <c r="K138" s="2"/>
      <c r="L138" s="2"/>
      <c r="M138" s="2"/>
      <c r="N138" s="2"/>
      <c r="O138" s="2"/>
      <c r="P138" s="2"/>
      <c r="Q138" s="2"/>
      <c r="R138" s="2"/>
      <c r="S138" s="2"/>
      <c r="T138" s="2"/>
      <c r="U138" s="2"/>
      <c r="V138" s="2"/>
      <c r="W138" s="2"/>
      <c r="X138" s="2"/>
      <c r="Y138" s="2"/>
      <c r="Z138" s="2"/>
      <c r="AA138" s="2"/>
    </row>
    <row r="139" spans="1:27" ht="12.75" customHeight="1" x14ac:dyDescent="0.25">
      <c r="A139" s="5"/>
      <c r="B139" s="2"/>
      <c r="C139" s="6"/>
      <c r="D139" s="5"/>
      <c r="E139" s="5"/>
      <c r="F139" s="2"/>
      <c r="G139" s="4"/>
      <c r="H139" s="2"/>
      <c r="I139" s="2"/>
      <c r="J139" s="2"/>
      <c r="K139" s="2"/>
      <c r="L139" s="2"/>
      <c r="M139" s="2"/>
      <c r="N139" s="2"/>
      <c r="O139" s="2"/>
      <c r="P139" s="2"/>
      <c r="Q139" s="2"/>
      <c r="R139" s="2"/>
      <c r="S139" s="2"/>
      <c r="T139" s="2"/>
      <c r="U139" s="2"/>
      <c r="V139" s="2"/>
      <c r="W139" s="2"/>
      <c r="X139" s="2"/>
      <c r="Y139" s="2"/>
      <c r="Z139" s="2"/>
      <c r="AA139" s="2"/>
    </row>
    <row r="140" spans="1:27" ht="12.75" customHeight="1" x14ac:dyDescent="0.25">
      <c r="A140" s="5"/>
      <c r="B140" s="2"/>
      <c r="C140" s="6"/>
      <c r="D140" s="5"/>
      <c r="E140" s="5"/>
      <c r="F140" s="2"/>
      <c r="G140" s="4"/>
      <c r="H140" s="2"/>
      <c r="I140" s="2"/>
      <c r="J140" s="2"/>
      <c r="K140" s="2"/>
      <c r="L140" s="2"/>
      <c r="M140" s="2"/>
      <c r="N140" s="2"/>
      <c r="O140" s="2"/>
      <c r="P140" s="2"/>
      <c r="Q140" s="2"/>
      <c r="R140" s="2"/>
      <c r="S140" s="2"/>
      <c r="T140" s="2"/>
      <c r="U140" s="2"/>
      <c r="V140" s="2"/>
      <c r="W140" s="2"/>
      <c r="X140" s="2"/>
      <c r="Y140" s="2"/>
      <c r="Z140" s="2"/>
      <c r="AA140" s="2"/>
    </row>
    <row r="141" spans="1:27" ht="12.75" customHeight="1" x14ac:dyDescent="0.25">
      <c r="A141" s="5"/>
      <c r="B141" s="2"/>
      <c r="C141" s="6"/>
      <c r="D141" s="5"/>
      <c r="E141" s="5"/>
      <c r="F141" s="2"/>
      <c r="G141" s="4"/>
      <c r="H141" s="2"/>
      <c r="I141" s="2"/>
      <c r="J141" s="2"/>
      <c r="K141" s="2"/>
      <c r="L141" s="2"/>
      <c r="M141" s="2"/>
      <c r="N141" s="2"/>
      <c r="O141" s="2"/>
      <c r="P141" s="2"/>
      <c r="Q141" s="2"/>
      <c r="R141" s="2"/>
      <c r="S141" s="2"/>
      <c r="T141" s="2"/>
      <c r="U141" s="2"/>
      <c r="V141" s="2"/>
      <c r="W141" s="2"/>
      <c r="X141" s="2"/>
      <c r="Y141" s="2"/>
      <c r="Z141" s="2"/>
      <c r="AA141" s="2"/>
    </row>
    <row r="142" spans="1:27" ht="12.75" customHeight="1" x14ac:dyDescent="0.25">
      <c r="A142" s="5"/>
      <c r="B142" s="2"/>
      <c r="C142" s="6"/>
      <c r="D142" s="5"/>
      <c r="E142" s="5"/>
      <c r="F142" s="2"/>
      <c r="G142" s="4"/>
      <c r="H142" s="2"/>
      <c r="I142" s="2"/>
      <c r="J142" s="2"/>
      <c r="K142" s="2"/>
      <c r="L142" s="2"/>
      <c r="M142" s="2"/>
      <c r="N142" s="2"/>
      <c r="O142" s="2"/>
      <c r="P142" s="2"/>
      <c r="Q142" s="2"/>
      <c r="R142" s="2"/>
      <c r="S142" s="2"/>
      <c r="T142" s="2"/>
      <c r="U142" s="2"/>
      <c r="V142" s="2"/>
      <c r="W142" s="2"/>
      <c r="X142" s="2"/>
      <c r="Y142" s="2"/>
      <c r="Z142" s="2"/>
      <c r="AA142" s="2"/>
    </row>
    <row r="143" spans="1:27" ht="12.75" customHeight="1" x14ac:dyDescent="0.25">
      <c r="A143" s="5"/>
      <c r="B143" s="2"/>
      <c r="C143" s="6"/>
      <c r="D143" s="5"/>
      <c r="E143" s="5"/>
      <c r="F143" s="2"/>
      <c r="G143" s="4"/>
      <c r="H143" s="2"/>
      <c r="I143" s="2"/>
      <c r="J143" s="2"/>
      <c r="K143" s="2"/>
      <c r="L143" s="2"/>
      <c r="M143" s="2"/>
      <c r="N143" s="2"/>
      <c r="O143" s="2"/>
      <c r="P143" s="2"/>
      <c r="Q143" s="2"/>
      <c r="R143" s="2"/>
      <c r="S143" s="2"/>
      <c r="T143" s="2"/>
      <c r="U143" s="2"/>
      <c r="V143" s="2"/>
      <c r="W143" s="2"/>
      <c r="X143" s="2"/>
      <c r="Y143" s="2"/>
      <c r="Z143" s="2"/>
      <c r="AA143" s="2"/>
    </row>
    <row r="144" spans="1:27" ht="12.75" customHeight="1" x14ac:dyDescent="0.25">
      <c r="A144" s="5"/>
      <c r="B144" s="2"/>
      <c r="C144" s="6"/>
      <c r="D144" s="5"/>
      <c r="E144" s="5"/>
      <c r="F144" s="2"/>
      <c r="G144" s="4"/>
      <c r="H144" s="2"/>
      <c r="I144" s="2"/>
      <c r="J144" s="2"/>
      <c r="K144" s="2"/>
      <c r="L144" s="2"/>
      <c r="M144" s="2"/>
      <c r="N144" s="2"/>
      <c r="O144" s="2"/>
      <c r="P144" s="2"/>
      <c r="Q144" s="2"/>
      <c r="R144" s="2"/>
      <c r="S144" s="2"/>
      <c r="T144" s="2"/>
      <c r="U144" s="2"/>
      <c r="V144" s="2"/>
      <c r="W144" s="2"/>
      <c r="X144" s="2"/>
      <c r="Y144" s="2"/>
      <c r="Z144" s="2"/>
      <c r="AA144" s="2"/>
    </row>
    <row r="145" spans="1:27" ht="12.75" customHeight="1" x14ac:dyDescent="0.25">
      <c r="A145" s="5"/>
      <c r="B145" s="2"/>
      <c r="C145" s="6"/>
      <c r="D145" s="5"/>
      <c r="E145" s="5"/>
      <c r="F145" s="2"/>
      <c r="G145" s="4"/>
      <c r="H145" s="2"/>
      <c r="I145" s="2"/>
      <c r="J145" s="2"/>
      <c r="K145" s="2"/>
      <c r="L145" s="2"/>
      <c r="M145" s="2"/>
      <c r="N145" s="2"/>
      <c r="O145" s="2"/>
      <c r="P145" s="2"/>
      <c r="Q145" s="2"/>
      <c r="R145" s="2"/>
      <c r="S145" s="2"/>
      <c r="T145" s="2"/>
      <c r="U145" s="2"/>
      <c r="V145" s="2"/>
      <c r="W145" s="2"/>
      <c r="X145" s="2"/>
      <c r="Y145" s="2"/>
      <c r="Z145" s="2"/>
      <c r="AA145" s="2"/>
    </row>
    <row r="146" spans="1:27" ht="12.75" customHeight="1" x14ac:dyDescent="0.25">
      <c r="A146" s="5"/>
      <c r="B146" s="2"/>
      <c r="C146" s="6"/>
      <c r="D146" s="5"/>
      <c r="E146" s="5"/>
      <c r="F146" s="2"/>
      <c r="G146" s="4"/>
      <c r="H146" s="2"/>
      <c r="I146" s="2"/>
      <c r="J146" s="2"/>
      <c r="K146" s="2"/>
      <c r="L146" s="2"/>
      <c r="M146" s="2"/>
      <c r="N146" s="2"/>
      <c r="O146" s="2"/>
      <c r="P146" s="2"/>
      <c r="Q146" s="2"/>
      <c r="R146" s="2"/>
      <c r="S146" s="2"/>
      <c r="T146" s="2"/>
      <c r="U146" s="2"/>
      <c r="V146" s="2"/>
      <c r="W146" s="2"/>
      <c r="X146" s="2"/>
      <c r="Y146" s="2"/>
      <c r="Z146" s="2"/>
      <c r="AA146" s="2"/>
    </row>
    <row r="147" spans="1:27" ht="12.75" customHeight="1" x14ac:dyDescent="0.25">
      <c r="A147" s="5"/>
      <c r="B147" s="2"/>
      <c r="C147" s="6"/>
      <c r="D147" s="5"/>
      <c r="E147" s="5"/>
      <c r="F147" s="2"/>
      <c r="G147" s="4"/>
      <c r="H147" s="2"/>
      <c r="I147" s="2"/>
      <c r="J147" s="2"/>
      <c r="K147" s="2"/>
      <c r="L147" s="2"/>
      <c r="M147" s="2"/>
      <c r="N147" s="2"/>
      <c r="O147" s="2"/>
      <c r="P147" s="2"/>
      <c r="Q147" s="2"/>
      <c r="R147" s="2"/>
      <c r="S147" s="2"/>
      <c r="T147" s="2"/>
      <c r="U147" s="2"/>
      <c r="V147" s="2"/>
      <c r="W147" s="2"/>
      <c r="X147" s="2"/>
      <c r="Y147" s="2"/>
      <c r="Z147" s="2"/>
      <c r="AA147" s="2"/>
    </row>
    <row r="148" spans="1:27" ht="12.75" customHeight="1" x14ac:dyDescent="0.25">
      <c r="A148" s="5"/>
      <c r="B148" s="2"/>
      <c r="C148" s="6"/>
      <c r="D148" s="5"/>
      <c r="E148" s="5"/>
      <c r="F148" s="2"/>
      <c r="G148" s="4"/>
      <c r="H148" s="2"/>
      <c r="I148" s="2"/>
      <c r="J148" s="2"/>
      <c r="K148" s="2"/>
      <c r="L148" s="2"/>
      <c r="M148" s="2"/>
      <c r="N148" s="2"/>
      <c r="O148" s="2"/>
      <c r="P148" s="2"/>
      <c r="Q148" s="2"/>
      <c r="R148" s="2"/>
      <c r="S148" s="2"/>
      <c r="T148" s="2"/>
      <c r="U148" s="2"/>
      <c r="V148" s="2"/>
      <c r="W148" s="2"/>
      <c r="X148" s="2"/>
      <c r="Y148" s="2"/>
      <c r="Z148" s="2"/>
      <c r="AA148" s="2"/>
    </row>
    <row r="149" spans="1:27" ht="12.75" customHeight="1" x14ac:dyDescent="0.25">
      <c r="A149" s="5"/>
      <c r="B149" s="2"/>
      <c r="C149" s="6"/>
      <c r="D149" s="5"/>
      <c r="E149" s="5"/>
      <c r="F149" s="2"/>
      <c r="G149" s="4"/>
      <c r="H149" s="2"/>
      <c r="I149" s="2"/>
      <c r="J149" s="2"/>
      <c r="K149" s="2"/>
      <c r="L149" s="2"/>
      <c r="M149" s="2"/>
      <c r="N149" s="2"/>
      <c r="O149" s="2"/>
      <c r="P149" s="2"/>
      <c r="Q149" s="2"/>
      <c r="R149" s="2"/>
      <c r="S149" s="2"/>
      <c r="T149" s="2"/>
      <c r="U149" s="2"/>
      <c r="V149" s="2"/>
      <c r="W149" s="2"/>
      <c r="X149" s="2"/>
      <c r="Y149" s="2"/>
      <c r="Z149" s="2"/>
      <c r="AA149" s="2"/>
    </row>
    <row r="150" spans="1:27" ht="12.75" customHeight="1" x14ac:dyDescent="0.25">
      <c r="A150" s="5"/>
      <c r="B150" s="2"/>
      <c r="C150" s="6"/>
      <c r="D150" s="5"/>
      <c r="E150" s="5"/>
      <c r="F150" s="2"/>
      <c r="G150" s="4"/>
      <c r="H150" s="2"/>
      <c r="I150" s="2"/>
      <c r="J150" s="2"/>
      <c r="K150" s="2"/>
      <c r="L150" s="2"/>
      <c r="M150" s="2"/>
      <c r="N150" s="2"/>
      <c r="O150" s="2"/>
      <c r="P150" s="2"/>
      <c r="Q150" s="2"/>
      <c r="R150" s="2"/>
      <c r="S150" s="2"/>
      <c r="T150" s="2"/>
      <c r="U150" s="2"/>
      <c r="V150" s="2"/>
      <c r="W150" s="2"/>
      <c r="X150" s="2"/>
      <c r="Y150" s="2"/>
      <c r="Z150" s="2"/>
      <c r="AA150" s="2"/>
    </row>
    <row r="151" spans="1:27" ht="12.75" customHeight="1" x14ac:dyDescent="0.25">
      <c r="A151" s="5"/>
      <c r="B151" s="2"/>
      <c r="C151" s="6"/>
      <c r="D151" s="5"/>
      <c r="E151" s="5"/>
      <c r="F151" s="2"/>
      <c r="G151" s="4"/>
      <c r="H151" s="2"/>
      <c r="I151" s="2"/>
      <c r="J151" s="2"/>
      <c r="K151" s="2"/>
      <c r="L151" s="2"/>
      <c r="M151" s="2"/>
      <c r="N151" s="2"/>
      <c r="O151" s="2"/>
      <c r="P151" s="2"/>
      <c r="Q151" s="2"/>
      <c r="R151" s="2"/>
      <c r="S151" s="2"/>
      <c r="T151" s="2"/>
      <c r="U151" s="2"/>
      <c r="V151" s="2"/>
      <c r="W151" s="2"/>
      <c r="X151" s="2"/>
      <c r="Y151" s="2"/>
      <c r="Z151" s="2"/>
      <c r="AA151" s="2"/>
    </row>
    <row r="152" spans="1:27" ht="12.75" customHeight="1" x14ac:dyDescent="0.25">
      <c r="A152" s="5"/>
      <c r="B152" s="2"/>
      <c r="C152" s="6"/>
      <c r="D152" s="5"/>
      <c r="E152" s="5"/>
      <c r="F152" s="2"/>
      <c r="G152" s="4"/>
      <c r="H152" s="2"/>
      <c r="I152" s="2"/>
      <c r="J152" s="2"/>
      <c r="K152" s="2"/>
      <c r="L152" s="2"/>
      <c r="M152" s="2"/>
      <c r="N152" s="2"/>
      <c r="O152" s="2"/>
      <c r="P152" s="2"/>
      <c r="Q152" s="2"/>
      <c r="R152" s="2"/>
      <c r="S152" s="2"/>
      <c r="T152" s="2"/>
      <c r="U152" s="2"/>
      <c r="V152" s="2"/>
      <c r="W152" s="2"/>
      <c r="X152" s="2"/>
      <c r="Y152" s="2"/>
      <c r="Z152" s="2"/>
      <c r="AA152" s="2"/>
    </row>
    <row r="153" spans="1:27" ht="12.75" customHeight="1" x14ac:dyDescent="0.25">
      <c r="A153" s="5"/>
      <c r="B153" s="2"/>
      <c r="C153" s="6"/>
      <c r="D153" s="5"/>
      <c r="E153" s="5"/>
      <c r="F153" s="2"/>
      <c r="G153" s="4"/>
      <c r="H153" s="2"/>
      <c r="I153" s="2"/>
      <c r="J153" s="2"/>
      <c r="K153" s="2"/>
      <c r="L153" s="2"/>
      <c r="M153" s="2"/>
      <c r="N153" s="2"/>
      <c r="O153" s="2"/>
      <c r="P153" s="2"/>
      <c r="Q153" s="2"/>
      <c r="R153" s="2"/>
      <c r="S153" s="2"/>
      <c r="T153" s="2"/>
      <c r="U153" s="2"/>
      <c r="V153" s="2"/>
      <c r="W153" s="2"/>
      <c r="X153" s="2"/>
      <c r="Y153" s="2"/>
      <c r="Z153" s="2"/>
      <c r="AA153" s="2"/>
    </row>
    <row r="154" spans="1:27" ht="12.75" customHeight="1" x14ac:dyDescent="0.25">
      <c r="A154" s="5"/>
      <c r="B154" s="2"/>
      <c r="C154" s="6"/>
      <c r="D154" s="5"/>
      <c r="E154" s="5"/>
      <c r="F154" s="2"/>
      <c r="G154" s="4"/>
      <c r="H154" s="2"/>
      <c r="I154" s="2"/>
      <c r="J154" s="2"/>
      <c r="K154" s="2"/>
      <c r="L154" s="2"/>
      <c r="M154" s="2"/>
      <c r="N154" s="2"/>
      <c r="O154" s="2"/>
      <c r="P154" s="2"/>
      <c r="Q154" s="2"/>
      <c r="R154" s="2"/>
      <c r="S154" s="2"/>
      <c r="T154" s="2"/>
      <c r="U154" s="2"/>
      <c r="V154" s="2"/>
      <c r="W154" s="2"/>
      <c r="X154" s="2"/>
      <c r="Y154" s="2"/>
      <c r="Z154" s="2"/>
      <c r="AA154" s="2"/>
    </row>
    <row r="155" spans="1:27" ht="12.75" customHeight="1" x14ac:dyDescent="0.25">
      <c r="A155" s="5"/>
      <c r="B155" s="2"/>
      <c r="C155" s="6"/>
      <c r="D155" s="5"/>
      <c r="E155" s="5"/>
      <c r="F155" s="2"/>
      <c r="G155" s="4"/>
      <c r="H155" s="2"/>
      <c r="I155" s="2"/>
      <c r="J155" s="2"/>
      <c r="K155" s="2"/>
      <c r="L155" s="2"/>
      <c r="M155" s="2"/>
      <c r="N155" s="2"/>
      <c r="O155" s="2"/>
      <c r="P155" s="2"/>
      <c r="Q155" s="2"/>
      <c r="R155" s="2"/>
      <c r="S155" s="2"/>
      <c r="T155" s="2"/>
      <c r="U155" s="2"/>
      <c r="V155" s="2"/>
      <c r="W155" s="2"/>
      <c r="X155" s="2"/>
      <c r="Y155" s="2"/>
      <c r="Z155" s="2"/>
      <c r="AA155" s="2"/>
    </row>
    <row r="156" spans="1:27" ht="12.75" customHeight="1" x14ac:dyDescent="0.25">
      <c r="A156" s="5"/>
      <c r="B156" s="2"/>
      <c r="C156" s="6"/>
      <c r="D156" s="5"/>
      <c r="E156" s="5"/>
      <c r="F156" s="2"/>
      <c r="G156" s="4"/>
      <c r="H156" s="2"/>
      <c r="I156" s="2"/>
      <c r="J156" s="2"/>
      <c r="K156" s="2"/>
      <c r="L156" s="2"/>
      <c r="M156" s="2"/>
      <c r="N156" s="2"/>
      <c r="O156" s="2"/>
      <c r="P156" s="2"/>
      <c r="Q156" s="2"/>
      <c r="R156" s="2"/>
      <c r="S156" s="2"/>
      <c r="T156" s="2"/>
      <c r="U156" s="2"/>
      <c r="V156" s="2"/>
      <c r="W156" s="2"/>
      <c r="X156" s="2"/>
      <c r="Y156" s="2"/>
      <c r="Z156" s="2"/>
      <c r="AA156" s="2"/>
    </row>
    <row r="157" spans="1:27" ht="12.75" customHeight="1" x14ac:dyDescent="0.25">
      <c r="A157" s="5"/>
      <c r="B157" s="2"/>
      <c r="C157" s="6"/>
      <c r="D157" s="5"/>
      <c r="E157" s="5"/>
      <c r="F157" s="2"/>
      <c r="G157" s="4"/>
      <c r="H157" s="2"/>
      <c r="I157" s="2"/>
      <c r="J157" s="2"/>
      <c r="K157" s="2"/>
      <c r="L157" s="2"/>
      <c r="M157" s="2"/>
      <c r="N157" s="2"/>
      <c r="O157" s="2"/>
      <c r="P157" s="2"/>
      <c r="Q157" s="2"/>
      <c r="R157" s="2"/>
      <c r="S157" s="2"/>
      <c r="T157" s="2"/>
      <c r="U157" s="2"/>
      <c r="V157" s="2"/>
      <c r="W157" s="2"/>
      <c r="X157" s="2"/>
      <c r="Y157" s="2"/>
      <c r="Z157" s="2"/>
      <c r="AA157" s="2"/>
    </row>
    <row r="158" spans="1:27" ht="12.75" customHeight="1" x14ac:dyDescent="0.25">
      <c r="A158" s="5"/>
      <c r="B158" s="2"/>
      <c r="C158" s="6"/>
      <c r="D158" s="5"/>
      <c r="E158" s="5"/>
      <c r="F158" s="2"/>
      <c r="G158" s="4"/>
      <c r="H158" s="2"/>
      <c r="I158" s="2"/>
      <c r="J158" s="2"/>
      <c r="K158" s="2"/>
      <c r="L158" s="2"/>
      <c r="M158" s="2"/>
      <c r="N158" s="2"/>
      <c r="O158" s="2"/>
      <c r="P158" s="2"/>
      <c r="Q158" s="2"/>
      <c r="R158" s="2"/>
      <c r="S158" s="2"/>
      <c r="T158" s="2"/>
      <c r="U158" s="2"/>
      <c r="V158" s="2"/>
      <c r="W158" s="2"/>
      <c r="X158" s="2"/>
      <c r="Y158" s="2"/>
      <c r="Z158" s="2"/>
      <c r="AA158" s="2"/>
    </row>
    <row r="159" spans="1:27" ht="12.75" customHeight="1" x14ac:dyDescent="0.25">
      <c r="A159" s="5"/>
      <c r="B159" s="2"/>
      <c r="C159" s="6"/>
      <c r="D159" s="5"/>
      <c r="E159" s="5"/>
      <c r="F159" s="2"/>
      <c r="G159" s="4"/>
      <c r="H159" s="2"/>
      <c r="I159" s="2"/>
      <c r="J159" s="2"/>
      <c r="K159" s="2"/>
      <c r="L159" s="2"/>
      <c r="M159" s="2"/>
      <c r="N159" s="2"/>
      <c r="O159" s="2"/>
      <c r="P159" s="2"/>
      <c r="Q159" s="2"/>
      <c r="R159" s="2"/>
      <c r="S159" s="2"/>
      <c r="T159" s="2"/>
      <c r="U159" s="2"/>
      <c r="V159" s="2"/>
      <c r="W159" s="2"/>
      <c r="X159" s="2"/>
      <c r="Y159" s="2"/>
      <c r="Z159" s="2"/>
      <c r="AA159" s="2"/>
    </row>
    <row r="160" spans="1:27" ht="12.75" customHeight="1" x14ac:dyDescent="0.25">
      <c r="A160" s="5"/>
      <c r="B160" s="2"/>
      <c r="C160" s="6"/>
      <c r="D160" s="5"/>
      <c r="E160" s="5"/>
      <c r="F160" s="2"/>
      <c r="G160" s="4"/>
      <c r="H160" s="2"/>
      <c r="I160" s="2"/>
      <c r="J160" s="2"/>
      <c r="K160" s="2"/>
      <c r="L160" s="2"/>
      <c r="M160" s="2"/>
      <c r="N160" s="2"/>
      <c r="O160" s="2"/>
      <c r="P160" s="2"/>
      <c r="Q160" s="2"/>
      <c r="R160" s="2"/>
      <c r="S160" s="2"/>
      <c r="T160" s="2"/>
      <c r="U160" s="2"/>
      <c r="V160" s="2"/>
      <c r="W160" s="2"/>
      <c r="X160" s="2"/>
      <c r="Y160" s="2"/>
      <c r="Z160" s="2"/>
      <c r="AA160" s="2"/>
    </row>
    <row r="161" spans="1:27" ht="12.75" customHeight="1" x14ac:dyDescent="0.25">
      <c r="A161" s="5"/>
      <c r="B161" s="2"/>
      <c r="C161" s="6"/>
      <c r="D161" s="5"/>
      <c r="E161" s="5"/>
      <c r="F161" s="2"/>
      <c r="G161" s="4"/>
      <c r="H161" s="2"/>
      <c r="I161" s="2"/>
      <c r="J161" s="2"/>
      <c r="K161" s="2"/>
      <c r="L161" s="2"/>
      <c r="M161" s="2"/>
      <c r="N161" s="2"/>
      <c r="O161" s="2"/>
      <c r="P161" s="2"/>
      <c r="Q161" s="2"/>
      <c r="R161" s="2"/>
      <c r="S161" s="2"/>
      <c r="T161" s="2"/>
      <c r="U161" s="2"/>
      <c r="V161" s="2"/>
      <c r="W161" s="2"/>
      <c r="X161" s="2"/>
      <c r="Y161" s="2"/>
      <c r="Z161" s="2"/>
      <c r="AA161" s="2"/>
    </row>
    <row r="162" spans="1:27" ht="12.75" customHeight="1" x14ac:dyDescent="0.25">
      <c r="A162" s="5"/>
      <c r="B162" s="2"/>
      <c r="C162" s="6"/>
      <c r="D162" s="5"/>
      <c r="E162" s="5"/>
      <c r="F162" s="2"/>
      <c r="G162" s="4"/>
      <c r="H162" s="2"/>
      <c r="I162" s="2"/>
      <c r="J162" s="2"/>
      <c r="K162" s="2"/>
      <c r="L162" s="2"/>
      <c r="M162" s="2"/>
      <c r="N162" s="2"/>
      <c r="O162" s="2"/>
      <c r="P162" s="2"/>
      <c r="Q162" s="2"/>
      <c r="R162" s="2"/>
      <c r="S162" s="2"/>
      <c r="T162" s="2"/>
      <c r="U162" s="2"/>
      <c r="V162" s="2"/>
      <c r="W162" s="2"/>
      <c r="X162" s="2"/>
      <c r="Y162" s="2"/>
      <c r="Z162" s="2"/>
      <c r="AA162" s="2"/>
    </row>
    <row r="163" spans="1:27" ht="12.75" customHeight="1" x14ac:dyDescent="0.25">
      <c r="A163" s="5"/>
      <c r="B163" s="2"/>
      <c r="C163" s="6"/>
      <c r="D163" s="5"/>
      <c r="E163" s="5"/>
      <c r="F163" s="2"/>
      <c r="G163" s="4"/>
      <c r="H163" s="2"/>
      <c r="I163" s="2"/>
      <c r="J163" s="2"/>
      <c r="K163" s="2"/>
      <c r="L163" s="2"/>
      <c r="M163" s="2"/>
      <c r="N163" s="2"/>
      <c r="O163" s="2"/>
      <c r="P163" s="2"/>
      <c r="Q163" s="2"/>
      <c r="R163" s="2"/>
      <c r="S163" s="2"/>
      <c r="T163" s="2"/>
      <c r="U163" s="2"/>
      <c r="V163" s="2"/>
      <c r="W163" s="2"/>
      <c r="X163" s="2"/>
      <c r="Y163" s="2"/>
      <c r="Z163" s="2"/>
      <c r="AA163" s="2"/>
    </row>
    <row r="164" spans="1:27" ht="12.75" customHeight="1" x14ac:dyDescent="0.25">
      <c r="A164" s="5"/>
      <c r="B164" s="2"/>
      <c r="C164" s="6"/>
      <c r="D164" s="5"/>
      <c r="E164" s="5"/>
      <c r="F164" s="2"/>
      <c r="G164" s="4"/>
      <c r="H164" s="2"/>
      <c r="I164" s="2"/>
      <c r="J164" s="2"/>
      <c r="K164" s="2"/>
      <c r="L164" s="2"/>
      <c r="M164" s="2"/>
      <c r="N164" s="2"/>
      <c r="O164" s="2"/>
      <c r="P164" s="2"/>
      <c r="Q164" s="2"/>
      <c r="R164" s="2"/>
      <c r="S164" s="2"/>
      <c r="T164" s="2"/>
      <c r="U164" s="2"/>
      <c r="V164" s="2"/>
      <c r="W164" s="2"/>
      <c r="X164" s="2"/>
      <c r="Y164" s="2"/>
      <c r="Z164" s="2"/>
      <c r="AA164" s="2"/>
    </row>
    <row r="165" spans="1:27" ht="12.75" customHeight="1" x14ac:dyDescent="0.25">
      <c r="A165" s="5"/>
      <c r="B165" s="2"/>
      <c r="C165" s="6"/>
      <c r="D165" s="5"/>
      <c r="E165" s="5"/>
      <c r="F165" s="2"/>
      <c r="G165" s="4"/>
      <c r="H165" s="2"/>
      <c r="I165" s="2"/>
      <c r="J165" s="2"/>
      <c r="K165" s="2"/>
      <c r="L165" s="2"/>
      <c r="M165" s="2"/>
      <c r="N165" s="2"/>
      <c r="O165" s="2"/>
      <c r="P165" s="2"/>
      <c r="Q165" s="2"/>
      <c r="R165" s="2"/>
      <c r="S165" s="2"/>
      <c r="T165" s="2"/>
      <c r="U165" s="2"/>
      <c r="V165" s="2"/>
      <c r="W165" s="2"/>
      <c r="X165" s="2"/>
      <c r="Y165" s="2"/>
      <c r="Z165" s="2"/>
      <c r="AA165" s="2"/>
    </row>
    <row r="166" spans="1:27" ht="12.75" customHeight="1" x14ac:dyDescent="0.25">
      <c r="A166" s="5"/>
      <c r="B166" s="2"/>
      <c r="C166" s="6"/>
      <c r="D166" s="5"/>
      <c r="E166" s="5"/>
      <c r="F166" s="2"/>
      <c r="G166" s="4"/>
      <c r="H166" s="2"/>
      <c r="I166" s="2"/>
      <c r="J166" s="2"/>
      <c r="K166" s="2"/>
      <c r="L166" s="2"/>
      <c r="M166" s="2"/>
      <c r="N166" s="2"/>
      <c r="O166" s="2"/>
      <c r="P166" s="2"/>
      <c r="Q166" s="2"/>
      <c r="R166" s="2"/>
      <c r="S166" s="2"/>
      <c r="T166" s="2"/>
      <c r="U166" s="2"/>
      <c r="V166" s="2"/>
      <c r="W166" s="2"/>
      <c r="X166" s="2"/>
      <c r="Y166" s="2"/>
      <c r="Z166" s="2"/>
      <c r="AA166" s="2"/>
    </row>
    <row r="167" spans="1:27" ht="12.75" customHeight="1" x14ac:dyDescent="0.25">
      <c r="A167" s="5"/>
      <c r="B167" s="2"/>
      <c r="C167" s="6"/>
      <c r="D167" s="5"/>
      <c r="E167" s="5"/>
      <c r="F167" s="2"/>
      <c r="G167" s="4"/>
      <c r="H167" s="2"/>
      <c r="I167" s="2"/>
      <c r="J167" s="2"/>
      <c r="K167" s="2"/>
      <c r="L167" s="2"/>
      <c r="M167" s="2"/>
      <c r="N167" s="2"/>
      <c r="O167" s="2"/>
      <c r="P167" s="2"/>
      <c r="Q167" s="2"/>
      <c r="R167" s="2"/>
      <c r="S167" s="2"/>
      <c r="T167" s="2"/>
      <c r="U167" s="2"/>
      <c r="V167" s="2"/>
      <c r="W167" s="2"/>
      <c r="X167" s="2"/>
      <c r="Y167" s="2"/>
      <c r="Z167" s="2"/>
      <c r="AA167" s="2"/>
    </row>
    <row r="168" spans="1:27" ht="12.75" customHeight="1" x14ac:dyDescent="0.25">
      <c r="A168" s="5"/>
      <c r="B168" s="2"/>
      <c r="C168" s="6"/>
      <c r="D168" s="5"/>
      <c r="E168" s="5"/>
      <c r="F168" s="2"/>
      <c r="G168" s="4"/>
      <c r="H168" s="2"/>
      <c r="I168" s="2"/>
      <c r="J168" s="2"/>
      <c r="K168" s="2"/>
      <c r="L168" s="2"/>
      <c r="M168" s="2"/>
      <c r="N168" s="2"/>
      <c r="O168" s="2"/>
      <c r="P168" s="2"/>
      <c r="Q168" s="2"/>
      <c r="R168" s="2"/>
      <c r="S168" s="2"/>
      <c r="T168" s="2"/>
      <c r="U168" s="2"/>
      <c r="V168" s="2"/>
      <c r="W168" s="2"/>
      <c r="X168" s="2"/>
      <c r="Y168" s="2"/>
      <c r="Z168" s="2"/>
      <c r="AA168" s="2"/>
    </row>
    <row r="169" spans="1:27" ht="12.75" customHeight="1" x14ac:dyDescent="0.25">
      <c r="A169" s="5"/>
      <c r="B169" s="2"/>
      <c r="C169" s="6"/>
      <c r="D169" s="5"/>
      <c r="E169" s="5"/>
      <c r="F169" s="2"/>
      <c r="G169" s="4"/>
      <c r="H169" s="2"/>
      <c r="I169" s="2"/>
      <c r="J169" s="2"/>
      <c r="K169" s="2"/>
      <c r="L169" s="2"/>
      <c r="M169" s="2"/>
      <c r="N169" s="2"/>
      <c r="O169" s="2"/>
      <c r="P169" s="2"/>
      <c r="Q169" s="2"/>
      <c r="R169" s="2"/>
      <c r="S169" s="2"/>
      <c r="T169" s="2"/>
      <c r="U169" s="2"/>
      <c r="V169" s="2"/>
      <c r="W169" s="2"/>
      <c r="X169" s="2"/>
      <c r="Y169" s="2"/>
      <c r="Z169" s="2"/>
      <c r="AA169" s="2"/>
    </row>
    <row r="170" spans="1:27" ht="12.75" customHeight="1" x14ac:dyDescent="0.25">
      <c r="A170" s="5"/>
      <c r="B170" s="2"/>
      <c r="C170" s="6"/>
      <c r="D170" s="5"/>
      <c r="E170" s="5"/>
      <c r="F170" s="2"/>
      <c r="G170" s="4"/>
      <c r="H170" s="2"/>
      <c r="I170" s="2"/>
      <c r="J170" s="2"/>
      <c r="K170" s="2"/>
      <c r="L170" s="2"/>
      <c r="M170" s="2"/>
      <c r="N170" s="2"/>
      <c r="O170" s="2"/>
      <c r="P170" s="2"/>
      <c r="Q170" s="2"/>
      <c r="R170" s="2"/>
      <c r="S170" s="2"/>
      <c r="T170" s="2"/>
      <c r="U170" s="2"/>
      <c r="V170" s="2"/>
      <c r="W170" s="2"/>
      <c r="X170" s="2"/>
      <c r="Y170" s="2"/>
      <c r="Z170" s="2"/>
      <c r="AA170" s="2"/>
    </row>
    <row r="171" spans="1:27" ht="12.75" customHeight="1" x14ac:dyDescent="0.25">
      <c r="A171" s="5"/>
      <c r="B171" s="2"/>
      <c r="C171" s="6"/>
      <c r="D171" s="5"/>
      <c r="E171" s="5"/>
      <c r="F171" s="2"/>
      <c r="G171" s="4"/>
      <c r="H171" s="2"/>
      <c r="I171" s="2"/>
      <c r="J171" s="2"/>
      <c r="K171" s="2"/>
      <c r="L171" s="2"/>
      <c r="M171" s="2"/>
      <c r="N171" s="2"/>
      <c r="O171" s="2"/>
      <c r="P171" s="2"/>
      <c r="Q171" s="2"/>
      <c r="R171" s="2"/>
      <c r="S171" s="2"/>
      <c r="T171" s="2"/>
      <c r="U171" s="2"/>
      <c r="V171" s="2"/>
      <c r="W171" s="2"/>
      <c r="X171" s="2"/>
      <c r="Y171" s="2"/>
      <c r="Z171" s="2"/>
      <c r="AA171" s="2"/>
    </row>
    <row r="172" spans="1:27" ht="12.75" customHeight="1" x14ac:dyDescent="0.25">
      <c r="A172" s="5"/>
      <c r="B172" s="2"/>
      <c r="C172" s="6"/>
      <c r="D172" s="5"/>
      <c r="E172" s="5"/>
      <c r="F172" s="2"/>
      <c r="G172" s="4"/>
      <c r="H172" s="2"/>
      <c r="I172" s="2"/>
      <c r="J172" s="2"/>
      <c r="K172" s="2"/>
      <c r="L172" s="2"/>
      <c r="M172" s="2"/>
      <c r="N172" s="2"/>
      <c r="O172" s="2"/>
      <c r="P172" s="2"/>
      <c r="Q172" s="2"/>
      <c r="R172" s="2"/>
      <c r="S172" s="2"/>
      <c r="T172" s="2"/>
      <c r="U172" s="2"/>
      <c r="V172" s="2"/>
      <c r="W172" s="2"/>
      <c r="X172" s="2"/>
      <c r="Y172" s="2"/>
      <c r="Z172" s="2"/>
      <c r="AA172" s="2"/>
    </row>
    <row r="173" spans="1:27" ht="12.75" customHeight="1" x14ac:dyDescent="0.25">
      <c r="A173" s="5"/>
      <c r="B173" s="2"/>
      <c r="C173" s="6"/>
      <c r="D173" s="5"/>
      <c r="E173" s="5"/>
      <c r="F173" s="2"/>
      <c r="G173" s="4"/>
      <c r="H173" s="2"/>
      <c r="I173" s="2"/>
      <c r="J173" s="2"/>
      <c r="K173" s="2"/>
      <c r="L173" s="2"/>
      <c r="M173" s="2"/>
      <c r="N173" s="2"/>
      <c r="O173" s="2"/>
      <c r="P173" s="2"/>
      <c r="Q173" s="2"/>
      <c r="R173" s="2"/>
      <c r="S173" s="2"/>
      <c r="T173" s="2"/>
      <c r="U173" s="2"/>
      <c r="V173" s="2"/>
      <c r="W173" s="2"/>
      <c r="X173" s="2"/>
      <c r="Y173" s="2"/>
      <c r="Z173" s="2"/>
      <c r="AA173" s="2"/>
    </row>
    <row r="174" spans="1:27" ht="12.75" customHeight="1" x14ac:dyDescent="0.25">
      <c r="A174" s="5"/>
      <c r="B174" s="2"/>
      <c r="C174" s="6"/>
      <c r="D174" s="5"/>
      <c r="E174" s="5"/>
      <c r="F174" s="2"/>
      <c r="G174" s="4"/>
      <c r="H174" s="2"/>
      <c r="I174" s="2"/>
      <c r="J174" s="2"/>
      <c r="K174" s="2"/>
      <c r="L174" s="2"/>
      <c r="M174" s="2"/>
      <c r="N174" s="2"/>
      <c r="O174" s="2"/>
      <c r="P174" s="2"/>
      <c r="Q174" s="2"/>
      <c r="R174" s="2"/>
      <c r="S174" s="2"/>
      <c r="T174" s="2"/>
      <c r="U174" s="2"/>
      <c r="V174" s="2"/>
      <c r="W174" s="2"/>
      <c r="X174" s="2"/>
      <c r="Y174" s="2"/>
      <c r="Z174" s="2"/>
      <c r="AA174" s="2"/>
    </row>
    <row r="175" spans="1:27" ht="12.75" customHeight="1" x14ac:dyDescent="0.25">
      <c r="A175" s="5"/>
      <c r="B175" s="2"/>
      <c r="C175" s="6"/>
      <c r="D175" s="5"/>
      <c r="E175" s="5"/>
      <c r="F175" s="2"/>
      <c r="G175" s="4"/>
      <c r="H175" s="2"/>
      <c r="I175" s="2"/>
      <c r="J175" s="2"/>
      <c r="K175" s="2"/>
      <c r="L175" s="2"/>
      <c r="M175" s="2"/>
      <c r="N175" s="2"/>
      <c r="O175" s="2"/>
      <c r="P175" s="2"/>
      <c r="Q175" s="2"/>
      <c r="R175" s="2"/>
      <c r="S175" s="2"/>
      <c r="T175" s="2"/>
      <c r="U175" s="2"/>
      <c r="V175" s="2"/>
      <c r="W175" s="2"/>
      <c r="X175" s="2"/>
      <c r="Y175" s="2"/>
      <c r="Z175" s="2"/>
      <c r="AA175" s="2"/>
    </row>
    <row r="176" spans="1:27" ht="12.75" customHeight="1" x14ac:dyDescent="0.25">
      <c r="A176" s="5"/>
      <c r="B176" s="2"/>
      <c r="C176" s="6"/>
      <c r="D176" s="5"/>
      <c r="E176" s="5"/>
      <c r="F176" s="2"/>
      <c r="G176" s="4"/>
      <c r="H176" s="2"/>
      <c r="I176" s="2"/>
      <c r="J176" s="2"/>
      <c r="K176" s="2"/>
      <c r="L176" s="2"/>
      <c r="M176" s="2"/>
      <c r="N176" s="2"/>
      <c r="O176" s="2"/>
      <c r="P176" s="2"/>
      <c r="Q176" s="2"/>
      <c r="R176" s="2"/>
      <c r="S176" s="2"/>
      <c r="T176" s="2"/>
      <c r="U176" s="2"/>
      <c r="V176" s="2"/>
      <c r="W176" s="2"/>
      <c r="X176" s="2"/>
      <c r="Y176" s="2"/>
      <c r="Z176" s="2"/>
      <c r="AA176" s="2"/>
    </row>
    <row r="177" spans="1:27" ht="12.75" customHeight="1" x14ac:dyDescent="0.25">
      <c r="A177" s="5"/>
      <c r="B177" s="2"/>
      <c r="C177" s="6"/>
      <c r="D177" s="5"/>
      <c r="E177" s="5"/>
      <c r="F177" s="2"/>
      <c r="G177" s="4"/>
      <c r="H177" s="2"/>
      <c r="I177" s="2"/>
      <c r="J177" s="2"/>
      <c r="K177" s="2"/>
      <c r="L177" s="2"/>
      <c r="M177" s="2"/>
      <c r="N177" s="2"/>
      <c r="O177" s="2"/>
      <c r="P177" s="2"/>
      <c r="Q177" s="2"/>
      <c r="R177" s="2"/>
      <c r="S177" s="2"/>
      <c r="T177" s="2"/>
      <c r="U177" s="2"/>
      <c r="V177" s="2"/>
      <c r="W177" s="2"/>
      <c r="X177" s="2"/>
      <c r="Y177" s="2"/>
      <c r="Z177" s="2"/>
      <c r="AA177" s="2"/>
    </row>
    <row r="178" spans="1:27" ht="12.75" customHeight="1" x14ac:dyDescent="0.25">
      <c r="A178" s="5"/>
      <c r="B178" s="2"/>
      <c r="C178" s="6"/>
      <c r="D178" s="5"/>
      <c r="E178" s="5"/>
      <c r="F178" s="2"/>
      <c r="G178" s="4"/>
      <c r="H178" s="2"/>
      <c r="I178" s="2"/>
      <c r="J178" s="2"/>
      <c r="K178" s="2"/>
      <c r="L178" s="2"/>
      <c r="M178" s="2"/>
      <c r="N178" s="2"/>
      <c r="O178" s="2"/>
      <c r="P178" s="2"/>
      <c r="Q178" s="2"/>
      <c r="R178" s="2"/>
      <c r="S178" s="2"/>
      <c r="T178" s="2"/>
      <c r="U178" s="2"/>
      <c r="V178" s="2"/>
      <c r="W178" s="2"/>
      <c r="X178" s="2"/>
      <c r="Y178" s="2"/>
      <c r="Z178" s="2"/>
      <c r="AA178" s="2"/>
    </row>
    <row r="179" spans="1:27" ht="12.75" customHeight="1" x14ac:dyDescent="0.25">
      <c r="A179" s="5"/>
      <c r="B179" s="2"/>
      <c r="C179" s="6"/>
      <c r="D179" s="5"/>
      <c r="E179" s="5"/>
      <c r="F179" s="2"/>
      <c r="G179" s="4"/>
      <c r="H179" s="2"/>
      <c r="I179" s="2"/>
      <c r="J179" s="2"/>
      <c r="K179" s="2"/>
      <c r="L179" s="2"/>
      <c r="M179" s="2"/>
      <c r="N179" s="2"/>
      <c r="O179" s="2"/>
      <c r="P179" s="2"/>
      <c r="Q179" s="2"/>
      <c r="R179" s="2"/>
      <c r="S179" s="2"/>
      <c r="T179" s="2"/>
      <c r="U179" s="2"/>
      <c r="V179" s="2"/>
      <c r="W179" s="2"/>
      <c r="X179" s="2"/>
      <c r="Y179" s="2"/>
      <c r="Z179" s="2"/>
      <c r="AA179" s="2"/>
    </row>
    <row r="180" spans="1:27" ht="12.75" customHeight="1" x14ac:dyDescent="0.25">
      <c r="A180" s="5"/>
      <c r="B180" s="2"/>
      <c r="C180" s="6"/>
      <c r="D180" s="5"/>
      <c r="E180" s="5"/>
      <c r="F180" s="2"/>
      <c r="G180" s="4"/>
      <c r="H180" s="2"/>
      <c r="I180" s="2"/>
      <c r="J180" s="2"/>
      <c r="K180" s="2"/>
      <c r="L180" s="2"/>
      <c r="M180" s="2"/>
      <c r="N180" s="2"/>
      <c r="O180" s="2"/>
      <c r="P180" s="2"/>
      <c r="Q180" s="2"/>
      <c r="R180" s="2"/>
      <c r="S180" s="2"/>
      <c r="T180" s="2"/>
      <c r="U180" s="2"/>
      <c r="V180" s="2"/>
      <c r="W180" s="2"/>
      <c r="X180" s="2"/>
      <c r="Y180" s="2"/>
      <c r="Z180" s="2"/>
      <c r="AA180" s="2"/>
    </row>
    <row r="181" spans="1:27" ht="12.75" customHeight="1" x14ac:dyDescent="0.25">
      <c r="A181" s="5"/>
      <c r="B181" s="2"/>
      <c r="C181" s="6"/>
      <c r="D181" s="5"/>
      <c r="E181" s="5"/>
      <c r="F181" s="2"/>
      <c r="G181" s="4"/>
      <c r="H181" s="2"/>
      <c r="I181" s="2"/>
      <c r="J181" s="2"/>
      <c r="K181" s="2"/>
      <c r="L181" s="2"/>
      <c r="M181" s="2"/>
      <c r="N181" s="2"/>
      <c r="O181" s="2"/>
      <c r="P181" s="2"/>
      <c r="Q181" s="2"/>
      <c r="R181" s="2"/>
      <c r="S181" s="2"/>
      <c r="T181" s="2"/>
      <c r="U181" s="2"/>
      <c r="V181" s="2"/>
      <c r="W181" s="2"/>
      <c r="X181" s="2"/>
      <c r="Y181" s="2"/>
      <c r="Z181" s="2"/>
      <c r="AA181" s="2"/>
    </row>
    <row r="182" spans="1:27" ht="12.75" customHeight="1" x14ac:dyDescent="0.25">
      <c r="A182" s="5"/>
      <c r="B182" s="2"/>
      <c r="C182" s="6"/>
      <c r="D182" s="5"/>
      <c r="E182" s="5"/>
      <c r="F182" s="2"/>
      <c r="G182" s="4"/>
      <c r="H182" s="2"/>
      <c r="I182" s="2"/>
      <c r="J182" s="2"/>
      <c r="K182" s="2"/>
      <c r="L182" s="2"/>
      <c r="M182" s="2"/>
      <c r="N182" s="2"/>
      <c r="O182" s="2"/>
      <c r="P182" s="2"/>
      <c r="Q182" s="2"/>
      <c r="R182" s="2"/>
      <c r="S182" s="2"/>
      <c r="T182" s="2"/>
      <c r="U182" s="2"/>
      <c r="V182" s="2"/>
      <c r="W182" s="2"/>
      <c r="X182" s="2"/>
      <c r="Y182" s="2"/>
      <c r="Z182" s="2"/>
      <c r="AA182" s="2"/>
    </row>
    <row r="183" spans="1:27" ht="12.75" customHeight="1" x14ac:dyDescent="0.25">
      <c r="A183" s="5"/>
      <c r="B183" s="2"/>
      <c r="C183" s="6"/>
      <c r="D183" s="5"/>
      <c r="E183" s="5"/>
      <c r="F183" s="2"/>
      <c r="G183" s="4"/>
      <c r="H183" s="2"/>
      <c r="I183" s="2"/>
      <c r="J183" s="2"/>
      <c r="K183" s="2"/>
      <c r="L183" s="2"/>
      <c r="M183" s="2"/>
      <c r="N183" s="2"/>
      <c r="O183" s="2"/>
      <c r="P183" s="2"/>
      <c r="Q183" s="2"/>
      <c r="R183" s="2"/>
      <c r="S183" s="2"/>
      <c r="T183" s="2"/>
      <c r="U183" s="2"/>
      <c r="V183" s="2"/>
      <c r="W183" s="2"/>
      <c r="X183" s="2"/>
      <c r="Y183" s="2"/>
      <c r="Z183" s="2"/>
      <c r="AA183" s="2"/>
    </row>
    <row r="184" spans="1:27" ht="12.75" customHeight="1" x14ac:dyDescent="0.25">
      <c r="A184" s="5"/>
      <c r="B184" s="2"/>
      <c r="C184" s="6"/>
      <c r="D184" s="5"/>
      <c r="E184" s="5"/>
      <c r="F184" s="2"/>
      <c r="G184" s="4"/>
      <c r="H184" s="2"/>
      <c r="I184" s="2"/>
      <c r="J184" s="2"/>
      <c r="K184" s="2"/>
      <c r="L184" s="2"/>
      <c r="M184" s="2"/>
      <c r="N184" s="2"/>
      <c r="O184" s="2"/>
      <c r="P184" s="2"/>
      <c r="Q184" s="2"/>
      <c r="R184" s="2"/>
      <c r="S184" s="2"/>
      <c r="T184" s="2"/>
      <c r="U184" s="2"/>
      <c r="V184" s="2"/>
      <c r="W184" s="2"/>
      <c r="X184" s="2"/>
      <c r="Y184" s="2"/>
      <c r="Z184" s="2"/>
      <c r="AA184" s="2"/>
    </row>
    <row r="185" spans="1:27" ht="12.75" customHeight="1" x14ac:dyDescent="0.25">
      <c r="A185" s="5"/>
      <c r="B185" s="2"/>
      <c r="C185" s="6"/>
      <c r="D185" s="5"/>
      <c r="E185" s="5"/>
      <c r="F185" s="2"/>
      <c r="G185" s="4"/>
      <c r="H185" s="2"/>
      <c r="I185" s="2"/>
      <c r="J185" s="2"/>
      <c r="K185" s="2"/>
      <c r="L185" s="2"/>
      <c r="M185" s="2"/>
      <c r="N185" s="2"/>
      <c r="O185" s="2"/>
      <c r="P185" s="2"/>
      <c r="Q185" s="2"/>
      <c r="R185" s="2"/>
      <c r="S185" s="2"/>
      <c r="T185" s="2"/>
      <c r="U185" s="2"/>
      <c r="V185" s="2"/>
      <c r="W185" s="2"/>
      <c r="X185" s="2"/>
      <c r="Y185" s="2"/>
      <c r="Z185" s="2"/>
      <c r="AA185" s="2"/>
    </row>
    <row r="186" spans="1:27" ht="12.75" customHeight="1" x14ac:dyDescent="0.25">
      <c r="A186" s="5"/>
      <c r="B186" s="2"/>
      <c r="C186" s="6"/>
      <c r="D186" s="5"/>
      <c r="E186" s="5"/>
      <c r="F186" s="2"/>
      <c r="G186" s="4"/>
      <c r="H186" s="2"/>
      <c r="I186" s="2"/>
      <c r="J186" s="2"/>
      <c r="K186" s="2"/>
      <c r="L186" s="2"/>
      <c r="M186" s="2"/>
      <c r="N186" s="2"/>
      <c r="O186" s="2"/>
      <c r="P186" s="2"/>
      <c r="Q186" s="2"/>
      <c r="R186" s="2"/>
      <c r="S186" s="2"/>
      <c r="T186" s="2"/>
      <c r="U186" s="2"/>
      <c r="V186" s="2"/>
      <c r="W186" s="2"/>
      <c r="X186" s="2"/>
      <c r="Y186" s="2"/>
      <c r="Z186" s="2"/>
      <c r="AA186" s="2"/>
    </row>
    <row r="187" spans="1:27" ht="12.75" customHeight="1" x14ac:dyDescent="0.25">
      <c r="A187" s="5"/>
      <c r="B187" s="2"/>
      <c r="C187" s="6"/>
      <c r="D187" s="5"/>
      <c r="E187" s="5"/>
      <c r="F187" s="2"/>
      <c r="G187" s="4"/>
      <c r="H187" s="2"/>
      <c r="I187" s="2"/>
      <c r="J187" s="2"/>
      <c r="K187" s="2"/>
      <c r="L187" s="2"/>
      <c r="M187" s="2"/>
      <c r="N187" s="2"/>
      <c r="O187" s="2"/>
      <c r="P187" s="2"/>
      <c r="Q187" s="2"/>
      <c r="R187" s="2"/>
      <c r="S187" s="2"/>
      <c r="T187" s="2"/>
      <c r="U187" s="2"/>
      <c r="V187" s="2"/>
      <c r="W187" s="2"/>
      <c r="X187" s="2"/>
      <c r="Y187" s="2"/>
      <c r="Z187" s="2"/>
      <c r="AA187" s="2"/>
    </row>
    <row r="188" spans="1:27" ht="12.75" customHeight="1" x14ac:dyDescent="0.25">
      <c r="A188" s="5"/>
      <c r="B188" s="2"/>
      <c r="C188" s="6"/>
      <c r="D188" s="5"/>
      <c r="E188" s="5"/>
      <c r="F188" s="2"/>
      <c r="G188" s="4"/>
      <c r="H188" s="2"/>
      <c r="I188" s="2"/>
      <c r="J188" s="2"/>
      <c r="K188" s="2"/>
      <c r="L188" s="2"/>
      <c r="M188" s="2"/>
      <c r="N188" s="2"/>
      <c r="O188" s="2"/>
      <c r="P188" s="2"/>
      <c r="Q188" s="2"/>
      <c r="R188" s="2"/>
      <c r="S188" s="2"/>
      <c r="T188" s="2"/>
      <c r="U188" s="2"/>
      <c r="V188" s="2"/>
      <c r="W188" s="2"/>
      <c r="X188" s="2"/>
      <c r="Y188" s="2"/>
      <c r="Z188" s="2"/>
      <c r="AA188" s="2"/>
    </row>
    <row r="189" spans="1:27" ht="12.75" customHeight="1" x14ac:dyDescent="0.25">
      <c r="A189" s="5"/>
      <c r="B189" s="2"/>
      <c r="C189" s="6"/>
      <c r="D189" s="5"/>
      <c r="E189" s="5"/>
      <c r="F189" s="2"/>
      <c r="G189" s="4"/>
      <c r="H189" s="2"/>
      <c r="I189" s="2"/>
      <c r="J189" s="2"/>
      <c r="K189" s="2"/>
      <c r="L189" s="2"/>
      <c r="M189" s="2"/>
      <c r="N189" s="2"/>
      <c r="O189" s="2"/>
      <c r="P189" s="2"/>
      <c r="Q189" s="2"/>
      <c r="R189" s="2"/>
      <c r="S189" s="2"/>
      <c r="T189" s="2"/>
      <c r="U189" s="2"/>
      <c r="V189" s="2"/>
      <c r="W189" s="2"/>
      <c r="X189" s="2"/>
      <c r="Y189" s="2"/>
      <c r="Z189" s="2"/>
      <c r="AA189" s="2"/>
    </row>
    <row r="190" spans="1:27" ht="12.75" customHeight="1" x14ac:dyDescent="0.25">
      <c r="A190" s="5"/>
      <c r="B190" s="2"/>
      <c r="C190" s="6"/>
      <c r="D190" s="5"/>
      <c r="E190" s="5"/>
      <c r="F190" s="2"/>
      <c r="G190" s="4"/>
      <c r="H190" s="2"/>
      <c r="I190" s="2"/>
      <c r="J190" s="2"/>
      <c r="K190" s="2"/>
      <c r="L190" s="2"/>
      <c r="M190" s="2"/>
      <c r="N190" s="2"/>
      <c r="O190" s="2"/>
      <c r="P190" s="2"/>
      <c r="Q190" s="2"/>
      <c r="R190" s="2"/>
      <c r="S190" s="2"/>
      <c r="T190" s="2"/>
      <c r="U190" s="2"/>
      <c r="V190" s="2"/>
      <c r="W190" s="2"/>
      <c r="X190" s="2"/>
      <c r="Y190" s="2"/>
      <c r="Z190" s="2"/>
      <c r="AA190" s="2"/>
    </row>
    <row r="191" spans="1:27" ht="12.75" customHeight="1" x14ac:dyDescent="0.25">
      <c r="A191" s="5"/>
      <c r="B191" s="2"/>
      <c r="C191" s="6"/>
      <c r="D191" s="5"/>
      <c r="E191" s="5"/>
      <c r="F191" s="2"/>
      <c r="G191" s="4"/>
      <c r="H191" s="2"/>
      <c r="I191" s="2"/>
      <c r="J191" s="2"/>
      <c r="K191" s="2"/>
      <c r="L191" s="2"/>
      <c r="M191" s="2"/>
      <c r="N191" s="2"/>
      <c r="O191" s="2"/>
      <c r="P191" s="2"/>
      <c r="Q191" s="2"/>
      <c r="R191" s="2"/>
      <c r="S191" s="2"/>
      <c r="T191" s="2"/>
      <c r="U191" s="2"/>
      <c r="V191" s="2"/>
      <c r="W191" s="2"/>
      <c r="X191" s="2"/>
      <c r="Y191" s="2"/>
      <c r="Z191" s="2"/>
      <c r="AA191" s="2"/>
    </row>
    <row r="192" spans="1:27" ht="12.75" customHeight="1" x14ac:dyDescent="0.25">
      <c r="A192" s="5"/>
      <c r="B192" s="2"/>
      <c r="C192" s="6"/>
      <c r="D192" s="5"/>
      <c r="E192" s="5"/>
      <c r="F192" s="2"/>
      <c r="G192" s="4"/>
      <c r="H192" s="2"/>
      <c r="I192" s="2"/>
      <c r="J192" s="2"/>
      <c r="K192" s="2"/>
      <c r="L192" s="2"/>
      <c r="M192" s="2"/>
      <c r="N192" s="2"/>
      <c r="O192" s="2"/>
      <c r="P192" s="2"/>
      <c r="Q192" s="2"/>
      <c r="R192" s="2"/>
      <c r="S192" s="2"/>
      <c r="T192" s="2"/>
      <c r="U192" s="2"/>
      <c r="V192" s="2"/>
      <c r="W192" s="2"/>
      <c r="X192" s="2"/>
      <c r="Y192" s="2"/>
      <c r="Z192" s="2"/>
      <c r="AA192" s="2"/>
    </row>
    <row r="193" spans="1:27" ht="12.75" customHeight="1" x14ac:dyDescent="0.25">
      <c r="A193" s="5"/>
      <c r="B193" s="2"/>
      <c r="C193" s="6"/>
      <c r="D193" s="5"/>
      <c r="E193" s="5"/>
      <c r="F193" s="2"/>
      <c r="G193" s="4"/>
      <c r="H193" s="2"/>
      <c r="I193" s="2"/>
      <c r="J193" s="2"/>
      <c r="K193" s="2"/>
      <c r="L193" s="2"/>
      <c r="M193" s="2"/>
      <c r="N193" s="2"/>
      <c r="O193" s="2"/>
      <c r="P193" s="2"/>
      <c r="Q193" s="2"/>
      <c r="R193" s="2"/>
      <c r="S193" s="2"/>
      <c r="T193" s="2"/>
      <c r="U193" s="2"/>
      <c r="V193" s="2"/>
      <c r="W193" s="2"/>
      <c r="X193" s="2"/>
      <c r="Y193" s="2"/>
      <c r="Z193" s="2"/>
      <c r="AA193" s="2"/>
    </row>
    <row r="194" spans="1:27" ht="12.75" customHeight="1" x14ac:dyDescent="0.25">
      <c r="A194" s="5"/>
      <c r="B194" s="2"/>
      <c r="C194" s="6"/>
      <c r="D194" s="5"/>
      <c r="E194" s="5"/>
      <c r="F194" s="2"/>
      <c r="G194" s="4"/>
      <c r="H194" s="2"/>
      <c r="I194" s="2"/>
      <c r="J194" s="2"/>
      <c r="K194" s="2"/>
      <c r="L194" s="2"/>
      <c r="M194" s="2"/>
      <c r="N194" s="2"/>
      <c r="O194" s="2"/>
      <c r="P194" s="2"/>
      <c r="Q194" s="2"/>
      <c r="R194" s="2"/>
      <c r="S194" s="2"/>
      <c r="T194" s="2"/>
      <c r="U194" s="2"/>
      <c r="V194" s="2"/>
      <c r="W194" s="2"/>
      <c r="X194" s="2"/>
      <c r="Y194" s="2"/>
      <c r="Z194" s="2"/>
      <c r="AA194" s="2"/>
    </row>
    <row r="195" spans="1:27" ht="12.75" customHeight="1" x14ac:dyDescent="0.25">
      <c r="A195" s="5"/>
      <c r="B195" s="2"/>
      <c r="C195" s="6"/>
      <c r="D195" s="5"/>
      <c r="E195" s="5"/>
      <c r="F195" s="2"/>
      <c r="G195" s="4"/>
      <c r="H195" s="2"/>
      <c r="I195" s="2"/>
      <c r="J195" s="2"/>
      <c r="K195" s="2"/>
      <c r="L195" s="2"/>
      <c r="M195" s="2"/>
      <c r="N195" s="2"/>
      <c r="O195" s="2"/>
      <c r="P195" s="2"/>
      <c r="Q195" s="2"/>
      <c r="R195" s="2"/>
      <c r="S195" s="2"/>
      <c r="T195" s="2"/>
      <c r="U195" s="2"/>
      <c r="V195" s="2"/>
      <c r="W195" s="2"/>
      <c r="X195" s="2"/>
      <c r="Y195" s="2"/>
      <c r="Z195" s="2"/>
      <c r="AA195" s="2"/>
    </row>
    <row r="196" spans="1:27" ht="12.75" customHeight="1" x14ac:dyDescent="0.25">
      <c r="A196" s="5"/>
      <c r="B196" s="2"/>
      <c r="C196" s="6"/>
      <c r="D196" s="5"/>
      <c r="E196" s="5"/>
      <c r="F196" s="2"/>
      <c r="G196" s="4"/>
      <c r="H196" s="2"/>
      <c r="I196" s="2"/>
      <c r="J196" s="2"/>
      <c r="K196" s="2"/>
      <c r="L196" s="2"/>
      <c r="M196" s="2"/>
      <c r="N196" s="2"/>
      <c r="O196" s="2"/>
      <c r="P196" s="2"/>
      <c r="Q196" s="2"/>
      <c r="R196" s="2"/>
      <c r="S196" s="2"/>
      <c r="T196" s="2"/>
      <c r="U196" s="2"/>
      <c r="V196" s="2"/>
      <c r="W196" s="2"/>
      <c r="X196" s="2"/>
      <c r="Y196" s="2"/>
      <c r="Z196" s="2"/>
      <c r="AA196" s="2"/>
    </row>
    <row r="197" spans="1:27" ht="12.75" customHeight="1" x14ac:dyDescent="0.25">
      <c r="A197" s="5"/>
      <c r="B197" s="2"/>
      <c r="C197" s="6"/>
      <c r="D197" s="5"/>
      <c r="E197" s="5"/>
      <c r="F197" s="2"/>
      <c r="G197" s="4"/>
      <c r="H197" s="2"/>
      <c r="I197" s="2"/>
      <c r="J197" s="2"/>
      <c r="K197" s="2"/>
      <c r="L197" s="2"/>
      <c r="M197" s="2"/>
      <c r="N197" s="2"/>
      <c r="O197" s="2"/>
      <c r="P197" s="2"/>
      <c r="Q197" s="2"/>
      <c r="R197" s="2"/>
      <c r="S197" s="2"/>
      <c r="T197" s="2"/>
      <c r="U197" s="2"/>
      <c r="V197" s="2"/>
      <c r="W197" s="2"/>
      <c r="X197" s="2"/>
      <c r="Y197" s="2"/>
      <c r="Z197" s="2"/>
      <c r="AA197" s="2"/>
    </row>
    <row r="198" spans="1:27" ht="12.75" customHeight="1" x14ac:dyDescent="0.25">
      <c r="A198" s="5"/>
      <c r="B198" s="2"/>
      <c r="C198" s="6"/>
      <c r="D198" s="5"/>
      <c r="E198" s="5"/>
      <c r="F198" s="2"/>
      <c r="G198" s="4"/>
      <c r="H198" s="2"/>
      <c r="I198" s="2"/>
      <c r="J198" s="2"/>
      <c r="K198" s="2"/>
      <c r="L198" s="2"/>
      <c r="M198" s="2"/>
      <c r="N198" s="2"/>
      <c r="O198" s="2"/>
      <c r="P198" s="2"/>
      <c r="Q198" s="2"/>
      <c r="R198" s="2"/>
      <c r="S198" s="2"/>
      <c r="T198" s="2"/>
      <c r="U198" s="2"/>
      <c r="V198" s="2"/>
      <c r="W198" s="2"/>
      <c r="X198" s="2"/>
      <c r="Y198" s="2"/>
      <c r="Z198" s="2"/>
      <c r="AA198" s="2"/>
    </row>
    <row r="199" spans="1:27" ht="12.75" customHeight="1" x14ac:dyDescent="0.25">
      <c r="A199" s="5"/>
      <c r="B199" s="2"/>
      <c r="C199" s="6"/>
      <c r="D199" s="5"/>
      <c r="E199" s="5"/>
      <c r="F199" s="2"/>
      <c r="G199" s="4"/>
      <c r="H199" s="2"/>
      <c r="I199" s="2"/>
      <c r="J199" s="2"/>
      <c r="K199" s="2"/>
      <c r="L199" s="2"/>
      <c r="M199" s="2"/>
      <c r="N199" s="2"/>
      <c r="O199" s="2"/>
      <c r="P199" s="2"/>
      <c r="Q199" s="2"/>
      <c r="R199" s="2"/>
      <c r="S199" s="2"/>
      <c r="T199" s="2"/>
      <c r="U199" s="2"/>
      <c r="V199" s="2"/>
      <c r="W199" s="2"/>
      <c r="X199" s="2"/>
      <c r="Y199" s="2"/>
      <c r="Z199" s="2"/>
      <c r="AA199" s="2"/>
    </row>
    <row r="200" spans="1:27" ht="12.75" customHeight="1" x14ac:dyDescent="0.25">
      <c r="A200" s="5"/>
      <c r="B200" s="2"/>
      <c r="C200" s="6"/>
      <c r="D200" s="5"/>
      <c r="E200" s="5"/>
      <c r="F200" s="2"/>
      <c r="G200" s="4"/>
      <c r="H200" s="2"/>
      <c r="I200" s="2"/>
      <c r="J200" s="2"/>
      <c r="K200" s="2"/>
      <c r="L200" s="2"/>
      <c r="M200" s="2"/>
      <c r="N200" s="2"/>
      <c r="O200" s="2"/>
      <c r="P200" s="2"/>
      <c r="Q200" s="2"/>
      <c r="R200" s="2"/>
      <c r="S200" s="2"/>
      <c r="T200" s="2"/>
      <c r="U200" s="2"/>
      <c r="V200" s="2"/>
      <c r="W200" s="2"/>
      <c r="X200" s="2"/>
      <c r="Y200" s="2"/>
      <c r="Z200" s="2"/>
      <c r="AA200" s="2"/>
    </row>
    <row r="201" spans="1:27" ht="12.75" customHeight="1" x14ac:dyDescent="0.25">
      <c r="A201" s="5"/>
      <c r="B201" s="2"/>
      <c r="C201" s="6"/>
      <c r="D201" s="5"/>
      <c r="E201" s="5"/>
      <c r="F201" s="2"/>
      <c r="G201" s="4"/>
      <c r="H201" s="2"/>
      <c r="I201" s="2"/>
      <c r="J201" s="2"/>
      <c r="K201" s="2"/>
      <c r="L201" s="2"/>
      <c r="M201" s="2"/>
      <c r="N201" s="2"/>
      <c r="O201" s="2"/>
      <c r="P201" s="2"/>
      <c r="Q201" s="2"/>
      <c r="R201" s="2"/>
      <c r="S201" s="2"/>
      <c r="T201" s="2"/>
      <c r="U201" s="2"/>
      <c r="V201" s="2"/>
      <c r="W201" s="2"/>
      <c r="X201" s="2"/>
      <c r="Y201" s="2"/>
      <c r="Z201" s="2"/>
      <c r="AA201" s="2"/>
    </row>
    <row r="202" spans="1:27" ht="12.75" customHeight="1" x14ac:dyDescent="0.25">
      <c r="A202" s="5"/>
      <c r="B202" s="2"/>
      <c r="C202" s="6"/>
      <c r="D202" s="5"/>
      <c r="E202" s="5"/>
      <c r="F202" s="2"/>
      <c r="G202" s="4"/>
      <c r="H202" s="2"/>
      <c r="I202" s="2"/>
      <c r="J202" s="2"/>
      <c r="K202" s="2"/>
      <c r="L202" s="2"/>
      <c r="M202" s="2"/>
      <c r="N202" s="2"/>
      <c r="O202" s="2"/>
      <c r="P202" s="2"/>
      <c r="Q202" s="2"/>
      <c r="R202" s="2"/>
      <c r="S202" s="2"/>
      <c r="T202" s="2"/>
      <c r="U202" s="2"/>
      <c r="V202" s="2"/>
      <c r="W202" s="2"/>
      <c r="X202" s="2"/>
      <c r="Y202" s="2"/>
      <c r="Z202" s="2"/>
      <c r="AA202" s="2"/>
    </row>
    <row r="203" spans="1:27" ht="12.75" customHeight="1" x14ac:dyDescent="0.25">
      <c r="A203" s="5"/>
      <c r="B203" s="2"/>
      <c r="C203" s="6"/>
      <c r="D203" s="5"/>
      <c r="E203" s="5"/>
      <c r="F203" s="2"/>
      <c r="G203" s="4"/>
      <c r="H203" s="2"/>
      <c r="I203" s="2"/>
      <c r="J203" s="2"/>
      <c r="K203" s="2"/>
      <c r="L203" s="2"/>
      <c r="M203" s="2"/>
      <c r="N203" s="2"/>
      <c r="O203" s="2"/>
      <c r="P203" s="2"/>
      <c r="Q203" s="2"/>
      <c r="R203" s="2"/>
      <c r="S203" s="2"/>
      <c r="T203" s="2"/>
      <c r="U203" s="2"/>
      <c r="V203" s="2"/>
      <c r="W203" s="2"/>
      <c r="X203" s="2"/>
      <c r="Y203" s="2"/>
      <c r="Z203" s="2"/>
      <c r="AA203" s="2"/>
    </row>
    <row r="204" spans="1:27" ht="12.75" customHeight="1" x14ac:dyDescent="0.25">
      <c r="A204" s="5"/>
      <c r="B204" s="2"/>
      <c r="C204" s="6"/>
      <c r="D204" s="5"/>
      <c r="E204" s="5"/>
      <c r="F204" s="2"/>
      <c r="G204" s="4"/>
      <c r="H204" s="2"/>
      <c r="I204" s="2"/>
      <c r="J204" s="2"/>
      <c r="K204" s="2"/>
      <c r="L204" s="2"/>
      <c r="M204" s="2"/>
      <c r="N204" s="2"/>
      <c r="O204" s="2"/>
      <c r="P204" s="2"/>
      <c r="Q204" s="2"/>
      <c r="R204" s="2"/>
      <c r="S204" s="2"/>
      <c r="T204" s="2"/>
      <c r="U204" s="2"/>
      <c r="V204" s="2"/>
      <c r="W204" s="2"/>
      <c r="X204" s="2"/>
      <c r="Y204" s="2"/>
      <c r="Z204" s="2"/>
      <c r="AA204" s="2"/>
    </row>
    <row r="205" spans="1:27" ht="12.75" customHeight="1" x14ac:dyDescent="0.25">
      <c r="A205" s="5"/>
      <c r="B205" s="2"/>
      <c r="C205" s="6"/>
      <c r="D205" s="5"/>
      <c r="E205" s="5"/>
      <c r="F205" s="2"/>
      <c r="G205" s="4"/>
      <c r="H205" s="2"/>
      <c r="I205" s="2"/>
      <c r="J205" s="2"/>
      <c r="K205" s="2"/>
      <c r="L205" s="2"/>
      <c r="M205" s="2"/>
      <c r="N205" s="2"/>
      <c r="O205" s="2"/>
      <c r="P205" s="2"/>
      <c r="Q205" s="2"/>
      <c r="R205" s="2"/>
      <c r="S205" s="2"/>
      <c r="T205" s="2"/>
      <c r="U205" s="2"/>
      <c r="V205" s="2"/>
      <c r="W205" s="2"/>
      <c r="X205" s="2"/>
      <c r="Y205" s="2"/>
      <c r="Z205" s="2"/>
      <c r="AA205" s="2"/>
    </row>
    <row r="206" spans="1:27" ht="12.75" customHeight="1" x14ac:dyDescent="0.25">
      <c r="A206" s="5"/>
      <c r="B206" s="2"/>
      <c r="C206" s="6"/>
      <c r="D206" s="5"/>
      <c r="E206" s="5"/>
      <c r="F206" s="2"/>
      <c r="G206" s="4"/>
      <c r="H206" s="2"/>
      <c r="I206" s="2"/>
      <c r="J206" s="2"/>
      <c r="K206" s="2"/>
      <c r="L206" s="2"/>
      <c r="M206" s="2"/>
      <c r="N206" s="2"/>
      <c r="O206" s="2"/>
      <c r="P206" s="2"/>
      <c r="Q206" s="2"/>
      <c r="R206" s="2"/>
      <c r="S206" s="2"/>
      <c r="T206" s="2"/>
      <c r="U206" s="2"/>
      <c r="V206" s="2"/>
      <c r="W206" s="2"/>
      <c r="X206" s="2"/>
      <c r="Y206" s="2"/>
      <c r="Z206" s="2"/>
      <c r="AA206" s="2"/>
    </row>
    <row r="207" spans="1:27" ht="12.75" customHeight="1" x14ac:dyDescent="0.25">
      <c r="A207" s="5"/>
      <c r="B207" s="2"/>
      <c r="C207" s="6"/>
      <c r="D207" s="5"/>
      <c r="E207" s="5"/>
      <c r="F207" s="2"/>
      <c r="G207" s="4"/>
      <c r="H207" s="2"/>
      <c r="I207" s="2"/>
      <c r="J207" s="2"/>
      <c r="K207" s="2"/>
      <c r="L207" s="2"/>
      <c r="M207" s="2"/>
      <c r="N207" s="2"/>
      <c r="O207" s="2"/>
      <c r="P207" s="2"/>
      <c r="Q207" s="2"/>
      <c r="R207" s="2"/>
      <c r="S207" s="2"/>
      <c r="T207" s="2"/>
      <c r="U207" s="2"/>
      <c r="V207" s="2"/>
      <c r="W207" s="2"/>
      <c r="X207" s="2"/>
      <c r="Y207" s="2"/>
      <c r="Z207" s="2"/>
      <c r="AA207" s="2"/>
    </row>
    <row r="208" spans="1:27" ht="12.75" customHeight="1" x14ac:dyDescent="0.25">
      <c r="A208" s="5"/>
      <c r="B208" s="2"/>
      <c r="C208" s="6"/>
      <c r="D208" s="5"/>
      <c r="E208" s="5"/>
      <c r="F208" s="2"/>
      <c r="G208" s="4"/>
      <c r="H208" s="2"/>
      <c r="I208" s="2"/>
      <c r="J208" s="2"/>
      <c r="K208" s="2"/>
      <c r="L208" s="2"/>
      <c r="M208" s="2"/>
      <c r="N208" s="2"/>
      <c r="O208" s="2"/>
      <c r="P208" s="2"/>
      <c r="Q208" s="2"/>
      <c r="R208" s="2"/>
      <c r="S208" s="2"/>
      <c r="T208" s="2"/>
      <c r="U208" s="2"/>
      <c r="V208" s="2"/>
      <c r="W208" s="2"/>
      <c r="X208" s="2"/>
      <c r="Y208" s="2"/>
      <c r="Z208" s="2"/>
      <c r="AA208" s="2"/>
    </row>
    <row r="209" spans="1:27" ht="12.75" customHeight="1" x14ac:dyDescent="0.25">
      <c r="A209" s="5"/>
      <c r="B209" s="2"/>
      <c r="C209" s="6"/>
      <c r="D209" s="5"/>
      <c r="E209" s="5"/>
      <c r="F209" s="2"/>
      <c r="G209" s="4"/>
      <c r="H209" s="2"/>
      <c r="I209" s="2"/>
      <c r="J209" s="2"/>
      <c r="K209" s="2"/>
      <c r="L209" s="2"/>
      <c r="M209" s="2"/>
      <c r="N209" s="2"/>
      <c r="O209" s="2"/>
      <c r="P209" s="2"/>
      <c r="Q209" s="2"/>
      <c r="R209" s="2"/>
      <c r="S209" s="2"/>
      <c r="T209" s="2"/>
      <c r="U209" s="2"/>
      <c r="V209" s="2"/>
      <c r="W209" s="2"/>
      <c r="X209" s="2"/>
      <c r="Y209" s="2"/>
      <c r="Z209" s="2"/>
      <c r="AA209" s="2"/>
    </row>
    <row r="210" spans="1:27" ht="12.75" customHeight="1" x14ac:dyDescent="0.25">
      <c r="A210" s="5"/>
      <c r="B210" s="2"/>
      <c r="C210" s="6"/>
      <c r="D210" s="5"/>
      <c r="E210" s="5"/>
      <c r="F210" s="2"/>
      <c r="G210" s="4"/>
      <c r="H210" s="2"/>
      <c r="I210" s="2"/>
      <c r="J210" s="2"/>
      <c r="K210" s="2"/>
      <c r="L210" s="2"/>
      <c r="M210" s="2"/>
      <c r="N210" s="2"/>
      <c r="O210" s="2"/>
      <c r="P210" s="2"/>
      <c r="Q210" s="2"/>
      <c r="R210" s="2"/>
      <c r="S210" s="2"/>
      <c r="T210" s="2"/>
      <c r="U210" s="2"/>
      <c r="V210" s="2"/>
      <c r="W210" s="2"/>
      <c r="X210" s="2"/>
      <c r="Y210" s="2"/>
      <c r="Z210" s="2"/>
      <c r="AA210" s="2"/>
    </row>
    <row r="211" spans="1:27" ht="12.75" customHeight="1" x14ac:dyDescent="0.25">
      <c r="A211" s="5"/>
      <c r="B211" s="2"/>
      <c r="C211" s="6"/>
      <c r="D211" s="5"/>
      <c r="E211" s="5"/>
      <c r="F211" s="2"/>
      <c r="G211" s="4"/>
      <c r="H211" s="2"/>
      <c r="I211" s="2"/>
      <c r="J211" s="2"/>
      <c r="K211" s="2"/>
      <c r="L211" s="2"/>
      <c r="M211" s="2"/>
      <c r="N211" s="2"/>
      <c r="O211" s="2"/>
      <c r="P211" s="2"/>
      <c r="Q211" s="2"/>
      <c r="R211" s="2"/>
      <c r="S211" s="2"/>
      <c r="T211" s="2"/>
      <c r="U211" s="2"/>
      <c r="V211" s="2"/>
      <c r="W211" s="2"/>
      <c r="X211" s="2"/>
      <c r="Y211" s="2"/>
      <c r="Z211" s="2"/>
      <c r="AA211" s="2"/>
    </row>
    <row r="212" spans="1:27" ht="12.75" customHeight="1" x14ac:dyDescent="0.25">
      <c r="A212" s="5"/>
      <c r="B212" s="2"/>
      <c r="C212" s="6"/>
      <c r="D212" s="5"/>
      <c r="E212" s="5"/>
      <c r="F212" s="2"/>
      <c r="G212" s="4"/>
      <c r="H212" s="2"/>
      <c r="I212" s="2"/>
      <c r="J212" s="2"/>
      <c r="K212" s="2"/>
      <c r="L212" s="2"/>
      <c r="M212" s="2"/>
      <c r="N212" s="2"/>
      <c r="O212" s="2"/>
      <c r="P212" s="2"/>
      <c r="Q212" s="2"/>
      <c r="R212" s="2"/>
      <c r="S212" s="2"/>
      <c r="T212" s="2"/>
      <c r="U212" s="2"/>
      <c r="V212" s="2"/>
      <c r="W212" s="2"/>
      <c r="X212" s="2"/>
      <c r="Y212" s="2"/>
      <c r="Z212" s="2"/>
      <c r="AA212" s="2"/>
    </row>
    <row r="213" spans="1:27" ht="12.75" customHeight="1" x14ac:dyDescent="0.25">
      <c r="A213" s="5"/>
      <c r="B213" s="2"/>
      <c r="C213" s="6"/>
      <c r="D213" s="5"/>
      <c r="E213" s="5"/>
      <c r="F213" s="2"/>
      <c r="G213" s="4"/>
      <c r="H213" s="2"/>
      <c r="I213" s="2"/>
      <c r="J213" s="2"/>
      <c r="K213" s="2"/>
      <c r="L213" s="2"/>
      <c r="M213" s="2"/>
      <c r="N213" s="2"/>
      <c r="O213" s="2"/>
      <c r="P213" s="2"/>
      <c r="Q213" s="2"/>
      <c r="R213" s="2"/>
      <c r="S213" s="2"/>
      <c r="T213" s="2"/>
      <c r="U213" s="2"/>
      <c r="V213" s="2"/>
      <c r="W213" s="2"/>
      <c r="X213" s="2"/>
      <c r="Y213" s="2"/>
      <c r="Z213" s="2"/>
      <c r="AA213" s="2"/>
    </row>
    <row r="214" spans="1:27" ht="12.75" customHeight="1" x14ac:dyDescent="0.25">
      <c r="A214" s="5"/>
      <c r="B214" s="2"/>
      <c r="C214" s="6"/>
      <c r="D214" s="5"/>
      <c r="E214" s="5"/>
      <c r="F214" s="2"/>
      <c r="G214" s="4"/>
      <c r="H214" s="2"/>
      <c r="I214" s="2"/>
      <c r="J214" s="2"/>
      <c r="K214" s="2"/>
      <c r="L214" s="2"/>
      <c r="M214" s="2"/>
      <c r="N214" s="2"/>
      <c r="O214" s="2"/>
      <c r="P214" s="2"/>
      <c r="Q214" s="2"/>
      <c r="R214" s="2"/>
      <c r="S214" s="2"/>
      <c r="T214" s="2"/>
      <c r="U214" s="2"/>
      <c r="V214" s="2"/>
      <c r="W214" s="2"/>
      <c r="X214" s="2"/>
      <c r="Y214" s="2"/>
      <c r="Z214" s="2"/>
      <c r="AA214" s="2"/>
    </row>
    <row r="215" spans="1:27" ht="12.75" customHeight="1" x14ac:dyDescent="0.25">
      <c r="A215" s="5"/>
      <c r="B215" s="2"/>
      <c r="C215" s="6"/>
      <c r="D215" s="5"/>
      <c r="E215" s="5"/>
      <c r="F215" s="2"/>
      <c r="G215" s="4"/>
      <c r="H215" s="2"/>
      <c r="I215" s="2"/>
      <c r="J215" s="2"/>
      <c r="K215" s="2"/>
      <c r="L215" s="2"/>
      <c r="M215" s="2"/>
      <c r="N215" s="2"/>
      <c r="O215" s="2"/>
      <c r="P215" s="2"/>
      <c r="Q215" s="2"/>
      <c r="R215" s="2"/>
      <c r="S215" s="2"/>
      <c r="T215" s="2"/>
      <c r="U215" s="2"/>
      <c r="V215" s="2"/>
      <c r="W215" s="2"/>
      <c r="X215" s="2"/>
      <c r="Y215" s="2"/>
      <c r="Z215" s="2"/>
      <c r="AA215" s="2"/>
    </row>
    <row r="216" spans="1:27" ht="12.75" customHeight="1" x14ac:dyDescent="0.25">
      <c r="A216" s="5"/>
      <c r="B216" s="2"/>
      <c r="C216" s="6"/>
      <c r="D216" s="5"/>
      <c r="E216" s="5"/>
      <c r="F216" s="2"/>
      <c r="G216" s="4"/>
      <c r="H216" s="2"/>
      <c r="I216" s="2"/>
      <c r="J216" s="2"/>
      <c r="K216" s="2"/>
      <c r="L216" s="2"/>
      <c r="M216" s="2"/>
      <c r="N216" s="2"/>
      <c r="O216" s="2"/>
      <c r="P216" s="2"/>
      <c r="Q216" s="2"/>
      <c r="R216" s="2"/>
      <c r="S216" s="2"/>
      <c r="T216" s="2"/>
      <c r="U216" s="2"/>
      <c r="V216" s="2"/>
      <c r="W216" s="2"/>
      <c r="X216" s="2"/>
      <c r="Y216" s="2"/>
      <c r="Z216" s="2"/>
      <c r="AA216" s="2"/>
    </row>
    <row r="217" spans="1:27" ht="12.75" customHeight="1" x14ac:dyDescent="0.25">
      <c r="A217" s="5"/>
      <c r="B217" s="2"/>
      <c r="C217" s="6"/>
      <c r="D217" s="5"/>
      <c r="E217" s="5"/>
      <c r="F217" s="2"/>
      <c r="G217" s="4"/>
      <c r="H217" s="2"/>
      <c r="I217" s="2"/>
      <c r="J217" s="2"/>
      <c r="K217" s="2"/>
      <c r="L217" s="2"/>
      <c r="M217" s="2"/>
      <c r="N217" s="2"/>
      <c r="O217" s="2"/>
      <c r="P217" s="2"/>
      <c r="Q217" s="2"/>
      <c r="R217" s="2"/>
      <c r="S217" s="2"/>
      <c r="T217" s="2"/>
      <c r="U217" s="2"/>
      <c r="V217" s="2"/>
      <c r="W217" s="2"/>
      <c r="X217" s="2"/>
      <c r="Y217" s="2"/>
      <c r="Z217" s="2"/>
      <c r="AA217" s="2"/>
    </row>
    <row r="218" spans="1:27" ht="12.75" customHeight="1" x14ac:dyDescent="0.25">
      <c r="A218" s="5"/>
      <c r="B218" s="2"/>
      <c r="C218" s="6"/>
      <c r="D218" s="5"/>
      <c r="E218" s="5"/>
      <c r="F218" s="2"/>
      <c r="G218" s="4"/>
      <c r="H218" s="2"/>
      <c r="I218" s="2"/>
      <c r="J218" s="2"/>
      <c r="K218" s="2"/>
      <c r="L218" s="2"/>
      <c r="M218" s="2"/>
      <c r="N218" s="2"/>
      <c r="O218" s="2"/>
      <c r="P218" s="2"/>
      <c r="Q218" s="2"/>
      <c r="R218" s="2"/>
      <c r="S218" s="2"/>
      <c r="T218" s="2"/>
      <c r="U218" s="2"/>
      <c r="V218" s="2"/>
      <c r="W218" s="2"/>
      <c r="X218" s="2"/>
      <c r="Y218" s="2"/>
      <c r="Z218" s="2"/>
      <c r="AA218" s="2"/>
    </row>
    <row r="219" spans="1:27" ht="12.75" customHeight="1" x14ac:dyDescent="0.25">
      <c r="A219" s="5"/>
      <c r="B219" s="2"/>
      <c r="C219" s="6"/>
      <c r="D219" s="5"/>
      <c r="E219" s="5"/>
      <c r="F219" s="2"/>
      <c r="G219" s="4"/>
      <c r="H219" s="2"/>
      <c r="I219" s="2"/>
      <c r="J219" s="2"/>
      <c r="K219" s="2"/>
      <c r="L219" s="2"/>
      <c r="M219" s="2"/>
      <c r="N219" s="2"/>
      <c r="O219" s="2"/>
      <c r="P219" s="2"/>
      <c r="Q219" s="2"/>
      <c r="R219" s="2"/>
      <c r="S219" s="2"/>
      <c r="T219" s="2"/>
      <c r="U219" s="2"/>
      <c r="V219" s="2"/>
      <c r="W219" s="2"/>
      <c r="X219" s="2"/>
      <c r="Y219" s="2"/>
      <c r="Z219" s="2"/>
      <c r="AA219" s="2"/>
    </row>
    <row r="220" spans="1:27" ht="12.75" customHeight="1" x14ac:dyDescent="0.25">
      <c r="A220" s="5"/>
      <c r="B220" s="2"/>
      <c r="C220" s="6"/>
      <c r="D220" s="5"/>
      <c r="E220" s="5"/>
      <c r="F220" s="2"/>
      <c r="G220" s="4"/>
      <c r="H220" s="2"/>
      <c r="I220" s="2"/>
      <c r="J220" s="2"/>
      <c r="K220" s="2"/>
      <c r="L220" s="2"/>
      <c r="M220" s="2"/>
      <c r="N220" s="2"/>
      <c r="O220" s="2"/>
      <c r="P220" s="2"/>
      <c r="Q220" s="2"/>
      <c r="R220" s="2"/>
      <c r="S220" s="2"/>
      <c r="T220" s="2"/>
      <c r="U220" s="2"/>
      <c r="V220" s="2"/>
      <c r="W220" s="2"/>
      <c r="X220" s="2"/>
      <c r="Y220" s="2"/>
      <c r="Z220" s="2"/>
      <c r="AA220" s="2"/>
    </row>
    <row r="221" spans="1:27" ht="12.75" customHeight="1" x14ac:dyDescent="0.25">
      <c r="A221" s="5"/>
      <c r="B221" s="2"/>
      <c r="C221" s="6"/>
      <c r="D221" s="5"/>
      <c r="E221" s="5"/>
      <c r="F221" s="2"/>
      <c r="G221" s="4"/>
      <c r="H221" s="2"/>
      <c r="I221" s="2"/>
      <c r="J221" s="2"/>
      <c r="K221" s="2"/>
      <c r="L221" s="2"/>
      <c r="M221" s="2"/>
      <c r="N221" s="2"/>
      <c r="O221" s="2"/>
      <c r="P221" s="2"/>
      <c r="Q221" s="2"/>
      <c r="R221" s="2"/>
      <c r="S221" s="2"/>
      <c r="T221" s="2"/>
      <c r="U221" s="2"/>
      <c r="V221" s="2"/>
      <c r="W221" s="2"/>
      <c r="X221" s="2"/>
      <c r="Y221" s="2"/>
      <c r="Z221" s="2"/>
      <c r="AA221" s="2"/>
    </row>
    <row r="222" spans="1:27" ht="12.75" customHeight="1" x14ac:dyDescent="0.25">
      <c r="A222" s="5"/>
      <c r="B222" s="2"/>
      <c r="C222" s="6"/>
      <c r="D222" s="5"/>
      <c r="E222" s="5"/>
      <c r="F222" s="2"/>
      <c r="G222" s="4"/>
      <c r="H222" s="2"/>
      <c r="I222" s="2"/>
      <c r="J222" s="2"/>
      <c r="K222" s="2"/>
      <c r="L222" s="2"/>
      <c r="M222" s="2"/>
      <c r="N222" s="2"/>
      <c r="O222" s="2"/>
      <c r="P222" s="2"/>
      <c r="Q222" s="2"/>
      <c r="R222" s="2"/>
      <c r="S222" s="2"/>
      <c r="T222" s="2"/>
      <c r="U222" s="2"/>
      <c r="V222" s="2"/>
      <c r="W222" s="2"/>
      <c r="X222" s="2"/>
      <c r="Y222" s="2"/>
      <c r="Z222" s="2"/>
      <c r="AA222" s="2"/>
    </row>
    <row r="223" spans="1:27" ht="12.75" customHeight="1" x14ac:dyDescent="0.25">
      <c r="A223" s="5"/>
      <c r="B223" s="2"/>
      <c r="C223" s="6"/>
      <c r="D223" s="5"/>
      <c r="E223" s="5"/>
      <c r="F223" s="2"/>
      <c r="G223" s="4"/>
      <c r="H223" s="2"/>
      <c r="I223" s="2"/>
      <c r="J223" s="2"/>
      <c r="K223" s="2"/>
      <c r="L223" s="2"/>
      <c r="M223" s="2"/>
      <c r="N223" s="2"/>
      <c r="O223" s="2"/>
      <c r="P223" s="2"/>
      <c r="Q223" s="2"/>
      <c r="R223" s="2"/>
      <c r="S223" s="2"/>
      <c r="T223" s="2"/>
      <c r="U223" s="2"/>
      <c r="V223" s="2"/>
      <c r="W223" s="2"/>
      <c r="X223" s="2"/>
      <c r="Y223" s="2"/>
      <c r="Z223" s="2"/>
      <c r="AA223" s="2"/>
    </row>
    <row r="224" spans="1:27" ht="12.75" customHeight="1" x14ac:dyDescent="0.25">
      <c r="A224" s="5"/>
      <c r="B224" s="2"/>
      <c r="C224" s="6"/>
      <c r="D224" s="5"/>
      <c r="E224" s="5"/>
      <c r="F224" s="2"/>
      <c r="G224" s="4"/>
      <c r="H224" s="2"/>
      <c r="I224" s="2"/>
      <c r="J224" s="2"/>
      <c r="K224" s="2"/>
      <c r="L224" s="2"/>
      <c r="M224" s="2"/>
      <c r="N224" s="2"/>
      <c r="O224" s="2"/>
      <c r="P224" s="2"/>
      <c r="Q224" s="2"/>
      <c r="R224" s="2"/>
      <c r="S224" s="2"/>
      <c r="T224" s="2"/>
      <c r="U224" s="2"/>
      <c r="V224" s="2"/>
      <c r="W224" s="2"/>
      <c r="X224" s="2"/>
      <c r="Y224" s="2"/>
      <c r="Z224" s="2"/>
      <c r="AA224" s="2"/>
    </row>
    <row r="225" spans="1:27" ht="12.75" customHeight="1" x14ac:dyDescent="0.25">
      <c r="A225" s="5"/>
      <c r="B225" s="2"/>
      <c r="C225" s="6"/>
      <c r="D225" s="5"/>
      <c r="E225" s="5"/>
      <c r="F225" s="2"/>
      <c r="G225" s="4"/>
      <c r="H225" s="2"/>
      <c r="I225" s="2"/>
      <c r="J225" s="2"/>
      <c r="K225" s="2"/>
      <c r="L225" s="2"/>
      <c r="M225" s="2"/>
      <c r="N225" s="2"/>
      <c r="O225" s="2"/>
      <c r="P225" s="2"/>
      <c r="Q225" s="2"/>
      <c r="R225" s="2"/>
      <c r="S225" s="2"/>
      <c r="T225" s="2"/>
      <c r="U225" s="2"/>
      <c r="V225" s="2"/>
      <c r="W225" s="2"/>
      <c r="X225" s="2"/>
      <c r="Y225" s="2"/>
      <c r="Z225" s="2"/>
      <c r="AA225" s="2"/>
    </row>
    <row r="226" spans="1:27" ht="12.75" customHeight="1" x14ac:dyDescent="0.25">
      <c r="A226" s="5"/>
      <c r="B226" s="2"/>
      <c r="C226" s="6"/>
      <c r="D226" s="5"/>
      <c r="E226" s="5"/>
      <c r="F226" s="2"/>
      <c r="G226" s="4"/>
      <c r="H226" s="2"/>
      <c r="I226" s="2"/>
      <c r="J226" s="2"/>
      <c r="K226" s="2"/>
      <c r="L226" s="2"/>
      <c r="M226" s="2"/>
      <c r="N226" s="2"/>
      <c r="O226" s="2"/>
      <c r="P226" s="2"/>
      <c r="Q226" s="2"/>
      <c r="R226" s="2"/>
      <c r="S226" s="2"/>
      <c r="T226" s="2"/>
      <c r="U226" s="2"/>
      <c r="V226" s="2"/>
      <c r="W226" s="2"/>
      <c r="X226" s="2"/>
      <c r="Y226" s="2"/>
      <c r="Z226" s="2"/>
      <c r="AA226" s="2"/>
    </row>
    <row r="227" spans="1:27" ht="12.75" customHeight="1" x14ac:dyDescent="0.25">
      <c r="A227" s="5"/>
      <c r="B227" s="2"/>
      <c r="C227" s="6"/>
      <c r="D227" s="5"/>
      <c r="E227" s="5"/>
      <c r="F227" s="2"/>
      <c r="G227" s="4"/>
      <c r="H227" s="2"/>
      <c r="I227" s="2"/>
      <c r="J227" s="2"/>
      <c r="K227" s="2"/>
      <c r="L227" s="2"/>
      <c r="M227" s="2"/>
      <c r="N227" s="2"/>
      <c r="O227" s="2"/>
      <c r="P227" s="2"/>
      <c r="Q227" s="2"/>
      <c r="R227" s="2"/>
      <c r="S227" s="2"/>
      <c r="T227" s="2"/>
      <c r="U227" s="2"/>
      <c r="V227" s="2"/>
      <c r="W227" s="2"/>
      <c r="X227" s="2"/>
      <c r="Y227" s="2"/>
      <c r="Z227" s="2"/>
      <c r="AA227" s="2"/>
    </row>
    <row r="228" spans="1:27" ht="12.75" customHeight="1" x14ac:dyDescent="0.25">
      <c r="A228" s="5"/>
      <c r="B228" s="2"/>
      <c r="C228" s="6"/>
      <c r="D228" s="5"/>
      <c r="E228" s="5"/>
      <c r="F228" s="2"/>
      <c r="G228" s="4"/>
      <c r="H228" s="2"/>
      <c r="I228" s="2"/>
      <c r="J228" s="2"/>
      <c r="K228" s="2"/>
      <c r="L228" s="2"/>
      <c r="M228" s="2"/>
      <c r="N228" s="2"/>
      <c r="O228" s="2"/>
      <c r="P228" s="2"/>
      <c r="Q228" s="2"/>
      <c r="R228" s="2"/>
      <c r="S228" s="2"/>
      <c r="T228" s="2"/>
      <c r="U228" s="2"/>
      <c r="V228" s="2"/>
      <c r="W228" s="2"/>
      <c r="X228" s="2"/>
      <c r="Y228" s="2"/>
      <c r="Z228" s="2"/>
      <c r="AA228" s="2"/>
    </row>
    <row r="229" spans="1:27" ht="12.75" customHeight="1" x14ac:dyDescent="0.25">
      <c r="A229" s="5"/>
      <c r="B229" s="2"/>
      <c r="C229" s="6"/>
      <c r="D229" s="5"/>
      <c r="E229" s="5"/>
      <c r="F229" s="2"/>
      <c r="G229" s="4"/>
      <c r="H229" s="2"/>
      <c r="I229" s="2"/>
      <c r="J229" s="2"/>
      <c r="K229" s="2"/>
      <c r="L229" s="2"/>
      <c r="M229" s="2"/>
      <c r="N229" s="2"/>
      <c r="O229" s="2"/>
      <c r="P229" s="2"/>
      <c r="Q229" s="2"/>
      <c r="R229" s="2"/>
      <c r="S229" s="2"/>
      <c r="T229" s="2"/>
      <c r="U229" s="2"/>
      <c r="V229" s="2"/>
      <c r="W229" s="2"/>
      <c r="X229" s="2"/>
      <c r="Y229" s="2"/>
      <c r="Z229" s="2"/>
      <c r="AA229" s="2"/>
    </row>
    <row r="230" spans="1:27" ht="12.75" customHeight="1" x14ac:dyDescent="0.25">
      <c r="A230" s="5"/>
      <c r="B230" s="2"/>
      <c r="C230" s="6"/>
      <c r="D230" s="5"/>
      <c r="E230" s="5"/>
      <c r="F230" s="2"/>
      <c r="G230" s="4"/>
      <c r="H230" s="2"/>
      <c r="I230" s="2"/>
      <c r="J230" s="2"/>
      <c r="K230" s="2"/>
      <c r="L230" s="2"/>
      <c r="M230" s="2"/>
      <c r="N230" s="2"/>
      <c r="O230" s="2"/>
      <c r="P230" s="2"/>
      <c r="Q230" s="2"/>
      <c r="R230" s="2"/>
      <c r="S230" s="2"/>
      <c r="T230" s="2"/>
      <c r="U230" s="2"/>
      <c r="V230" s="2"/>
      <c r="W230" s="2"/>
      <c r="X230" s="2"/>
      <c r="Y230" s="2"/>
      <c r="Z230" s="2"/>
      <c r="AA230" s="2"/>
    </row>
    <row r="231" spans="1:27" ht="12.75" customHeight="1" x14ac:dyDescent="0.25">
      <c r="A231" s="5"/>
      <c r="B231" s="2"/>
      <c r="C231" s="6"/>
      <c r="D231" s="5"/>
      <c r="E231" s="5"/>
      <c r="F231" s="2"/>
      <c r="G231" s="4"/>
      <c r="H231" s="2"/>
      <c r="I231" s="2"/>
      <c r="J231" s="2"/>
      <c r="K231" s="2"/>
      <c r="L231" s="2"/>
      <c r="M231" s="2"/>
      <c r="N231" s="2"/>
      <c r="O231" s="2"/>
      <c r="P231" s="2"/>
      <c r="Q231" s="2"/>
      <c r="R231" s="2"/>
      <c r="S231" s="2"/>
      <c r="T231" s="2"/>
      <c r="U231" s="2"/>
      <c r="V231" s="2"/>
      <c r="W231" s="2"/>
      <c r="X231" s="2"/>
      <c r="Y231" s="2"/>
      <c r="Z231" s="2"/>
      <c r="AA231" s="2"/>
    </row>
    <row r="232" spans="1:27" ht="12.75" customHeight="1" x14ac:dyDescent="0.25">
      <c r="A232" s="5"/>
      <c r="B232" s="2"/>
      <c r="C232" s="6"/>
      <c r="D232" s="5"/>
      <c r="E232" s="5"/>
      <c r="F232" s="2"/>
      <c r="G232" s="4"/>
      <c r="H232" s="2"/>
      <c r="I232" s="2"/>
      <c r="J232" s="2"/>
      <c r="K232" s="2"/>
      <c r="L232" s="2"/>
      <c r="M232" s="2"/>
      <c r="N232" s="2"/>
      <c r="O232" s="2"/>
      <c r="P232" s="2"/>
      <c r="Q232" s="2"/>
      <c r="R232" s="2"/>
      <c r="S232" s="2"/>
      <c r="T232" s="2"/>
      <c r="U232" s="2"/>
      <c r="V232" s="2"/>
      <c r="W232" s="2"/>
      <c r="X232" s="2"/>
      <c r="Y232" s="2"/>
      <c r="Z232" s="2"/>
      <c r="AA232" s="2"/>
    </row>
    <row r="233" spans="1:27" ht="12.75" customHeight="1" x14ac:dyDescent="0.25">
      <c r="A233" s="5"/>
      <c r="B233" s="2"/>
      <c r="C233" s="6"/>
      <c r="D233" s="5"/>
      <c r="E233" s="5"/>
      <c r="F233" s="2"/>
      <c r="G233" s="4"/>
      <c r="H233" s="2"/>
      <c r="I233" s="2"/>
      <c r="J233" s="2"/>
      <c r="K233" s="2"/>
      <c r="L233" s="2"/>
      <c r="M233" s="2"/>
      <c r="N233" s="2"/>
      <c r="O233" s="2"/>
      <c r="P233" s="2"/>
      <c r="Q233" s="2"/>
      <c r="R233" s="2"/>
      <c r="S233" s="2"/>
      <c r="T233" s="2"/>
      <c r="U233" s="2"/>
      <c r="V233" s="2"/>
      <c r="W233" s="2"/>
      <c r="X233" s="2"/>
      <c r="Y233" s="2"/>
      <c r="Z233" s="2"/>
      <c r="AA233" s="2"/>
    </row>
    <row r="234" spans="1:27" ht="12.75" customHeight="1" x14ac:dyDescent="0.25">
      <c r="A234" s="5"/>
      <c r="B234" s="2"/>
      <c r="C234" s="6"/>
      <c r="D234" s="5"/>
      <c r="E234" s="5"/>
      <c r="F234" s="2"/>
      <c r="G234" s="4"/>
      <c r="H234" s="2"/>
      <c r="I234" s="2"/>
      <c r="J234" s="2"/>
      <c r="K234" s="2"/>
      <c r="L234" s="2"/>
      <c r="M234" s="2"/>
      <c r="N234" s="2"/>
      <c r="O234" s="2"/>
      <c r="P234" s="2"/>
      <c r="Q234" s="2"/>
      <c r="R234" s="2"/>
      <c r="S234" s="2"/>
      <c r="T234" s="2"/>
      <c r="U234" s="2"/>
      <c r="V234" s="2"/>
      <c r="W234" s="2"/>
      <c r="X234" s="2"/>
      <c r="Y234" s="2"/>
      <c r="Z234" s="2"/>
      <c r="AA234" s="2"/>
    </row>
    <row r="235" spans="1:27" ht="12.75" customHeight="1" x14ac:dyDescent="0.25">
      <c r="A235" s="5"/>
      <c r="B235" s="2"/>
      <c r="C235" s="6"/>
      <c r="D235" s="5"/>
      <c r="E235" s="5"/>
      <c r="F235" s="2"/>
      <c r="G235" s="4"/>
      <c r="H235" s="2"/>
      <c r="I235" s="2"/>
      <c r="J235" s="2"/>
      <c r="K235" s="2"/>
      <c r="L235" s="2"/>
      <c r="M235" s="2"/>
      <c r="N235" s="2"/>
      <c r="O235" s="2"/>
      <c r="P235" s="2"/>
      <c r="Q235" s="2"/>
      <c r="R235" s="2"/>
      <c r="S235" s="2"/>
      <c r="T235" s="2"/>
      <c r="U235" s="2"/>
      <c r="V235" s="2"/>
      <c r="W235" s="2"/>
      <c r="X235" s="2"/>
      <c r="Y235" s="2"/>
      <c r="Z235" s="2"/>
      <c r="AA235" s="2"/>
    </row>
    <row r="236" spans="1:27" ht="12.75" customHeight="1" x14ac:dyDescent="0.25">
      <c r="A236" s="5"/>
      <c r="B236" s="2"/>
      <c r="C236" s="6"/>
      <c r="D236" s="5"/>
      <c r="E236" s="5"/>
      <c r="F236" s="2"/>
      <c r="G236" s="4"/>
      <c r="H236" s="2"/>
      <c r="I236" s="2"/>
      <c r="J236" s="2"/>
      <c r="K236" s="2"/>
      <c r="L236" s="2"/>
      <c r="M236" s="2"/>
      <c r="N236" s="2"/>
      <c r="O236" s="2"/>
      <c r="P236" s="2"/>
      <c r="Q236" s="2"/>
      <c r="R236" s="2"/>
      <c r="S236" s="2"/>
      <c r="T236" s="2"/>
      <c r="U236" s="2"/>
      <c r="V236" s="2"/>
      <c r="W236" s="2"/>
      <c r="X236" s="2"/>
      <c r="Y236" s="2"/>
      <c r="Z236" s="2"/>
      <c r="AA236" s="2"/>
    </row>
    <row r="237" spans="1:27" ht="12.75" customHeight="1" x14ac:dyDescent="0.25">
      <c r="A237" s="5"/>
      <c r="B237" s="2"/>
      <c r="C237" s="6"/>
      <c r="D237" s="5"/>
      <c r="E237" s="5"/>
      <c r="F237" s="2"/>
      <c r="G237" s="4"/>
      <c r="H237" s="2"/>
      <c r="I237" s="2"/>
      <c r="J237" s="2"/>
      <c r="K237" s="2"/>
      <c r="L237" s="2"/>
      <c r="M237" s="2"/>
      <c r="N237" s="2"/>
      <c r="O237" s="2"/>
      <c r="P237" s="2"/>
      <c r="Q237" s="2"/>
      <c r="R237" s="2"/>
      <c r="S237" s="2"/>
      <c r="T237" s="2"/>
      <c r="U237" s="2"/>
      <c r="V237" s="2"/>
      <c r="W237" s="2"/>
      <c r="X237" s="2"/>
      <c r="Y237" s="2"/>
      <c r="Z237" s="2"/>
      <c r="AA237" s="2"/>
    </row>
    <row r="238" spans="1:27" ht="12.75" customHeight="1" x14ac:dyDescent="0.25">
      <c r="A238" s="5"/>
      <c r="B238" s="2"/>
      <c r="C238" s="6"/>
      <c r="D238" s="5"/>
      <c r="E238" s="5"/>
      <c r="F238" s="2"/>
      <c r="G238" s="4"/>
      <c r="H238" s="2"/>
      <c r="I238" s="2"/>
      <c r="J238" s="2"/>
      <c r="K238" s="2"/>
      <c r="L238" s="2"/>
      <c r="M238" s="2"/>
      <c r="N238" s="2"/>
      <c r="O238" s="2"/>
      <c r="P238" s="2"/>
      <c r="Q238" s="2"/>
      <c r="R238" s="2"/>
      <c r="S238" s="2"/>
      <c r="T238" s="2"/>
      <c r="U238" s="2"/>
      <c r="V238" s="2"/>
      <c r="W238" s="2"/>
      <c r="X238" s="2"/>
      <c r="Y238" s="2"/>
      <c r="Z238" s="2"/>
      <c r="AA238" s="2"/>
    </row>
    <row r="239" spans="1:27" ht="12.75" customHeight="1" x14ac:dyDescent="0.25">
      <c r="A239" s="5"/>
      <c r="B239" s="2"/>
      <c r="C239" s="6"/>
      <c r="D239" s="5"/>
      <c r="E239" s="5"/>
      <c r="F239" s="2"/>
      <c r="G239" s="4"/>
      <c r="H239" s="2"/>
      <c r="I239" s="2"/>
      <c r="J239" s="2"/>
      <c r="K239" s="2"/>
      <c r="L239" s="2"/>
      <c r="M239" s="2"/>
      <c r="N239" s="2"/>
      <c r="O239" s="2"/>
      <c r="P239" s="2"/>
      <c r="Q239" s="2"/>
      <c r="R239" s="2"/>
      <c r="S239" s="2"/>
      <c r="T239" s="2"/>
      <c r="U239" s="2"/>
      <c r="V239" s="2"/>
      <c r="W239" s="2"/>
      <c r="X239" s="2"/>
      <c r="Y239" s="2"/>
      <c r="Z239" s="2"/>
      <c r="AA239" s="2"/>
    </row>
    <row r="240" spans="1:27" ht="12.75" customHeight="1" x14ac:dyDescent="0.25">
      <c r="A240" s="5"/>
      <c r="B240" s="2"/>
      <c r="C240" s="6"/>
      <c r="D240" s="5"/>
      <c r="E240" s="5"/>
      <c r="F240" s="2"/>
      <c r="G240" s="4"/>
      <c r="H240" s="2"/>
      <c r="I240" s="2"/>
      <c r="J240" s="2"/>
      <c r="K240" s="2"/>
      <c r="L240" s="2"/>
      <c r="M240" s="2"/>
      <c r="N240" s="2"/>
      <c r="O240" s="2"/>
      <c r="P240" s="2"/>
      <c r="Q240" s="2"/>
      <c r="R240" s="2"/>
      <c r="S240" s="2"/>
      <c r="T240" s="2"/>
      <c r="U240" s="2"/>
      <c r="V240" s="2"/>
      <c r="W240" s="2"/>
      <c r="X240" s="2"/>
      <c r="Y240" s="2"/>
      <c r="Z240" s="2"/>
      <c r="AA240" s="2"/>
    </row>
    <row r="241" spans="1:27" ht="12.75" customHeight="1" x14ac:dyDescent="0.25">
      <c r="A241" s="5"/>
      <c r="B241" s="2"/>
      <c r="C241" s="6"/>
      <c r="D241" s="5"/>
      <c r="E241" s="5"/>
      <c r="F241" s="2"/>
      <c r="G241" s="4"/>
      <c r="H241" s="2"/>
      <c r="I241" s="2"/>
      <c r="J241" s="2"/>
      <c r="K241" s="2"/>
      <c r="L241" s="2"/>
      <c r="M241" s="2"/>
      <c r="N241" s="2"/>
      <c r="O241" s="2"/>
      <c r="P241" s="2"/>
      <c r="Q241" s="2"/>
      <c r="R241" s="2"/>
      <c r="S241" s="2"/>
      <c r="T241" s="2"/>
      <c r="U241" s="2"/>
      <c r="V241" s="2"/>
      <c r="W241" s="2"/>
      <c r="X241" s="2"/>
      <c r="Y241" s="2"/>
      <c r="Z241" s="2"/>
      <c r="AA241" s="2"/>
    </row>
    <row r="242" spans="1:27" ht="12.75" customHeight="1" x14ac:dyDescent="0.25">
      <c r="A242" s="5"/>
      <c r="B242" s="2"/>
      <c r="C242" s="6"/>
      <c r="D242" s="5"/>
      <c r="E242" s="5"/>
      <c r="F242" s="2"/>
      <c r="G242" s="4"/>
      <c r="H242" s="2"/>
      <c r="I242" s="2"/>
      <c r="J242" s="2"/>
      <c r="K242" s="2"/>
      <c r="L242" s="2"/>
      <c r="M242" s="2"/>
      <c r="N242" s="2"/>
      <c r="O242" s="2"/>
      <c r="P242" s="2"/>
      <c r="Q242" s="2"/>
      <c r="R242" s="2"/>
      <c r="S242" s="2"/>
      <c r="T242" s="2"/>
      <c r="U242" s="2"/>
      <c r="V242" s="2"/>
      <c r="W242" s="2"/>
      <c r="X242" s="2"/>
      <c r="Y242" s="2"/>
      <c r="Z242" s="2"/>
      <c r="AA242" s="2"/>
    </row>
    <row r="243" spans="1:27" ht="12.75" customHeight="1" x14ac:dyDescent="0.25">
      <c r="A243" s="5"/>
      <c r="B243" s="2"/>
      <c r="C243" s="6"/>
      <c r="D243" s="5"/>
      <c r="E243" s="5"/>
      <c r="F243" s="2"/>
      <c r="G243" s="4"/>
      <c r="H243" s="2"/>
      <c r="I243" s="2"/>
      <c r="J243" s="2"/>
      <c r="K243" s="2"/>
      <c r="L243" s="2"/>
      <c r="M243" s="2"/>
      <c r="N243" s="2"/>
      <c r="O243" s="2"/>
      <c r="P243" s="2"/>
      <c r="Q243" s="2"/>
      <c r="R243" s="2"/>
      <c r="S243" s="2"/>
      <c r="T243" s="2"/>
      <c r="U243" s="2"/>
      <c r="V243" s="2"/>
      <c r="W243" s="2"/>
      <c r="X243" s="2"/>
      <c r="Y243" s="2"/>
      <c r="Z243" s="2"/>
      <c r="AA243" s="2"/>
    </row>
    <row r="244" spans="1:27" ht="12.75" customHeight="1" x14ac:dyDescent="0.25">
      <c r="A244" s="5"/>
      <c r="B244" s="2"/>
      <c r="C244" s="6"/>
      <c r="D244" s="5"/>
      <c r="E244" s="5"/>
      <c r="F244" s="2"/>
      <c r="G244" s="4"/>
      <c r="H244" s="2"/>
      <c r="I244" s="2"/>
      <c r="J244" s="2"/>
      <c r="K244" s="2"/>
      <c r="L244" s="2"/>
      <c r="M244" s="2"/>
      <c r="N244" s="2"/>
      <c r="O244" s="2"/>
      <c r="P244" s="2"/>
      <c r="Q244" s="2"/>
      <c r="R244" s="2"/>
      <c r="S244" s="2"/>
      <c r="T244" s="2"/>
      <c r="U244" s="2"/>
      <c r="V244" s="2"/>
      <c r="W244" s="2"/>
      <c r="X244" s="2"/>
      <c r="Y244" s="2"/>
      <c r="Z244" s="2"/>
      <c r="AA244" s="2"/>
    </row>
    <row r="245" spans="1:27" ht="12.75" customHeight="1" x14ac:dyDescent="0.25">
      <c r="A245" s="5"/>
      <c r="B245" s="2"/>
      <c r="C245" s="6"/>
      <c r="D245" s="5"/>
      <c r="E245" s="5"/>
      <c r="F245" s="2"/>
      <c r="G245" s="4"/>
      <c r="H245" s="2"/>
      <c r="I245" s="2"/>
      <c r="J245" s="2"/>
      <c r="K245" s="2"/>
      <c r="L245" s="2"/>
      <c r="M245" s="2"/>
      <c r="N245" s="2"/>
      <c r="O245" s="2"/>
      <c r="P245" s="2"/>
      <c r="Q245" s="2"/>
      <c r="R245" s="2"/>
      <c r="S245" s="2"/>
      <c r="T245" s="2"/>
      <c r="U245" s="2"/>
      <c r="V245" s="2"/>
      <c r="W245" s="2"/>
      <c r="X245" s="2"/>
      <c r="Y245" s="2"/>
      <c r="Z245" s="2"/>
      <c r="AA245" s="2"/>
    </row>
    <row r="246" spans="1:27" ht="12.75" customHeight="1" x14ac:dyDescent="0.25">
      <c r="A246" s="5"/>
      <c r="B246" s="2"/>
      <c r="C246" s="6"/>
      <c r="D246" s="5"/>
      <c r="E246" s="5"/>
      <c r="F246" s="2"/>
      <c r="G246" s="4"/>
      <c r="H246" s="2"/>
      <c r="I246" s="2"/>
      <c r="J246" s="2"/>
      <c r="K246" s="2"/>
      <c r="L246" s="2"/>
      <c r="M246" s="2"/>
      <c r="N246" s="2"/>
      <c r="O246" s="2"/>
      <c r="P246" s="2"/>
      <c r="Q246" s="2"/>
      <c r="R246" s="2"/>
      <c r="S246" s="2"/>
      <c r="T246" s="2"/>
      <c r="U246" s="2"/>
      <c r="V246" s="2"/>
      <c r="W246" s="2"/>
      <c r="X246" s="2"/>
      <c r="Y246" s="2"/>
      <c r="Z246" s="2"/>
      <c r="AA246" s="2"/>
    </row>
    <row r="247" spans="1:27" ht="12.75" customHeight="1" x14ac:dyDescent="0.25">
      <c r="A247" s="5"/>
      <c r="B247" s="2"/>
      <c r="C247" s="6"/>
      <c r="D247" s="5"/>
      <c r="I247" s="2"/>
      <c r="J247" s="2"/>
      <c r="K247" s="2"/>
      <c r="L247" s="2"/>
      <c r="M247" s="2"/>
      <c r="N247" s="2"/>
      <c r="O247" s="2"/>
      <c r="P247" s="2"/>
      <c r="Q247" s="2"/>
      <c r="R247" s="2"/>
      <c r="S247" s="2"/>
      <c r="T247" s="2"/>
      <c r="U247" s="2"/>
      <c r="V247" s="2"/>
      <c r="W247" s="2"/>
      <c r="X247" s="2"/>
      <c r="Y247" s="2"/>
      <c r="Z247" s="2"/>
      <c r="AA247" s="2"/>
    </row>
    <row r="248" spans="1:27" ht="12.75" customHeight="1" x14ac:dyDescent="0.25">
      <c r="A248" s="5"/>
      <c r="B248" s="2"/>
      <c r="C248" s="6"/>
      <c r="D248" s="5"/>
      <c r="I248" s="2"/>
      <c r="J248" s="2"/>
      <c r="K248" s="2"/>
      <c r="L248" s="2"/>
      <c r="M248" s="2"/>
      <c r="N248" s="2"/>
      <c r="O248" s="2"/>
      <c r="P248" s="2"/>
      <c r="Q248" s="2"/>
      <c r="R248" s="2"/>
      <c r="S248" s="2"/>
      <c r="T248" s="2"/>
      <c r="U248" s="2"/>
      <c r="V248" s="2"/>
      <c r="W248" s="2"/>
      <c r="X248" s="2"/>
      <c r="Y248" s="2"/>
      <c r="Z248" s="2"/>
      <c r="AA248" s="2"/>
    </row>
    <row r="249" spans="1:27" ht="12.75" customHeight="1" x14ac:dyDescent="0.25">
      <c r="A249" s="5"/>
      <c r="B249" s="2"/>
      <c r="C249" s="6"/>
      <c r="D249" s="5"/>
      <c r="I249" s="2"/>
      <c r="J249" s="2"/>
      <c r="K249" s="2"/>
      <c r="L249" s="2"/>
      <c r="M249" s="2"/>
      <c r="N249" s="2"/>
      <c r="O249" s="2"/>
      <c r="P249" s="2"/>
      <c r="Q249" s="2"/>
      <c r="R249" s="2"/>
      <c r="S249" s="2"/>
      <c r="T249" s="2"/>
      <c r="U249" s="2"/>
      <c r="V249" s="2"/>
      <c r="W249" s="2"/>
      <c r="X249" s="2"/>
      <c r="Y249" s="2"/>
      <c r="Z249" s="2"/>
      <c r="AA249" s="2"/>
    </row>
    <row r="250" spans="1:27" ht="12.75" customHeight="1" x14ac:dyDescent="0.25">
      <c r="A250" s="5"/>
      <c r="B250" s="2"/>
      <c r="C250" s="6"/>
      <c r="D250" s="5"/>
      <c r="I250" s="2"/>
      <c r="J250" s="2"/>
      <c r="K250" s="2"/>
      <c r="L250" s="2"/>
      <c r="M250" s="2"/>
      <c r="N250" s="2"/>
      <c r="O250" s="2"/>
      <c r="P250" s="2"/>
      <c r="Q250" s="2"/>
      <c r="R250" s="2"/>
      <c r="S250" s="2"/>
      <c r="T250" s="2"/>
      <c r="U250" s="2"/>
      <c r="V250" s="2"/>
      <c r="W250" s="2"/>
      <c r="X250" s="2"/>
      <c r="Y250" s="2"/>
      <c r="Z250" s="2"/>
      <c r="AA250" s="2"/>
    </row>
    <row r="251" spans="1:27" ht="12.75" customHeight="1" x14ac:dyDescent="0.25">
      <c r="A251" s="5"/>
      <c r="B251" s="2"/>
      <c r="C251" s="6"/>
      <c r="D251" s="5"/>
      <c r="I251" s="2"/>
      <c r="J251" s="2"/>
      <c r="K251" s="2"/>
      <c r="L251" s="2"/>
      <c r="M251" s="2"/>
      <c r="N251" s="2"/>
      <c r="O251" s="2"/>
      <c r="P251" s="2"/>
      <c r="Q251" s="2"/>
      <c r="R251" s="2"/>
      <c r="S251" s="2"/>
      <c r="T251" s="2"/>
      <c r="U251" s="2"/>
      <c r="V251" s="2"/>
      <c r="W251" s="2"/>
      <c r="X251" s="2"/>
      <c r="Y251" s="2"/>
      <c r="Z251" s="2"/>
      <c r="AA251" s="2"/>
    </row>
    <row r="252" spans="1:27" ht="15.75" customHeight="1" x14ac:dyDescent="0.25"/>
    <row r="253" spans="1:27" ht="15.75" customHeight="1" x14ac:dyDescent="0.25"/>
    <row r="254" spans="1:27" ht="15.75" customHeight="1" x14ac:dyDescent="0.25"/>
    <row r="255" spans="1:27" ht="15.75" customHeight="1" x14ac:dyDescent="0.25"/>
    <row r="256" spans="1:27"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sheetData>
  <mergeCells count="11">
    <mergeCell ref="A40:B40"/>
    <mergeCell ref="E40:F40"/>
    <mergeCell ref="A58:B58"/>
    <mergeCell ref="E58:F58"/>
    <mergeCell ref="A1:C1"/>
    <mergeCell ref="E1:G1"/>
    <mergeCell ref="A2:F2"/>
    <mergeCell ref="A4:B4"/>
    <mergeCell ref="E4:F4"/>
    <mergeCell ref="A22:B22"/>
    <mergeCell ref="E22:F22"/>
  </mergeCells>
  <pageMargins left="0.19685039370078741" right="0.19685039370078741" top="0.19685039370078741" bottom="0.19685039370078741" header="0" footer="0"/>
  <pageSetup paperSize="9" fitToWidth="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D1000"/>
  <sheetViews>
    <sheetView workbookViewId="0"/>
  </sheetViews>
  <sheetFormatPr defaultColWidth="12.6640625" defaultRowHeight="15" customHeight="1" x14ac:dyDescent="0.25"/>
  <cols>
    <col min="1" max="1" width="11.109375" customWidth="1"/>
    <col min="2" max="4" width="4.6640625" customWidth="1"/>
    <col min="5" max="26" width="11.109375" customWidth="1"/>
  </cols>
  <sheetData>
    <row r="1" spans="1:4" ht="15.75" customHeight="1" x14ac:dyDescent="0.3">
      <c r="B1" s="88" t="str">
        <f>A18</f>
        <v>Hrac 1</v>
      </c>
      <c r="C1" s="88" t="str">
        <f>A19</f>
        <v>Hrac 2</v>
      </c>
      <c r="D1" s="88" t="str">
        <f>A20</f>
        <v>Hrac 3</v>
      </c>
    </row>
    <row r="2" spans="1:4" ht="15.75" customHeight="1" x14ac:dyDescent="0.3">
      <c r="A2" s="206" t="str">
        <f>CONCATENATE(B1," : ",C1)</f>
        <v>Hrac 1 : Hrac 2</v>
      </c>
      <c r="B2" s="89"/>
      <c r="C2" s="89"/>
      <c r="D2" s="90"/>
    </row>
    <row r="3" spans="1:4" ht="15.75" customHeight="1" x14ac:dyDescent="0.3">
      <c r="A3" s="207"/>
      <c r="B3" s="91"/>
      <c r="C3" s="91"/>
      <c r="D3" s="92"/>
    </row>
    <row r="4" spans="1:4" ht="15.75" customHeight="1" x14ac:dyDescent="0.3">
      <c r="A4" s="207"/>
      <c r="B4" s="91"/>
      <c r="C4" s="91"/>
      <c r="D4" s="92"/>
    </row>
    <row r="5" spans="1:4" ht="15.75" customHeight="1" x14ac:dyDescent="0.3">
      <c r="A5" s="207"/>
      <c r="B5" s="91"/>
      <c r="C5" s="91"/>
      <c r="D5" s="92"/>
    </row>
    <row r="6" spans="1:4" ht="15.75" customHeight="1" x14ac:dyDescent="0.3">
      <c r="A6" s="208"/>
      <c r="B6" s="93"/>
      <c r="C6" s="93"/>
      <c r="D6" s="94"/>
    </row>
    <row r="7" spans="1:4" ht="15.75" customHeight="1" x14ac:dyDescent="0.3">
      <c r="A7" s="206" t="str">
        <f>CONCATENATE(B1," : ",D1)</f>
        <v>Hrac 1 : Hrac 3</v>
      </c>
      <c r="B7" s="89"/>
      <c r="C7" s="90"/>
      <c r="D7" s="89"/>
    </row>
    <row r="8" spans="1:4" ht="15.75" customHeight="1" x14ac:dyDescent="0.3">
      <c r="A8" s="207"/>
      <c r="B8" s="91"/>
      <c r="C8" s="92"/>
      <c r="D8" s="91"/>
    </row>
    <row r="9" spans="1:4" ht="15.75" customHeight="1" x14ac:dyDescent="0.3">
      <c r="A9" s="207"/>
      <c r="B9" s="91"/>
      <c r="C9" s="92"/>
      <c r="D9" s="91"/>
    </row>
    <row r="10" spans="1:4" ht="15.75" customHeight="1" x14ac:dyDescent="0.3">
      <c r="A10" s="207"/>
      <c r="B10" s="91"/>
      <c r="C10" s="92"/>
      <c r="D10" s="91"/>
    </row>
    <row r="11" spans="1:4" ht="15.75" customHeight="1" x14ac:dyDescent="0.3">
      <c r="A11" s="208"/>
      <c r="B11" s="93"/>
      <c r="C11" s="94"/>
      <c r="D11" s="93"/>
    </row>
    <row r="12" spans="1:4" ht="15.75" customHeight="1" x14ac:dyDescent="0.3">
      <c r="A12" s="206" t="str">
        <f>CONCATENATE(C1," : ",D1)</f>
        <v>Hrac 2 : Hrac 3</v>
      </c>
      <c r="B12" s="90"/>
      <c r="C12" s="89"/>
      <c r="D12" s="89"/>
    </row>
    <row r="13" spans="1:4" ht="15.75" customHeight="1" x14ac:dyDescent="0.3">
      <c r="A13" s="207"/>
      <c r="B13" s="92"/>
      <c r="C13" s="91"/>
      <c r="D13" s="91"/>
    </row>
    <row r="14" spans="1:4" ht="15.75" customHeight="1" x14ac:dyDescent="0.3">
      <c r="A14" s="207"/>
      <c r="B14" s="92"/>
      <c r="C14" s="91"/>
      <c r="D14" s="91"/>
    </row>
    <row r="15" spans="1:4" ht="15.75" customHeight="1" x14ac:dyDescent="0.3">
      <c r="A15" s="207"/>
      <c r="B15" s="92"/>
      <c r="C15" s="91"/>
      <c r="D15" s="91"/>
    </row>
    <row r="16" spans="1:4" ht="15.75" customHeight="1" x14ac:dyDescent="0.3">
      <c r="A16" s="208"/>
      <c r="B16" s="94"/>
      <c r="C16" s="93"/>
      <c r="D16" s="93"/>
    </row>
    <row r="17" spans="1:4" ht="15.75" customHeight="1" x14ac:dyDescent="0.25"/>
    <row r="18" spans="1:4" ht="15.75" customHeight="1" x14ac:dyDescent="0.3">
      <c r="A18" s="75" t="s">
        <v>186</v>
      </c>
      <c r="B18" s="75">
        <f>SUM(B2:B11)</f>
        <v>0</v>
      </c>
      <c r="C18" s="75">
        <f>SUM(C2:C6)+SUM(D7:D11)</f>
        <v>0</v>
      </c>
      <c r="D18" s="75">
        <f t="shared" ref="D18:D20" si="0">IF(AND(B18&gt;0,C18&gt;0),B18/C18,0)</f>
        <v>0</v>
      </c>
    </row>
    <row r="19" spans="1:4" ht="15.75" customHeight="1" x14ac:dyDescent="0.3">
      <c r="A19" s="75" t="s">
        <v>187</v>
      </c>
      <c r="B19" s="75">
        <f>SUM(C2:C16)</f>
        <v>0</v>
      </c>
      <c r="C19" s="75">
        <f>SUM(B2:B6)+SUM(D12:D16)</f>
        <v>0</v>
      </c>
      <c r="D19" s="75">
        <f t="shared" si="0"/>
        <v>0</v>
      </c>
    </row>
    <row r="20" spans="1:4" ht="15.75" customHeight="1" x14ac:dyDescent="0.3">
      <c r="A20" s="75" t="s">
        <v>188</v>
      </c>
      <c r="B20" s="75">
        <f>SUM(D7:D16)</f>
        <v>0</v>
      </c>
      <c r="C20" s="75">
        <f>SUM(B7:B11)+SUM(D12:D16)</f>
        <v>0</v>
      </c>
      <c r="D20" s="75">
        <f t="shared" si="0"/>
        <v>0</v>
      </c>
    </row>
    <row r="21" spans="1:4" ht="15.75" customHeight="1" x14ac:dyDescent="0.25"/>
    <row r="22" spans="1:4" ht="15.75" customHeight="1" x14ac:dyDescent="0.25"/>
    <row r="23" spans="1:4" ht="15.75" customHeight="1" x14ac:dyDescent="0.25"/>
    <row r="24" spans="1:4" ht="15.75" customHeight="1" x14ac:dyDescent="0.25"/>
    <row r="25" spans="1:4" ht="15.75" customHeight="1" x14ac:dyDescent="0.25"/>
    <row r="26" spans="1:4" ht="15.75" customHeight="1" x14ac:dyDescent="0.25"/>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A2:A6"/>
    <mergeCell ref="A7:A11"/>
    <mergeCell ref="A12:A16"/>
  </mergeCells>
  <pageMargins left="0.7" right="0.7" top="0.78740157499999996" bottom="0.78740157499999996"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00"/>
  <sheetViews>
    <sheetView workbookViewId="0"/>
  </sheetViews>
  <sheetFormatPr defaultColWidth="12.6640625" defaultRowHeight="15" customHeight="1" x14ac:dyDescent="0.25"/>
  <cols>
    <col min="1" max="1" width="3.77734375" customWidth="1"/>
    <col min="2" max="2" width="5.44140625" customWidth="1"/>
    <col min="3" max="3" width="11" customWidth="1"/>
    <col min="4" max="4" width="9.44140625" customWidth="1"/>
    <col min="5" max="5" width="4.77734375" customWidth="1"/>
    <col min="6" max="6" width="15" customWidth="1"/>
    <col min="7" max="7" width="2.77734375" customWidth="1"/>
    <col min="8" max="8" width="4" customWidth="1"/>
    <col min="9" max="9" width="2.77734375" customWidth="1"/>
    <col min="10" max="10" width="7" customWidth="1"/>
    <col min="11" max="11" width="24.44140625" customWidth="1"/>
    <col min="12" max="26" width="11.109375" customWidth="1"/>
  </cols>
  <sheetData>
    <row r="1" spans="1:11" ht="13.5" customHeight="1" x14ac:dyDescent="0.3">
      <c r="C1" s="95"/>
      <c r="D1" s="95"/>
      <c r="E1" s="95"/>
      <c r="F1" s="95"/>
      <c r="G1" s="95"/>
      <c r="H1" s="95"/>
      <c r="I1" s="95"/>
      <c r="J1" s="75"/>
    </row>
    <row r="2" spans="1:11" ht="15.75" customHeight="1" x14ac:dyDescent="0.3">
      <c r="A2" s="96">
        <v>1</v>
      </c>
      <c r="B2" s="97">
        <v>70703</v>
      </c>
      <c r="C2" s="98" t="s">
        <v>189</v>
      </c>
      <c r="D2" s="98" t="s">
        <v>190</v>
      </c>
      <c r="E2" s="99">
        <v>2008</v>
      </c>
      <c r="F2" s="100" t="s">
        <v>191</v>
      </c>
      <c r="G2" s="99" t="s">
        <v>192</v>
      </c>
      <c r="H2" s="99" t="s">
        <v>193</v>
      </c>
      <c r="I2" s="99" t="s">
        <v>194</v>
      </c>
      <c r="J2" s="75" t="e">
        <f t="shared" ref="J2:J236" ca="1" si="0">_xludf.IFS(F2="PINK! Liberec","PINK!",F2="Sokol Turnov","Turnov",F2="Jiskra Kam.Šenov","Ji KŠ",F2="Jiskra Nový Bor","NB",F2="SKST Liberec","SKST",F2="STAR Turnov","STAR",F2="TTC Jablonec","TTC J.",F2="ST Frýdlant","ST Fr.",F2="KMST Liberec","KMST",F2="B. Jablonec n. N.","Bižu",F2="Loko Česká Lípa","ČL",F2="-","-",F2="AST K. Šenov","AST",F2="Spartak Chrastava","Chrast.", F2="TTC Hrádek n. N.","Hrádek",F2="Jablonec n. J.","JnJ",F2="Nová Ves","N. Ves",F2="Jablonné v P.","Jablonné",F2="Sokol Víchová","Víchová",F2="Spartak Smržovka","Smržovka",F2="TJ Zákupy","Zákupy",F2="B.  Jablonec n. N.","Bižu",F2="Semily","Semily",F2="Víchová","Víchová",F2="Smržovka","Smržovka",F2="Vesec","Vesec")</f>
        <v>#NAME?</v>
      </c>
      <c r="K2" s="75" t="e">
        <f t="shared" ref="K2:K254" ca="1" si="1">CONCATENATE(C2," ",D2," ",CHAR(40),A2,CHAR(41)," ",CHAR(40),J2,CHAR(41))</f>
        <v>#NAME?</v>
      </c>
    </row>
    <row r="3" spans="1:11" ht="15.75" customHeight="1" x14ac:dyDescent="0.3">
      <c r="A3" s="96">
        <v>2</v>
      </c>
      <c r="B3" s="97">
        <v>71105</v>
      </c>
      <c r="C3" s="98" t="s">
        <v>195</v>
      </c>
      <c r="D3" s="98" t="s">
        <v>196</v>
      </c>
      <c r="E3" s="99">
        <v>2011</v>
      </c>
      <c r="F3" s="100" t="s">
        <v>197</v>
      </c>
      <c r="G3" s="99" t="s">
        <v>192</v>
      </c>
      <c r="H3" s="99" t="s">
        <v>198</v>
      </c>
      <c r="I3" s="99" t="s">
        <v>194</v>
      </c>
      <c r="J3" s="75" t="e">
        <f t="shared" ca="1" si="0"/>
        <v>#NAME?</v>
      </c>
      <c r="K3" s="75" t="e">
        <f t="shared" ca="1" si="1"/>
        <v>#NAME?</v>
      </c>
    </row>
    <row r="4" spans="1:11" ht="15.75" customHeight="1" x14ac:dyDescent="0.3">
      <c r="A4" s="96">
        <v>3</v>
      </c>
      <c r="B4" s="97">
        <v>78725</v>
      </c>
      <c r="C4" s="98" t="s">
        <v>199</v>
      </c>
      <c r="D4" s="98" t="s">
        <v>200</v>
      </c>
      <c r="E4" s="99">
        <v>2009</v>
      </c>
      <c r="F4" s="98" t="s">
        <v>201</v>
      </c>
      <c r="G4" s="99" t="s">
        <v>192</v>
      </c>
      <c r="H4" s="99" t="s">
        <v>202</v>
      </c>
      <c r="I4" s="99" t="s">
        <v>194</v>
      </c>
      <c r="J4" s="75" t="e">
        <f t="shared" ca="1" si="0"/>
        <v>#NAME?</v>
      </c>
      <c r="K4" s="75" t="e">
        <f t="shared" ca="1" si="1"/>
        <v>#NAME?</v>
      </c>
    </row>
    <row r="5" spans="1:11" ht="15.75" customHeight="1" x14ac:dyDescent="0.3">
      <c r="A5" s="96">
        <v>4</v>
      </c>
      <c r="B5" s="97">
        <v>81285</v>
      </c>
      <c r="C5" s="98" t="s">
        <v>203</v>
      </c>
      <c r="D5" s="98" t="s">
        <v>204</v>
      </c>
      <c r="E5" s="99">
        <v>2012</v>
      </c>
      <c r="F5" s="98" t="s">
        <v>197</v>
      </c>
      <c r="G5" s="99" t="s">
        <v>192</v>
      </c>
      <c r="H5" s="99" t="s">
        <v>198</v>
      </c>
      <c r="I5" s="99" t="s">
        <v>194</v>
      </c>
      <c r="J5" s="75" t="e">
        <f t="shared" ca="1" si="0"/>
        <v>#NAME?</v>
      </c>
      <c r="K5" s="75" t="e">
        <f t="shared" ca="1" si="1"/>
        <v>#NAME?</v>
      </c>
    </row>
    <row r="6" spans="1:11" ht="15.75" customHeight="1" x14ac:dyDescent="0.3">
      <c r="A6" s="96">
        <v>5</v>
      </c>
      <c r="B6" s="97">
        <v>77686</v>
      </c>
      <c r="C6" s="98" t="s">
        <v>205</v>
      </c>
      <c r="D6" s="98" t="s">
        <v>206</v>
      </c>
      <c r="E6" s="99">
        <v>2008</v>
      </c>
      <c r="F6" s="100" t="s">
        <v>197</v>
      </c>
      <c r="G6" s="99" t="s">
        <v>192</v>
      </c>
      <c r="H6" s="99" t="s">
        <v>193</v>
      </c>
      <c r="I6" s="99" t="s">
        <v>194</v>
      </c>
      <c r="J6" s="75" t="e">
        <f t="shared" ca="1" si="0"/>
        <v>#NAME?</v>
      </c>
      <c r="K6" s="75" t="e">
        <f t="shared" ca="1" si="1"/>
        <v>#NAME?</v>
      </c>
    </row>
    <row r="7" spans="1:11" ht="15.75" customHeight="1" x14ac:dyDescent="0.3">
      <c r="A7" s="96">
        <v>6</v>
      </c>
      <c r="B7" s="97">
        <v>75906</v>
      </c>
      <c r="C7" s="98" t="s">
        <v>207</v>
      </c>
      <c r="D7" s="98" t="s">
        <v>208</v>
      </c>
      <c r="E7" s="99">
        <v>2011</v>
      </c>
      <c r="F7" s="100" t="s">
        <v>197</v>
      </c>
      <c r="G7" s="99" t="s">
        <v>192</v>
      </c>
      <c r="H7" s="99" t="s">
        <v>198</v>
      </c>
      <c r="I7" s="99" t="s">
        <v>194</v>
      </c>
      <c r="J7" s="75" t="e">
        <f t="shared" ca="1" si="0"/>
        <v>#NAME?</v>
      </c>
      <c r="K7" s="75" t="e">
        <f t="shared" ca="1" si="1"/>
        <v>#NAME?</v>
      </c>
    </row>
    <row r="8" spans="1:11" ht="15.75" customHeight="1" x14ac:dyDescent="0.3">
      <c r="A8" s="96">
        <v>7</v>
      </c>
      <c r="B8" s="97">
        <v>84556</v>
      </c>
      <c r="C8" s="98" t="s">
        <v>209</v>
      </c>
      <c r="D8" s="98" t="s">
        <v>208</v>
      </c>
      <c r="E8" s="99">
        <v>2010</v>
      </c>
      <c r="F8" s="100" t="s">
        <v>197</v>
      </c>
      <c r="G8" s="99" t="s">
        <v>192</v>
      </c>
      <c r="H8" s="99" t="s">
        <v>202</v>
      </c>
      <c r="I8" s="99" t="s">
        <v>194</v>
      </c>
      <c r="J8" s="75" t="e">
        <f t="shared" ca="1" si="0"/>
        <v>#NAME?</v>
      </c>
      <c r="K8" s="75" t="e">
        <f t="shared" ca="1" si="1"/>
        <v>#NAME?</v>
      </c>
    </row>
    <row r="9" spans="1:11" ht="15.75" customHeight="1" x14ac:dyDescent="0.3">
      <c r="A9" s="96">
        <v>8</v>
      </c>
      <c r="B9" s="97">
        <v>69387</v>
      </c>
      <c r="C9" s="98" t="s">
        <v>210</v>
      </c>
      <c r="D9" s="98" t="s">
        <v>204</v>
      </c>
      <c r="E9" s="99">
        <v>2007</v>
      </c>
      <c r="F9" s="100" t="s">
        <v>201</v>
      </c>
      <c r="G9" s="99" t="s">
        <v>192</v>
      </c>
      <c r="H9" s="99" t="s">
        <v>193</v>
      </c>
      <c r="I9" s="99" t="s">
        <v>194</v>
      </c>
      <c r="J9" s="75" t="e">
        <f t="shared" ca="1" si="0"/>
        <v>#NAME?</v>
      </c>
      <c r="K9" s="75" t="e">
        <f t="shared" ca="1" si="1"/>
        <v>#NAME?</v>
      </c>
    </row>
    <row r="10" spans="1:11" ht="15.75" customHeight="1" x14ac:dyDescent="0.3">
      <c r="A10" s="96">
        <v>9</v>
      </c>
      <c r="B10" s="97">
        <v>84837</v>
      </c>
      <c r="C10" s="101" t="s">
        <v>211</v>
      </c>
      <c r="D10" s="101" t="s">
        <v>190</v>
      </c>
      <c r="E10" s="102">
        <v>2008</v>
      </c>
      <c r="F10" s="103" t="s">
        <v>191</v>
      </c>
      <c r="G10" s="102" t="s">
        <v>192</v>
      </c>
      <c r="H10" s="102" t="s">
        <v>193</v>
      </c>
      <c r="I10" s="102" t="s">
        <v>194</v>
      </c>
      <c r="J10" s="75" t="e">
        <f t="shared" ca="1" si="0"/>
        <v>#NAME?</v>
      </c>
      <c r="K10" s="75" t="e">
        <f t="shared" ca="1" si="1"/>
        <v>#NAME?</v>
      </c>
    </row>
    <row r="11" spans="1:11" ht="15.75" customHeight="1" x14ac:dyDescent="0.3">
      <c r="A11" s="96">
        <v>9</v>
      </c>
      <c r="B11" s="97">
        <v>76156</v>
      </c>
      <c r="C11" s="98" t="s">
        <v>212</v>
      </c>
      <c r="D11" s="98" t="s">
        <v>213</v>
      </c>
      <c r="E11" s="99">
        <v>2009</v>
      </c>
      <c r="F11" s="100" t="s">
        <v>197</v>
      </c>
      <c r="G11" s="99" t="s">
        <v>192</v>
      </c>
      <c r="H11" s="99" t="s">
        <v>202</v>
      </c>
      <c r="I11" s="99" t="s">
        <v>214</v>
      </c>
      <c r="J11" s="75" t="e">
        <f t="shared" ca="1" si="0"/>
        <v>#NAME?</v>
      </c>
      <c r="K11" s="75" t="e">
        <f t="shared" ca="1" si="1"/>
        <v>#NAME?</v>
      </c>
    </row>
    <row r="12" spans="1:11" ht="15.75" customHeight="1" x14ac:dyDescent="0.3">
      <c r="A12" s="96">
        <v>11</v>
      </c>
      <c r="B12" s="97">
        <v>66914</v>
      </c>
      <c r="C12" s="98" t="s">
        <v>215</v>
      </c>
      <c r="D12" s="98" t="s">
        <v>216</v>
      </c>
      <c r="E12" s="99">
        <v>2010</v>
      </c>
      <c r="F12" s="100" t="s">
        <v>217</v>
      </c>
      <c r="G12" s="99" t="s">
        <v>192</v>
      </c>
      <c r="H12" s="99" t="s">
        <v>202</v>
      </c>
      <c r="I12" s="99" t="s">
        <v>194</v>
      </c>
      <c r="J12" s="75" t="e">
        <f t="shared" ca="1" si="0"/>
        <v>#NAME?</v>
      </c>
      <c r="K12" s="75" t="e">
        <f t="shared" ca="1" si="1"/>
        <v>#NAME?</v>
      </c>
    </row>
    <row r="13" spans="1:11" ht="15.75" customHeight="1" x14ac:dyDescent="0.3">
      <c r="A13" s="96">
        <v>12</v>
      </c>
      <c r="B13" s="97">
        <v>80574</v>
      </c>
      <c r="C13" s="98" t="s">
        <v>218</v>
      </c>
      <c r="D13" s="98" t="s">
        <v>219</v>
      </c>
      <c r="E13" s="99">
        <v>2012</v>
      </c>
      <c r="F13" s="100" t="s">
        <v>197</v>
      </c>
      <c r="G13" s="99" t="s">
        <v>192</v>
      </c>
      <c r="H13" s="99" t="s">
        <v>198</v>
      </c>
      <c r="I13" s="99" t="s">
        <v>194</v>
      </c>
      <c r="J13" s="75" t="e">
        <f t="shared" ca="1" si="0"/>
        <v>#NAME?</v>
      </c>
      <c r="K13" s="75" t="e">
        <f t="shared" ca="1" si="1"/>
        <v>#NAME?</v>
      </c>
    </row>
    <row r="14" spans="1:11" ht="15.75" customHeight="1" x14ac:dyDescent="0.3">
      <c r="A14" s="96">
        <v>13</v>
      </c>
      <c r="B14" s="97">
        <v>81434</v>
      </c>
      <c r="C14" s="98" t="s">
        <v>220</v>
      </c>
      <c r="D14" s="98" t="s">
        <v>221</v>
      </c>
      <c r="E14" s="99">
        <v>2010</v>
      </c>
      <c r="F14" s="98" t="s">
        <v>222</v>
      </c>
      <c r="G14" s="99" t="s">
        <v>192</v>
      </c>
      <c r="H14" s="99" t="s">
        <v>202</v>
      </c>
      <c r="I14" s="99" t="s">
        <v>214</v>
      </c>
      <c r="J14" s="75" t="e">
        <f t="shared" ca="1" si="0"/>
        <v>#NAME?</v>
      </c>
      <c r="K14" s="75" t="e">
        <f t="shared" ca="1" si="1"/>
        <v>#NAME?</v>
      </c>
    </row>
    <row r="15" spans="1:11" ht="15.75" customHeight="1" x14ac:dyDescent="0.3">
      <c r="A15" s="96">
        <v>14</v>
      </c>
      <c r="B15" s="97">
        <v>66917</v>
      </c>
      <c r="C15" s="101" t="s">
        <v>223</v>
      </c>
      <c r="D15" s="101" t="s">
        <v>224</v>
      </c>
      <c r="E15" s="102">
        <v>2007</v>
      </c>
      <c r="F15" s="103" t="s">
        <v>191</v>
      </c>
      <c r="G15" s="102" t="s">
        <v>192</v>
      </c>
      <c r="H15" s="102" t="s">
        <v>193</v>
      </c>
      <c r="I15" s="102" t="s">
        <v>214</v>
      </c>
      <c r="J15" s="75" t="e">
        <f t="shared" ca="1" si="0"/>
        <v>#NAME?</v>
      </c>
      <c r="K15" s="75" t="e">
        <f t="shared" ca="1" si="1"/>
        <v>#NAME?</v>
      </c>
    </row>
    <row r="16" spans="1:11" ht="15.75" customHeight="1" x14ac:dyDescent="0.3">
      <c r="A16" s="96">
        <v>15</v>
      </c>
      <c r="B16" s="97">
        <v>68619</v>
      </c>
      <c r="C16" s="101" t="s">
        <v>225</v>
      </c>
      <c r="D16" s="101" t="s">
        <v>221</v>
      </c>
      <c r="E16" s="102">
        <v>2007</v>
      </c>
      <c r="F16" s="103" t="s">
        <v>191</v>
      </c>
      <c r="G16" s="102" t="s">
        <v>192</v>
      </c>
      <c r="H16" s="102" t="s">
        <v>193</v>
      </c>
      <c r="I16" s="102" t="s">
        <v>214</v>
      </c>
      <c r="J16" s="75" t="e">
        <f t="shared" ca="1" si="0"/>
        <v>#NAME?</v>
      </c>
      <c r="K16" s="75" t="e">
        <f t="shared" ca="1" si="1"/>
        <v>#NAME?</v>
      </c>
    </row>
    <row r="17" spans="1:11" ht="15.75" customHeight="1" x14ac:dyDescent="0.3">
      <c r="A17" s="96">
        <v>16</v>
      </c>
      <c r="B17" s="97">
        <v>69940</v>
      </c>
      <c r="C17" s="101" t="s">
        <v>226</v>
      </c>
      <c r="D17" s="101" t="s">
        <v>227</v>
      </c>
      <c r="E17" s="102">
        <v>2008</v>
      </c>
      <c r="F17" s="103" t="s">
        <v>228</v>
      </c>
      <c r="G17" s="102" t="s">
        <v>192</v>
      </c>
      <c r="H17" s="102" t="s">
        <v>193</v>
      </c>
      <c r="I17" s="102" t="s">
        <v>194</v>
      </c>
      <c r="J17" s="75" t="e">
        <f t="shared" ca="1" si="0"/>
        <v>#NAME?</v>
      </c>
      <c r="K17" s="75" t="e">
        <f t="shared" ca="1" si="1"/>
        <v>#NAME?</v>
      </c>
    </row>
    <row r="18" spans="1:11" ht="15.75" customHeight="1" x14ac:dyDescent="0.3">
      <c r="A18" s="96">
        <v>17</v>
      </c>
      <c r="B18" s="97">
        <v>82384</v>
      </c>
      <c r="C18" s="98" t="s">
        <v>229</v>
      </c>
      <c r="D18" s="98" t="s">
        <v>230</v>
      </c>
      <c r="E18" s="99">
        <v>2010</v>
      </c>
      <c r="F18" s="100" t="s">
        <v>201</v>
      </c>
      <c r="G18" s="99" t="s">
        <v>192</v>
      </c>
      <c r="H18" s="99" t="s">
        <v>202</v>
      </c>
      <c r="I18" s="99" t="s">
        <v>194</v>
      </c>
      <c r="J18" s="75" t="e">
        <f t="shared" ca="1" si="0"/>
        <v>#NAME?</v>
      </c>
      <c r="K18" s="75" t="e">
        <f t="shared" ca="1" si="1"/>
        <v>#NAME?</v>
      </c>
    </row>
    <row r="19" spans="1:11" ht="15.75" customHeight="1" x14ac:dyDescent="0.3">
      <c r="A19" s="96">
        <v>18</v>
      </c>
      <c r="B19" s="97">
        <v>87062</v>
      </c>
      <c r="C19" s="101" t="s">
        <v>231</v>
      </c>
      <c r="D19" s="101" t="s">
        <v>232</v>
      </c>
      <c r="E19" s="102">
        <v>2012</v>
      </c>
      <c r="F19" s="103" t="s">
        <v>191</v>
      </c>
      <c r="G19" s="102" t="s">
        <v>192</v>
      </c>
      <c r="H19" s="102" t="s">
        <v>198</v>
      </c>
      <c r="I19" s="102" t="s">
        <v>194</v>
      </c>
      <c r="J19" s="75" t="e">
        <f t="shared" ca="1" si="0"/>
        <v>#NAME?</v>
      </c>
      <c r="K19" s="75" t="e">
        <f t="shared" ca="1" si="1"/>
        <v>#NAME?</v>
      </c>
    </row>
    <row r="20" spans="1:11" ht="15.75" customHeight="1" x14ac:dyDescent="0.3">
      <c r="A20" s="96">
        <v>19</v>
      </c>
      <c r="B20" s="97">
        <v>84775</v>
      </c>
      <c r="C20" s="98" t="s">
        <v>233</v>
      </c>
      <c r="D20" s="98" t="s">
        <v>204</v>
      </c>
      <c r="E20" s="99">
        <v>2009</v>
      </c>
      <c r="F20" s="100" t="s">
        <v>234</v>
      </c>
      <c r="G20" s="99" t="s">
        <v>192</v>
      </c>
      <c r="H20" s="99" t="s">
        <v>202</v>
      </c>
      <c r="I20" s="99" t="s">
        <v>194</v>
      </c>
      <c r="J20" s="75" t="e">
        <f t="shared" ca="1" si="0"/>
        <v>#NAME?</v>
      </c>
      <c r="K20" s="75" t="e">
        <f t="shared" ca="1" si="1"/>
        <v>#NAME?</v>
      </c>
    </row>
    <row r="21" spans="1:11" ht="15.75" customHeight="1" x14ac:dyDescent="0.3">
      <c r="A21" s="96">
        <v>20</v>
      </c>
      <c r="B21" s="97">
        <v>73728</v>
      </c>
      <c r="C21" s="101" t="s">
        <v>223</v>
      </c>
      <c r="D21" s="101" t="s">
        <v>235</v>
      </c>
      <c r="E21" s="102">
        <v>2012</v>
      </c>
      <c r="F21" s="103" t="s">
        <v>191</v>
      </c>
      <c r="G21" s="102" t="s">
        <v>192</v>
      </c>
      <c r="H21" s="102" t="s">
        <v>198</v>
      </c>
      <c r="I21" s="102" t="s">
        <v>214</v>
      </c>
      <c r="J21" s="75" t="e">
        <f t="shared" ca="1" si="0"/>
        <v>#NAME?</v>
      </c>
      <c r="K21" s="75" t="e">
        <f t="shared" ca="1" si="1"/>
        <v>#NAME?</v>
      </c>
    </row>
    <row r="22" spans="1:11" ht="15.75" customHeight="1" x14ac:dyDescent="0.3">
      <c r="A22" s="96">
        <v>21</v>
      </c>
      <c r="B22" s="97">
        <v>81651</v>
      </c>
      <c r="C22" s="98" t="s">
        <v>236</v>
      </c>
      <c r="D22" s="98" t="s">
        <v>237</v>
      </c>
      <c r="E22" s="99">
        <v>2010</v>
      </c>
      <c r="F22" s="100" t="s">
        <v>234</v>
      </c>
      <c r="G22" s="99" t="s">
        <v>192</v>
      </c>
      <c r="H22" s="99" t="s">
        <v>202</v>
      </c>
      <c r="I22" s="99" t="s">
        <v>194</v>
      </c>
      <c r="J22" s="75" t="e">
        <f t="shared" ca="1" si="0"/>
        <v>#NAME?</v>
      </c>
      <c r="K22" s="75" t="e">
        <f t="shared" ca="1" si="1"/>
        <v>#NAME?</v>
      </c>
    </row>
    <row r="23" spans="1:11" ht="15.75" customHeight="1" x14ac:dyDescent="0.3">
      <c r="A23" s="96">
        <v>22</v>
      </c>
      <c r="B23" s="97">
        <v>76019</v>
      </c>
      <c r="C23" s="101" t="s">
        <v>238</v>
      </c>
      <c r="D23" s="101" t="s">
        <v>219</v>
      </c>
      <c r="E23" s="102">
        <v>2010</v>
      </c>
      <c r="F23" s="103" t="s">
        <v>239</v>
      </c>
      <c r="G23" s="102" t="s">
        <v>192</v>
      </c>
      <c r="H23" s="102" t="s">
        <v>202</v>
      </c>
      <c r="I23" s="102" t="s">
        <v>194</v>
      </c>
      <c r="J23" s="75" t="e">
        <f t="shared" ca="1" si="0"/>
        <v>#NAME?</v>
      </c>
      <c r="K23" s="75" t="e">
        <f t="shared" ca="1" si="1"/>
        <v>#NAME?</v>
      </c>
    </row>
    <row r="24" spans="1:11" ht="15.75" customHeight="1" x14ac:dyDescent="0.3">
      <c r="A24" s="96">
        <v>23</v>
      </c>
      <c r="B24" s="97">
        <v>82988</v>
      </c>
      <c r="C24" s="98" t="s">
        <v>240</v>
      </c>
      <c r="D24" s="98" t="s">
        <v>241</v>
      </c>
      <c r="E24" s="99">
        <v>2009</v>
      </c>
      <c r="F24" s="100" t="s">
        <v>222</v>
      </c>
      <c r="G24" s="99" t="s">
        <v>192</v>
      </c>
      <c r="H24" s="99" t="s">
        <v>202</v>
      </c>
      <c r="I24" s="99" t="s">
        <v>194</v>
      </c>
      <c r="J24" s="75" t="e">
        <f t="shared" ca="1" si="0"/>
        <v>#NAME?</v>
      </c>
      <c r="K24" s="75" t="e">
        <f t="shared" ca="1" si="1"/>
        <v>#NAME?</v>
      </c>
    </row>
    <row r="25" spans="1:11" ht="15.75" customHeight="1" x14ac:dyDescent="0.3">
      <c r="A25" s="96">
        <v>24</v>
      </c>
      <c r="B25" s="97">
        <v>67313</v>
      </c>
      <c r="C25" s="98" t="s">
        <v>242</v>
      </c>
      <c r="D25" s="98" t="s">
        <v>200</v>
      </c>
      <c r="E25" s="99">
        <v>2008</v>
      </c>
      <c r="F25" s="98" t="s">
        <v>243</v>
      </c>
      <c r="G25" s="99" t="s">
        <v>192</v>
      </c>
      <c r="H25" s="99" t="s">
        <v>193</v>
      </c>
      <c r="I25" s="99" t="s">
        <v>194</v>
      </c>
      <c r="J25" s="75" t="e">
        <f t="shared" ca="1" si="0"/>
        <v>#NAME?</v>
      </c>
      <c r="K25" s="75" t="e">
        <f t="shared" ca="1" si="1"/>
        <v>#NAME?</v>
      </c>
    </row>
    <row r="26" spans="1:11" ht="15.75" customHeight="1" x14ac:dyDescent="0.3">
      <c r="A26" s="96">
        <v>25</v>
      </c>
      <c r="B26" s="97">
        <v>84468</v>
      </c>
      <c r="C26" s="98" t="s">
        <v>244</v>
      </c>
      <c r="D26" s="98" t="s">
        <v>241</v>
      </c>
      <c r="E26" s="99">
        <v>2007</v>
      </c>
      <c r="F26" s="100" t="s">
        <v>191</v>
      </c>
      <c r="G26" s="99" t="s">
        <v>192</v>
      </c>
      <c r="H26" s="99" t="s">
        <v>193</v>
      </c>
      <c r="I26" s="99" t="s">
        <v>194</v>
      </c>
      <c r="J26" s="75" t="e">
        <f t="shared" ca="1" si="0"/>
        <v>#NAME?</v>
      </c>
      <c r="K26" s="75" t="e">
        <f t="shared" ca="1" si="1"/>
        <v>#NAME?</v>
      </c>
    </row>
    <row r="27" spans="1:11" ht="15.75" customHeight="1" x14ac:dyDescent="0.3">
      <c r="A27" s="96">
        <v>25</v>
      </c>
      <c r="B27" s="97">
        <v>85009</v>
      </c>
      <c r="C27" s="98" t="s">
        <v>245</v>
      </c>
      <c r="D27" s="98" t="s">
        <v>246</v>
      </c>
      <c r="E27" s="99">
        <v>2012</v>
      </c>
      <c r="F27" s="100" t="s">
        <v>191</v>
      </c>
      <c r="G27" s="99" t="s">
        <v>192</v>
      </c>
      <c r="H27" s="99" t="s">
        <v>198</v>
      </c>
      <c r="I27" s="99" t="s">
        <v>194</v>
      </c>
      <c r="J27" s="75" t="e">
        <f t="shared" ca="1" si="0"/>
        <v>#NAME?</v>
      </c>
      <c r="K27" s="75" t="e">
        <f t="shared" ca="1" si="1"/>
        <v>#NAME?</v>
      </c>
    </row>
    <row r="28" spans="1:11" ht="15.75" customHeight="1" x14ac:dyDescent="0.3">
      <c r="A28" s="96">
        <v>27</v>
      </c>
      <c r="B28" s="97">
        <v>76851</v>
      </c>
      <c r="C28" s="98" t="s">
        <v>247</v>
      </c>
      <c r="D28" s="98" t="s">
        <v>248</v>
      </c>
      <c r="E28" s="99">
        <v>2010</v>
      </c>
      <c r="F28" s="100" t="s">
        <v>191</v>
      </c>
      <c r="G28" s="99" t="s">
        <v>192</v>
      </c>
      <c r="H28" s="99" t="s">
        <v>202</v>
      </c>
      <c r="I28" s="99" t="s">
        <v>194</v>
      </c>
      <c r="J28" s="75" t="e">
        <f t="shared" ca="1" si="0"/>
        <v>#NAME?</v>
      </c>
      <c r="K28" s="75" t="e">
        <f t="shared" ca="1" si="1"/>
        <v>#NAME?</v>
      </c>
    </row>
    <row r="29" spans="1:11" ht="15.75" customHeight="1" x14ac:dyDescent="0.3">
      <c r="A29" s="96">
        <v>28</v>
      </c>
      <c r="B29" s="97">
        <v>78017</v>
      </c>
      <c r="C29" s="98" t="s">
        <v>249</v>
      </c>
      <c r="D29" s="98" t="s">
        <v>250</v>
      </c>
      <c r="E29" s="99">
        <v>2011</v>
      </c>
      <c r="F29" s="98" t="s">
        <v>217</v>
      </c>
      <c r="G29" s="99" t="s">
        <v>192</v>
      </c>
      <c r="H29" s="99" t="s">
        <v>198</v>
      </c>
      <c r="I29" s="99" t="s">
        <v>194</v>
      </c>
      <c r="J29" s="75" t="e">
        <f t="shared" ca="1" si="0"/>
        <v>#NAME?</v>
      </c>
      <c r="K29" s="75" t="e">
        <f t="shared" ca="1" si="1"/>
        <v>#NAME?</v>
      </c>
    </row>
    <row r="30" spans="1:11" ht="15.75" customHeight="1" x14ac:dyDescent="0.3">
      <c r="A30" s="96">
        <v>29</v>
      </c>
      <c r="B30" s="97">
        <v>70682</v>
      </c>
      <c r="C30" s="98" t="s">
        <v>251</v>
      </c>
      <c r="D30" s="98" t="s">
        <v>230</v>
      </c>
      <c r="E30" s="99">
        <v>2009</v>
      </c>
      <c r="F30" s="100" t="s">
        <v>191</v>
      </c>
      <c r="G30" s="99" t="s">
        <v>192</v>
      </c>
      <c r="H30" s="99" t="s">
        <v>202</v>
      </c>
      <c r="I30" s="99" t="s">
        <v>194</v>
      </c>
      <c r="J30" s="75" t="e">
        <f t="shared" ca="1" si="0"/>
        <v>#NAME?</v>
      </c>
      <c r="K30" s="75" t="e">
        <f t="shared" ca="1" si="1"/>
        <v>#NAME?</v>
      </c>
    </row>
    <row r="31" spans="1:11" ht="15.75" customHeight="1" x14ac:dyDescent="0.3">
      <c r="A31" s="96">
        <v>30</v>
      </c>
      <c r="B31" s="97">
        <v>84933</v>
      </c>
      <c r="C31" s="98" t="s">
        <v>252</v>
      </c>
      <c r="D31" s="98" t="s">
        <v>253</v>
      </c>
      <c r="E31" s="99">
        <v>2010</v>
      </c>
      <c r="F31" s="100" t="s">
        <v>254</v>
      </c>
      <c r="G31" s="99" t="s">
        <v>192</v>
      </c>
      <c r="H31" s="99" t="s">
        <v>202</v>
      </c>
      <c r="I31" s="99" t="s">
        <v>194</v>
      </c>
      <c r="J31" s="75" t="e">
        <f t="shared" ca="1" si="0"/>
        <v>#NAME?</v>
      </c>
      <c r="K31" s="75" t="e">
        <f t="shared" ca="1" si="1"/>
        <v>#NAME?</v>
      </c>
    </row>
    <row r="32" spans="1:11" ht="15.75" customHeight="1" x14ac:dyDescent="0.3">
      <c r="A32" s="96">
        <v>31</v>
      </c>
      <c r="B32" s="97">
        <v>84470</v>
      </c>
      <c r="C32" s="98" t="s">
        <v>255</v>
      </c>
      <c r="D32" s="98" t="s">
        <v>230</v>
      </c>
      <c r="E32" s="99">
        <v>2010</v>
      </c>
      <c r="F32" s="100" t="s">
        <v>191</v>
      </c>
      <c r="G32" s="99" t="s">
        <v>192</v>
      </c>
      <c r="H32" s="99" t="s">
        <v>202</v>
      </c>
      <c r="I32" s="99" t="s">
        <v>194</v>
      </c>
      <c r="J32" s="75" t="e">
        <f t="shared" ca="1" si="0"/>
        <v>#NAME?</v>
      </c>
      <c r="K32" s="75" t="e">
        <f t="shared" ca="1" si="1"/>
        <v>#NAME?</v>
      </c>
    </row>
    <row r="33" spans="1:11" ht="15.75" customHeight="1" x14ac:dyDescent="0.3">
      <c r="A33" s="96">
        <v>32</v>
      </c>
      <c r="B33" s="97">
        <v>78573</v>
      </c>
      <c r="C33" s="98" t="s">
        <v>256</v>
      </c>
      <c r="D33" s="98" t="s">
        <v>257</v>
      </c>
      <c r="E33" s="99">
        <v>2008</v>
      </c>
      <c r="F33" s="100" t="s">
        <v>258</v>
      </c>
      <c r="G33" s="99" t="s">
        <v>192</v>
      </c>
      <c r="H33" s="99" t="s">
        <v>193</v>
      </c>
      <c r="I33" s="99" t="s">
        <v>194</v>
      </c>
      <c r="J33" s="75" t="e">
        <f t="shared" ca="1" si="0"/>
        <v>#NAME?</v>
      </c>
      <c r="K33" s="75" t="e">
        <f t="shared" ca="1" si="1"/>
        <v>#NAME?</v>
      </c>
    </row>
    <row r="34" spans="1:11" ht="15.75" customHeight="1" x14ac:dyDescent="0.3">
      <c r="A34" s="96">
        <v>33</v>
      </c>
      <c r="B34" s="97">
        <v>89072</v>
      </c>
      <c r="C34" s="98" t="s">
        <v>259</v>
      </c>
      <c r="D34" s="98" t="s">
        <v>219</v>
      </c>
      <c r="E34" s="99">
        <v>2009</v>
      </c>
      <c r="F34" s="100" t="s">
        <v>254</v>
      </c>
      <c r="G34" s="99" t="s">
        <v>192</v>
      </c>
      <c r="H34" s="99" t="s">
        <v>202</v>
      </c>
      <c r="I34" s="99" t="s">
        <v>194</v>
      </c>
      <c r="J34" s="75" t="e">
        <f t="shared" ca="1" si="0"/>
        <v>#NAME?</v>
      </c>
      <c r="K34" s="75" t="e">
        <f t="shared" ca="1" si="1"/>
        <v>#NAME?</v>
      </c>
    </row>
    <row r="35" spans="1:11" ht="15.75" customHeight="1" x14ac:dyDescent="0.3">
      <c r="A35" s="96">
        <v>34</v>
      </c>
      <c r="B35" s="97">
        <v>89796</v>
      </c>
      <c r="C35" s="98" t="s">
        <v>260</v>
      </c>
      <c r="D35" s="98" t="s">
        <v>190</v>
      </c>
      <c r="E35" s="99">
        <v>2011</v>
      </c>
      <c r="F35" s="98" t="s">
        <v>254</v>
      </c>
      <c r="G35" s="99" t="s">
        <v>192</v>
      </c>
      <c r="H35" s="99" t="s">
        <v>198</v>
      </c>
      <c r="I35" s="99" t="s">
        <v>194</v>
      </c>
      <c r="J35" s="75" t="e">
        <f t="shared" ca="1" si="0"/>
        <v>#NAME?</v>
      </c>
      <c r="K35" s="75" t="e">
        <f t="shared" ca="1" si="1"/>
        <v>#NAME?</v>
      </c>
    </row>
    <row r="36" spans="1:11" ht="15.75" customHeight="1" x14ac:dyDescent="0.3">
      <c r="A36" s="96">
        <v>35</v>
      </c>
      <c r="B36" s="97">
        <v>85333</v>
      </c>
      <c r="C36" s="98" t="s">
        <v>261</v>
      </c>
      <c r="D36" s="98" t="s">
        <v>253</v>
      </c>
      <c r="E36" s="99">
        <v>2011</v>
      </c>
      <c r="F36" s="100" t="s">
        <v>254</v>
      </c>
      <c r="G36" s="99" t="s">
        <v>192</v>
      </c>
      <c r="H36" s="99" t="s">
        <v>198</v>
      </c>
      <c r="I36" s="99" t="s">
        <v>194</v>
      </c>
      <c r="J36" s="75" t="e">
        <f t="shared" ca="1" si="0"/>
        <v>#NAME?</v>
      </c>
      <c r="K36" s="75" t="e">
        <f t="shared" ca="1" si="1"/>
        <v>#NAME?</v>
      </c>
    </row>
    <row r="37" spans="1:11" ht="15.75" customHeight="1" x14ac:dyDescent="0.3">
      <c r="A37" s="96">
        <v>36</v>
      </c>
      <c r="B37" s="97">
        <v>82379</v>
      </c>
      <c r="C37" s="98" t="s">
        <v>262</v>
      </c>
      <c r="D37" s="98" t="s">
        <v>263</v>
      </c>
      <c r="E37" s="99">
        <v>2011</v>
      </c>
      <c r="F37" s="98" t="s">
        <v>201</v>
      </c>
      <c r="G37" s="99" t="s">
        <v>192</v>
      </c>
      <c r="H37" s="99" t="s">
        <v>198</v>
      </c>
      <c r="I37" s="99" t="s">
        <v>194</v>
      </c>
      <c r="J37" s="75" t="e">
        <f t="shared" ca="1" si="0"/>
        <v>#NAME?</v>
      </c>
      <c r="K37" s="75" t="e">
        <f t="shared" ca="1" si="1"/>
        <v>#NAME?</v>
      </c>
    </row>
    <row r="38" spans="1:11" ht="15.75" customHeight="1" x14ac:dyDescent="0.3">
      <c r="A38" s="96">
        <v>36</v>
      </c>
      <c r="B38" s="97">
        <v>80541</v>
      </c>
      <c r="C38" s="98" t="s">
        <v>264</v>
      </c>
      <c r="D38" s="98" t="s">
        <v>237</v>
      </c>
      <c r="E38" s="99">
        <v>2007</v>
      </c>
      <c r="F38" s="98" t="s">
        <v>201</v>
      </c>
      <c r="G38" s="99" t="s">
        <v>192</v>
      </c>
      <c r="H38" s="99" t="s">
        <v>193</v>
      </c>
      <c r="I38" s="99" t="s">
        <v>194</v>
      </c>
      <c r="J38" s="75" t="e">
        <f t="shared" ca="1" si="0"/>
        <v>#NAME?</v>
      </c>
      <c r="K38" s="75" t="e">
        <f t="shared" ca="1" si="1"/>
        <v>#NAME?</v>
      </c>
    </row>
    <row r="39" spans="1:11" ht="15.75" customHeight="1" x14ac:dyDescent="0.3">
      <c r="A39" s="96">
        <v>38</v>
      </c>
      <c r="B39" s="97">
        <v>87841</v>
      </c>
      <c r="C39" s="98" t="s">
        <v>265</v>
      </c>
      <c r="D39" s="98" t="s">
        <v>241</v>
      </c>
      <c r="E39" s="99">
        <v>2010</v>
      </c>
      <c r="F39" s="104" t="s">
        <v>254</v>
      </c>
      <c r="G39" s="99" t="s">
        <v>192</v>
      </c>
      <c r="H39" s="99" t="s">
        <v>202</v>
      </c>
      <c r="I39" s="99" t="s">
        <v>194</v>
      </c>
      <c r="J39" s="75" t="e">
        <f t="shared" ca="1" si="0"/>
        <v>#NAME?</v>
      </c>
      <c r="K39" s="75" t="e">
        <f t="shared" ca="1" si="1"/>
        <v>#NAME?</v>
      </c>
    </row>
    <row r="40" spans="1:11" ht="15.75" customHeight="1" x14ac:dyDescent="0.3">
      <c r="A40" s="96">
        <v>38</v>
      </c>
      <c r="B40" s="97">
        <v>87840</v>
      </c>
      <c r="C40" s="98" t="s">
        <v>266</v>
      </c>
      <c r="D40" s="98" t="s">
        <v>267</v>
      </c>
      <c r="E40" s="99">
        <v>2009</v>
      </c>
      <c r="F40" s="100" t="s">
        <v>254</v>
      </c>
      <c r="G40" s="99" t="s">
        <v>192</v>
      </c>
      <c r="H40" s="99" t="s">
        <v>202</v>
      </c>
      <c r="I40" s="99" t="s">
        <v>194</v>
      </c>
      <c r="J40" s="75" t="e">
        <f t="shared" ca="1" si="0"/>
        <v>#NAME?</v>
      </c>
      <c r="K40" s="75" t="e">
        <f t="shared" ca="1" si="1"/>
        <v>#NAME?</v>
      </c>
    </row>
    <row r="41" spans="1:11" ht="15.75" customHeight="1" x14ac:dyDescent="0.3">
      <c r="A41" s="96">
        <v>40</v>
      </c>
      <c r="B41" s="97">
        <v>87411</v>
      </c>
      <c r="C41" s="98" t="s">
        <v>268</v>
      </c>
      <c r="D41" s="98" t="s">
        <v>269</v>
      </c>
      <c r="E41" s="99">
        <v>2011</v>
      </c>
      <c r="F41" s="100" t="s">
        <v>201</v>
      </c>
      <c r="G41" s="99" t="s">
        <v>192</v>
      </c>
      <c r="H41" s="99" t="s">
        <v>198</v>
      </c>
      <c r="I41" s="99" t="s">
        <v>194</v>
      </c>
      <c r="J41" s="75" t="e">
        <f t="shared" ca="1" si="0"/>
        <v>#NAME?</v>
      </c>
      <c r="K41" s="75" t="e">
        <f t="shared" ca="1" si="1"/>
        <v>#NAME?</v>
      </c>
    </row>
    <row r="42" spans="1:11" ht="15.75" customHeight="1" x14ac:dyDescent="0.3">
      <c r="A42" s="96">
        <v>40</v>
      </c>
      <c r="B42" s="97">
        <v>78422</v>
      </c>
      <c r="C42" s="98" t="s">
        <v>212</v>
      </c>
      <c r="D42" s="98" t="s">
        <v>270</v>
      </c>
      <c r="E42" s="99">
        <v>2012</v>
      </c>
      <c r="F42" s="98" t="s">
        <v>197</v>
      </c>
      <c r="G42" s="99" t="s">
        <v>192</v>
      </c>
      <c r="H42" s="99" t="s">
        <v>198</v>
      </c>
      <c r="I42" s="99" t="s">
        <v>214</v>
      </c>
      <c r="J42" s="75" t="e">
        <f t="shared" ca="1" si="0"/>
        <v>#NAME?</v>
      </c>
      <c r="K42" s="75" t="e">
        <f t="shared" ca="1" si="1"/>
        <v>#NAME?</v>
      </c>
    </row>
    <row r="43" spans="1:11" ht="15.75" customHeight="1" x14ac:dyDescent="0.3">
      <c r="A43" s="96">
        <v>42</v>
      </c>
      <c r="B43" s="97">
        <v>81301</v>
      </c>
      <c r="C43" s="98" t="s">
        <v>271</v>
      </c>
      <c r="D43" s="98" t="s">
        <v>272</v>
      </c>
      <c r="E43" s="99">
        <v>2011</v>
      </c>
      <c r="F43" s="98" t="s">
        <v>234</v>
      </c>
      <c r="G43" s="99" t="s">
        <v>192</v>
      </c>
      <c r="H43" s="99" t="s">
        <v>198</v>
      </c>
      <c r="I43" s="99" t="s">
        <v>194</v>
      </c>
      <c r="J43" s="75" t="e">
        <f t="shared" ca="1" si="0"/>
        <v>#NAME?</v>
      </c>
      <c r="K43" s="75" t="e">
        <f t="shared" ca="1" si="1"/>
        <v>#NAME?</v>
      </c>
    </row>
    <row r="44" spans="1:11" ht="15.75" customHeight="1" x14ac:dyDescent="0.3">
      <c r="A44" s="96">
        <v>43</v>
      </c>
      <c r="B44" s="97">
        <v>81647</v>
      </c>
      <c r="C44" s="98" t="s">
        <v>273</v>
      </c>
      <c r="D44" s="98" t="s">
        <v>216</v>
      </c>
      <c r="E44" s="99">
        <v>2010</v>
      </c>
      <c r="F44" s="98" t="s">
        <v>234</v>
      </c>
      <c r="G44" s="99" t="s">
        <v>192</v>
      </c>
      <c r="H44" s="99" t="s">
        <v>202</v>
      </c>
      <c r="I44" s="99" t="s">
        <v>194</v>
      </c>
      <c r="J44" s="75" t="e">
        <f t="shared" ca="1" si="0"/>
        <v>#NAME?</v>
      </c>
      <c r="K44" s="75" t="e">
        <f t="shared" ca="1" si="1"/>
        <v>#NAME?</v>
      </c>
    </row>
    <row r="45" spans="1:11" ht="15.75" customHeight="1" x14ac:dyDescent="0.3">
      <c r="A45" s="96">
        <v>44</v>
      </c>
      <c r="B45" s="97">
        <v>86717</v>
      </c>
      <c r="C45" s="101" t="s">
        <v>274</v>
      </c>
      <c r="D45" s="101" t="s">
        <v>275</v>
      </c>
      <c r="E45" s="102">
        <v>2011</v>
      </c>
      <c r="F45" s="103" t="s">
        <v>201</v>
      </c>
      <c r="G45" s="102" t="s">
        <v>192</v>
      </c>
      <c r="H45" s="102" t="s">
        <v>198</v>
      </c>
      <c r="I45" s="102" t="s">
        <v>214</v>
      </c>
      <c r="J45" s="75" t="e">
        <f t="shared" ca="1" si="0"/>
        <v>#NAME?</v>
      </c>
      <c r="K45" s="75" t="e">
        <f t="shared" ca="1" si="1"/>
        <v>#NAME?</v>
      </c>
    </row>
    <row r="46" spans="1:11" ht="15.75" customHeight="1" x14ac:dyDescent="0.3">
      <c r="A46" s="96">
        <v>44</v>
      </c>
      <c r="B46" s="97">
        <v>85049</v>
      </c>
      <c r="C46" s="101" t="s">
        <v>276</v>
      </c>
      <c r="D46" s="101" t="s">
        <v>208</v>
      </c>
      <c r="E46" s="102">
        <v>2015</v>
      </c>
      <c r="F46" s="103" t="s">
        <v>201</v>
      </c>
      <c r="G46" s="102" t="s">
        <v>192</v>
      </c>
      <c r="H46" s="102" t="s">
        <v>277</v>
      </c>
      <c r="I46" s="102" t="s">
        <v>194</v>
      </c>
      <c r="J46" s="75" t="e">
        <f t="shared" ca="1" si="0"/>
        <v>#NAME?</v>
      </c>
      <c r="K46" s="75" t="e">
        <f t="shared" ca="1" si="1"/>
        <v>#NAME?</v>
      </c>
    </row>
    <row r="47" spans="1:11" ht="15.75" customHeight="1" x14ac:dyDescent="0.3">
      <c r="A47" s="96">
        <v>46</v>
      </c>
      <c r="B47" s="97">
        <v>84627</v>
      </c>
      <c r="C47" s="98" t="s">
        <v>278</v>
      </c>
      <c r="D47" s="98" t="s">
        <v>216</v>
      </c>
      <c r="E47" s="99">
        <v>2013</v>
      </c>
      <c r="F47" s="100" t="s">
        <v>191</v>
      </c>
      <c r="G47" s="99" t="s">
        <v>192</v>
      </c>
      <c r="H47" s="99" t="s">
        <v>279</v>
      </c>
      <c r="I47" s="99" t="s">
        <v>194</v>
      </c>
      <c r="J47" s="75" t="e">
        <f t="shared" ca="1" si="0"/>
        <v>#NAME?</v>
      </c>
      <c r="K47" s="75" t="e">
        <f t="shared" ca="1" si="1"/>
        <v>#NAME?</v>
      </c>
    </row>
    <row r="48" spans="1:11" ht="15.75" customHeight="1" x14ac:dyDescent="0.3">
      <c r="A48" s="96">
        <v>47</v>
      </c>
      <c r="B48" s="97">
        <v>76640</v>
      </c>
      <c r="C48" s="98" t="s">
        <v>280</v>
      </c>
      <c r="D48" s="98" t="s">
        <v>281</v>
      </c>
      <c r="E48" s="99">
        <v>2009</v>
      </c>
      <c r="F48" s="98" t="s">
        <v>222</v>
      </c>
      <c r="G48" s="99" t="s">
        <v>192</v>
      </c>
      <c r="H48" s="99" t="s">
        <v>202</v>
      </c>
      <c r="I48" s="99" t="s">
        <v>194</v>
      </c>
      <c r="J48" s="75" t="e">
        <f t="shared" ca="1" si="0"/>
        <v>#NAME?</v>
      </c>
      <c r="K48" s="75" t="e">
        <f t="shared" ca="1" si="1"/>
        <v>#NAME?</v>
      </c>
    </row>
    <row r="49" spans="1:11" ht="15.75" customHeight="1" x14ac:dyDescent="0.3">
      <c r="A49" s="96">
        <v>47</v>
      </c>
      <c r="B49" s="97">
        <v>84286</v>
      </c>
      <c r="C49" s="101" t="s">
        <v>282</v>
      </c>
      <c r="D49" s="101" t="s">
        <v>196</v>
      </c>
      <c r="E49" s="102">
        <v>2013</v>
      </c>
      <c r="F49" s="103" t="s">
        <v>234</v>
      </c>
      <c r="G49" s="102" t="s">
        <v>192</v>
      </c>
      <c r="H49" s="102" t="s">
        <v>279</v>
      </c>
      <c r="I49" s="102" t="s">
        <v>194</v>
      </c>
      <c r="J49" s="75" t="e">
        <f t="shared" ca="1" si="0"/>
        <v>#NAME?</v>
      </c>
      <c r="K49" s="75" t="e">
        <f t="shared" ca="1" si="1"/>
        <v>#NAME?</v>
      </c>
    </row>
    <row r="50" spans="1:11" ht="15.75" customHeight="1" x14ac:dyDescent="0.3">
      <c r="A50" s="96">
        <v>49</v>
      </c>
      <c r="B50" s="97">
        <v>85001</v>
      </c>
      <c r="C50" s="98" t="s">
        <v>283</v>
      </c>
      <c r="D50" s="98" t="s">
        <v>284</v>
      </c>
      <c r="E50" s="99">
        <v>2010</v>
      </c>
      <c r="F50" s="100" t="s">
        <v>191</v>
      </c>
      <c r="G50" s="99" t="s">
        <v>192</v>
      </c>
      <c r="H50" s="99" t="s">
        <v>202</v>
      </c>
      <c r="I50" s="99" t="s">
        <v>214</v>
      </c>
      <c r="J50" s="75" t="e">
        <f t="shared" ca="1" si="0"/>
        <v>#NAME?</v>
      </c>
      <c r="K50" s="75" t="e">
        <f t="shared" ca="1" si="1"/>
        <v>#NAME?</v>
      </c>
    </row>
    <row r="51" spans="1:11" ht="15.75" customHeight="1" x14ac:dyDescent="0.3">
      <c r="A51" s="96">
        <v>50</v>
      </c>
      <c r="B51" s="97">
        <v>87221</v>
      </c>
      <c r="C51" s="98" t="s">
        <v>285</v>
      </c>
      <c r="D51" s="98" t="s">
        <v>286</v>
      </c>
      <c r="E51" s="99">
        <v>2011</v>
      </c>
      <c r="F51" s="100" t="s">
        <v>239</v>
      </c>
      <c r="G51" s="99" t="s">
        <v>192</v>
      </c>
      <c r="H51" s="99" t="s">
        <v>198</v>
      </c>
      <c r="I51" s="99" t="s">
        <v>194</v>
      </c>
      <c r="J51" s="75" t="e">
        <f t="shared" ca="1" si="0"/>
        <v>#NAME?</v>
      </c>
      <c r="K51" s="75" t="e">
        <f t="shared" ca="1" si="1"/>
        <v>#NAME?</v>
      </c>
    </row>
    <row r="52" spans="1:11" ht="15.75" customHeight="1" x14ac:dyDescent="0.3">
      <c r="A52" s="96">
        <v>51</v>
      </c>
      <c r="B52" s="97">
        <v>84153</v>
      </c>
      <c r="C52" s="98" t="s">
        <v>287</v>
      </c>
      <c r="D52" s="98" t="s">
        <v>216</v>
      </c>
      <c r="E52" s="99">
        <v>2009</v>
      </c>
      <c r="F52" s="100" t="s">
        <v>234</v>
      </c>
      <c r="G52" s="99" t="s">
        <v>192</v>
      </c>
      <c r="H52" s="99" t="s">
        <v>202</v>
      </c>
      <c r="I52" s="99" t="s">
        <v>194</v>
      </c>
      <c r="J52" s="75" t="e">
        <f t="shared" ca="1" si="0"/>
        <v>#NAME?</v>
      </c>
      <c r="K52" s="75" t="e">
        <f t="shared" ca="1" si="1"/>
        <v>#NAME?</v>
      </c>
    </row>
    <row r="53" spans="1:11" ht="15.75" customHeight="1" x14ac:dyDescent="0.3">
      <c r="A53" s="96">
        <v>52</v>
      </c>
      <c r="B53" s="97">
        <v>87839</v>
      </c>
      <c r="C53" s="101" t="s">
        <v>288</v>
      </c>
      <c r="D53" s="101" t="s">
        <v>289</v>
      </c>
      <c r="E53" s="102">
        <v>2011</v>
      </c>
      <c r="F53" s="103" t="s">
        <v>254</v>
      </c>
      <c r="G53" s="102" t="s">
        <v>192</v>
      </c>
      <c r="H53" s="102" t="s">
        <v>198</v>
      </c>
      <c r="I53" s="102" t="s">
        <v>194</v>
      </c>
      <c r="J53" s="75" t="e">
        <f t="shared" ca="1" si="0"/>
        <v>#NAME?</v>
      </c>
      <c r="K53" s="75" t="e">
        <f t="shared" ca="1" si="1"/>
        <v>#NAME?</v>
      </c>
    </row>
    <row r="54" spans="1:11" ht="15.75" customHeight="1" x14ac:dyDescent="0.3">
      <c r="A54" s="96">
        <v>53</v>
      </c>
      <c r="B54" s="97">
        <v>80562</v>
      </c>
      <c r="C54" s="98" t="s">
        <v>290</v>
      </c>
      <c r="D54" s="98" t="s">
        <v>291</v>
      </c>
      <c r="E54" s="99">
        <v>2011</v>
      </c>
      <c r="F54" s="98" t="s">
        <v>222</v>
      </c>
      <c r="G54" s="99" t="s">
        <v>192</v>
      </c>
      <c r="H54" s="99" t="s">
        <v>198</v>
      </c>
      <c r="I54" s="99" t="s">
        <v>194</v>
      </c>
      <c r="J54" s="75" t="e">
        <f t="shared" ca="1" si="0"/>
        <v>#NAME?</v>
      </c>
      <c r="K54" s="75" t="e">
        <f t="shared" ca="1" si="1"/>
        <v>#NAME?</v>
      </c>
    </row>
    <row r="55" spans="1:11" ht="15.75" customHeight="1" x14ac:dyDescent="0.3">
      <c r="A55" s="96">
        <v>54</v>
      </c>
      <c r="B55" s="97">
        <v>84407</v>
      </c>
      <c r="C55" s="98" t="s">
        <v>292</v>
      </c>
      <c r="D55" s="98" t="s">
        <v>284</v>
      </c>
      <c r="E55" s="99">
        <v>2014</v>
      </c>
      <c r="F55" s="100" t="s">
        <v>191</v>
      </c>
      <c r="G55" s="99" t="s">
        <v>192</v>
      </c>
      <c r="H55" s="99" t="s">
        <v>279</v>
      </c>
      <c r="I55" s="99" t="s">
        <v>214</v>
      </c>
      <c r="J55" s="75" t="e">
        <f t="shared" ca="1" si="0"/>
        <v>#NAME?</v>
      </c>
      <c r="K55" s="75" t="e">
        <f t="shared" ca="1" si="1"/>
        <v>#NAME?</v>
      </c>
    </row>
    <row r="56" spans="1:11" ht="15.75" customHeight="1" x14ac:dyDescent="0.3">
      <c r="A56" s="96">
        <v>54</v>
      </c>
      <c r="B56" s="97">
        <v>84425</v>
      </c>
      <c r="C56" s="98" t="s">
        <v>293</v>
      </c>
      <c r="D56" s="98" t="s">
        <v>294</v>
      </c>
      <c r="E56" s="99">
        <v>2014</v>
      </c>
      <c r="F56" s="98" t="s">
        <v>243</v>
      </c>
      <c r="G56" s="99" t="s">
        <v>192</v>
      </c>
      <c r="H56" s="99" t="s">
        <v>279</v>
      </c>
      <c r="I56" s="99" t="s">
        <v>194</v>
      </c>
      <c r="J56" s="75" t="e">
        <f t="shared" ca="1" si="0"/>
        <v>#NAME?</v>
      </c>
      <c r="K56" s="75" t="e">
        <f t="shared" ca="1" si="1"/>
        <v>#NAME?</v>
      </c>
    </row>
    <row r="57" spans="1:11" ht="15.75" customHeight="1" x14ac:dyDescent="0.3">
      <c r="A57" s="96">
        <v>56</v>
      </c>
      <c r="B57" s="97">
        <v>82036</v>
      </c>
      <c r="C57" s="98" t="s">
        <v>295</v>
      </c>
      <c r="D57" s="98" t="s">
        <v>296</v>
      </c>
      <c r="E57" s="99">
        <v>2008</v>
      </c>
      <c r="F57" s="100" t="s">
        <v>217</v>
      </c>
      <c r="G57" s="99" t="s">
        <v>192</v>
      </c>
      <c r="H57" s="99" t="s">
        <v>193</v>
      </c>
      <c r="I57" s="99" t="s">
        <v>194</v>
      </c>
      <c r="J57" s="75" t="e">
        <f t="shared" ca="1" si="0"/>
        <v>#NAME?</v>
      </c>
      <c r="K57" s="75" t="e">
        <f t="shared" ca="1" si="1"/>
        <v>#NAME?</v>
      </c>
    </row>
    <row r="58" spans="1:11" ht="15.75" customHeight="1" x14ac:dyDescent="0.3">
      <c r="A58" s="96">
        <v>57</v>
      </c>
      <c r="B58" s="97">
        <v>84284</v>
      </c>
      <c r="C58" s="101" t="s">
        <v>297</v>
      </c>
      <c r="D58" s="101" t="s">
        <v>286</v>
      </c>
      <c r="E58" s="102">
        <v>2013</v>
      </c>
      <c r="F58" s="105" t="s">
        <v>234</v>
      </c>
      <c r="G58" s="102" t="s">
        <v>192</v>
      </c>
      <c r="H58" s="102" t="s">
        <v>279</v>
      </c>
      <c r="I58" s="102" t="s">
        <v>194</v>
      </c>
      <c r="J58" s="75" t="e">
        <f t="shared" ca="1" si="0"/>
        <v>#NAME?</v>
      </c>
      <c r="K58" s="75" t="e">
        <f t="shared" ca="1" si="1"/>
        <v>#NAME?</v>
      </c>
    </row>
    <row r="59" spans="1:11" ht="15.75" customHeight="1" x14ac:dyDescent="0.3">
      <c r="A59" s="96">
        <v>58</v>
      </c>
      <c r="B59" s="97">
        <v>87072</v>
      </c>
      <c r="C59" s="98" t="s">
        <v>240</v>
      </c>
      <c r="D59" s="98" t="s">
        <v>230</v>
      </c>
      <c r="E59" s="99">
        <v>2013</v>
      </c>
      <c r="F59" s="100" t="s">
        <v>191</v>
      </c>
      <c r="G59" s="99" t="s">
        <v>192</v>
      </c>
      <c r="H59" s="99" t="s">
        <v>279</v>
      </c>
      <c r="I59" s="99" t="s">
        <v>194</v>
      </c>
      <c r="J59" s="75" t="e">
        <f t="shared" ca="1" si="0"/>
        <v>#NAME?</v>
      </c>
      <c r="K59" s="75" t="e">
        <f t="shared" ca="1" si="1"/>
        <v>#NAME?</v>
      </c>
    </row>
    <row r="60" spans="1:11" ht="15.75" customHeight="1" x14ac:dyDescent="0.3">
      <c r="A60" s="96">
        <v>59</v>
      </c>
      <c r="B60" s="97">
        <v>76542</v>
      </c>
      <c r="C60" s="98" t="s">
        <v>298</v>
      </c>
      <c r="D60" s="98" t="s">
        <v>299</v>
      </c>
      <c r="E60" s="99">
        <v>2010</v>
      </c>
      <c r="F60" s="100" t="s">
        <v>300</v>
      </c>
      <c r="G60" s="99" t="s">
        <v>192</v>
      </c>
      <c r="H60" s="99" t="s">
        <v>202</v>
      </c>
      <c r="I60" s="99" t="s">
        <v>214</v>
      </c>
      <c r="J60" s="75" t="e">
        <f t="shared" ca="1" si="0"/>
        <v>#NAME?</v>
      </c>
      <c r="K60" s="75" t="e">
        <f t="shared" ca="1" si="1"/>
        <v>#NAME?</v>
      </c>
    </row>
    <row r="61" spans="1:11" ht="15.75" customHeight="1" x14ac:dyDescent="0.3">
      <c r="A61" s="96">
        <v>60</v>
      </c>
      <c r="B61" s="97">
        <v>79004</v>
      </c>
      <c r="C61" s="101" t="s">
        <v>301</v>
      </c>
      <c r="D61" s="101" t="s">
        <v>219</v>
      </c>
      <c r="E61" s="102">
        <v>2010</v>
      </c>
      <c r="F61" s="101" t="s">
        <v>191</v>
      </c>
      <c r="G61" s="102" t="s">
        <v>192</v>
      </c>
      <c r="H61" s="102" t="s">
        <v>202</v>
      </c>
      <c r="I61" s="102" t="s">
        <v>194</v>
      </c>
      <c r="J61" s="75" t="e">
        <f t="shared" ca="1" si="0"/>
        <v>#NAME?</v>
      </c>
      <c r="K61" s="75" t="e">
        <f t="shared" ca="1" si="1"/>
        <v>#NAME?</v>
      </c>
    </row>
    <row r="62" spans="1:11" ht="15.75" customHeight="1" x14ac:dyDescent="0.3">
      <c r="A62" s="96">
        <v>61</v>
      </c>
      <c r="B62" s="97">
        <v>81299</v>
      </c>
      <c r="C62" s="98" t="s">
        <v>302</v>
      </c>
      <c r="D62" s="98" t="s">
        <v>303</v>
      </c>
      <c r="E62" s="99">
        <v>2010</v>
      </c>
      <c r="F62" s="100" t="s">
        <v>234</v>
      </c>
      <c r="G62" s="99" t="s">
        <v>192</v>
      </c>
      <c r="H62" s="99" t="s">
        <v>202</v>
      </c>
      <c r="I62" s="99" t="s">
        <v>194</v>
      </c>
      <c r="J62" s="75" t="e">
        <f t="shared" ca="1" si="0"/>
        <v>#NAME?</v>
      </c>
      <c r="K62" s="75" t="e">
        <f t="shared" ca="1" si="1"/>
        <v>#NAME?</v>
      </c>
    </row>
    <row r="63" spans="1:11" ht="15.75" customHeight="1" x14ac:dyDescent="0.3">
      <c r="A63" s="96">
        <v>61</v>
      </c>
      <c r="B63" s="97">
        <v>84394</v>
      </c>
      <c r="C63" s="98" t="s">
        <v>304</v>
      </c>
      <c r="D63" s="98" t="s">
        <v>291</v>
      </c>
      <c r="E63" s="99">
        <v>2011</v>
      </c>
      <c r="F63" s="100" t="s">
        <v>191</v>
      </c>
      <c r="G63" s="99" t="s">
        <v>192</v>
      </c>
      <c r="H63" s="99" t="s">
        <v>198</v>
      </c>
      <c r="I63" s="99" t="s">
        <v>194</v>
      </c>
      <c r="J63" s="75" t="e">
        <f t="shared" ca="1" si="0"/>
        <v>#NAME?</v>
      </c>
      <c r="K63" s="75" t="e">
        <f t="shared" ca="1" si="1"/>
        <v>#NAME?</v>
      </c>
    </row>
    <row r="64" spans="1:11" ht="15.75" customHeight="1" x14ac:dyDescent="0.3">
      <c r="A64" s="96">
        <v>63</v>
      </c>
      <c r="B64" s="97">
        <v>78127</v>
      </c>
      <c r="C64" s="98" t="s">
        <v>305</v>
      </c>
      <c r="D64" s="98" t="s">
        <v>306</v>
      </c>
      <c r="E64" s="99">
        <v>2008</v>
      </c>
      <c r="F64" s="98" t="s">
        <v>307</v>
      </c>
      <c r="G64" s="99" t="s">
        <v>192</v>
      </c>
      <c r="H64" s="99" t="s">
        <v>193</v>
      </c>
      <c r="I64" s="99" t="s">
        <v>194</v>
      </c>
      <c r="J64" s="75" t="e">
        <f t="shared" ca="1" si="0"/>
        <v>#NAME?</v>
      </c>
      <c r="K64" s="75" t="e">
        <f t="shared" ca="1" si="1"/>
        <v>#NAME?</v>
      </c>
    </row>
    <row r="65" spans="1:11" ht="15.75" customHeight="1" x14ac:dyDescent="0.3">
      <c r="A65" s="96">
        <v>64</v>
      </c>
      <c r="B65" s="97">
        <v>84371</v>
      </c>
      <c r="C65" s="98" t="s">
        <v>308</v>
      </c>
      <c r="D65" s="98" t="s">
        <v>309</v>
      </c>
      <c r="E65" s="99">
        <v>2013</v>
      </c>
      <c r="F65" s="104" t="s">
        <v>191</v>
      </c>
      <c r="G65" s="99" t="s">
        <v>192</v>
      </c>
      <c r="H65" s="99" t="s">
        <v>279</v>
      </c>
      <c r="I65" s="99" t="s">
        <v>214</v>
      </c>
      <c r="J65" s="75" t="e">
        <f t="shared" ca="1" si="0"/>
        <v>#NAME?</v>
      </c>
      <c r="K65" s="75" t="e">
        <f t="shared" ca="1" si="1"/>
        <v>#NAME?</v>
      </c>
    </row>
    <row r="66" spans="1:11" ht="15.75" customHeight="1" x14ac:dyDescent="0.3">
      <c r="A66" s="96">
        <v>65</v>
      </c>
      <c r="B66" s="97">
        <v>88872</v>
      </c>
      <c r="C66" s="98" t="s">
        <v>310</v>
      </c>
      <c r="D66" s="98" t="s">
        <v>230</v>
      </c>
      <c r="E66" s="99">
        <v>2010</v>
      </c>
      <c r="F66" s="100" t="s">
        <v>191</v>
      </c>
      <c r="G66" s="99" t="s">
        <v>192</v>
      </c>
      <c r="H66" s="99" t="s">
        <v>202</v>
      </c>
      <c r="I66" s="99" t="s">
        <v>194</v>
      </c>
      <c r="J66" s="75" t="e">
        <f t="shared" ca="1" si="0"/>
        <v>#NAME?</v>
      </c>
      <c r="K66" s="75" t="e">
        <f t="shared" ca="1" si="1"/>
        <v>#NAME?</v>
      </c>
    </row>
    <row r="67" spans="1:11" ht="15.75" customHeight="1" x14ac:dyDescent="0.3">
      <c r="A67" s="96">
        <v>65</v>
      </c>
      <c r="B67" s="97">
        <v>89482</v>
      </c>
      <c r="C67" s="98" t="s">
        <v>311</v>
      </c>
      <c r="D67" s="98" t="s">
        <v>232</v>
      </c>
      <c r="E67" s="99">
        <v>2012</v>
      </c>
      <c r="F67" s="98" t="s">
        <v>191</v>
      </c>
      <c r="G67" s="99" t="s">
        <v>192</v>
      </c>
      <c r="H67" s="99" t="s">
        <v>198</v>
      </c>
      <c r="I67" s="99" t="s">
        <v>194</v>
      </c>
      <c r="J67" s="75" t="e">
        <f t="shared" ca="1" si="0"/>
        <v>#NAME?</v>
      </c>
      <c r="K67" s="75" t="e">
        <f t="shared" ca="1" si="1"/>
        <v>#NAME?</v>
      </c>
    </row>
    <row r="68" spans="1:11" ht="15.75" customHeight="1" x14ac:dyDescent="0.3">
      <c r="A68" s="96">
        <v>67</v>
      </c>
      <c r="B68" s="97">
        <v>87340</v>
      </c>
      <c r="C68" s="98" t="s">
        <v>312</v>
      </c>
      <c r="D68" s="98" t="s">
        <v>313</v>
      </c>
      <c r="E68" s="99">
        <v>2010</v>
      </c>
      <c r="F68" s="100" t="s">
        <v>222</v>
      </c>
      <c r="G68" s="99" t="s">
        <v>192</v>
      </c>
      <c r="H68" s="99" t="s">
        <v>202</v>
      </c>
      <c r="I68" s="99" t="s">
        <v>194</v>
      </c>
      <c r="J68" s="75" t="e">
        <f t="shared" ca="1" si="0"/>
        <v>#NAME?</v>
      </c>
      <c r="K68" s="75" t="e">
        <f t="shared" ca="1" si="1"/>
        <v>#NAME?</v>
      </c>
    </row>
    <row r="69" spans="1:11" ht="15.75" customHeight="1" x14ac:dyDescent="0.3">
      <c r="A69" s="96">
        <v>68</v>
      </c>
      <c r="B69" s="97">
        <v>85048</v>
      </c>
      <c r="C69" s="98" t="s">
        <v>314</v>
      </c>
      <c r="D69" s="98" t="s">
        <v>267</v>
      </c>
      <c r="E69" s="99">
        <v>2010</v>
      </c>
      <c r="F69" s="100" t="s">
        <v>201</v>
      </c>
      <c r="G69" s="99" t="s">
        <v>192</v>
      </c>
      <c r="H69" s="99" t="s">
        <v>202</v>
      </c>
      <c r="I69" s="99" t="s">
        <v>194</v>
      </c>
      <c r="J69" s="75" t="e">
        <f t="shared" ca="1" si="0"/>
        <v>#NAME?</v>
      </c>
      <c r="K69" s="75" t="e">
        <f t="shared" ca="1" si="1"/>
        <v>#NAME?</v>
      </c>
    </row>
    <row r="70" spans="1:11" ht="15.75" customHeight="1" x14ac:dyDescent="0.3">
      <c r="A70" s="96">
        <v>68</v>
      </c>
      <c r="B70" s="97">
        <v>76381</v>
      </c>
      <c r="C70" s="98" t="s">
        <v>315</v>
      </c>
      <c r="D70" s="98" t="s">
        <v>316</v>
      </c>
      <c r="E70" s="99">
        <v>2010</v>
      </c>
      <c r="F70" s="100" t="s">
        <v>217</v>
      </c>
      <c r="G70" s="99" t="s">
        <v>192</v>
      </c>
      <c r="H70" s="99" t="s">
        <v>202</v>
      </c>
      <c r="I70" s="99" t="s">
        <v>214</v>
      </c>
      <c r="J70" s="75" t="e">
        <f t="shared" ca="1" si="0"/>
        <v>#NAME?</v>
      </c>
      <c r="K70" s="75" t="e">
        <f t="shared" ca="1" si="1"/>
        <v>#NAME?</v>
      </c>
    </row>
    <row r="71" spans="1:11" ht="15.75" customHeight="1" x14ac:dyDescent="0.3">
      <c r="A71" s="96">
        <v>70</v>
      </c>
      <c r="B71" s="97">
        <v>69593</v>
      </c>
      <c r="C71" s="98" t="s">
        <v>317</v>
      </c>
      <c r="D71" s="98" t="s">
        <v>272</v>
      </c>
      <c r="E71" s="99">
        <v>2007</v>
      </c>
      <c r="F71" s="100" t="s">
        <v>228</v>
      </c>
      <c r="G71" s="99" t="s">
        <v>192</v>
      </c>
      <c r="H71" s="99" t="s">
        <v>193</v>
      </c>
      <c r="I71" s="99" t="s">
        <v>194</v>
      </c>
      <c r="J71" s="75" t="e">
        <f t="shared" ca="1" si="0"/>
        <v>#NAME?</v>
      </c>
      <c r="K71" s="75" t="e">
        <f t="shared" ca="1" si="1"/>
        <v>#NAME?</v>
      </c>
    </row>
    <row r="72" spans="1:11" ht="15.75" customHeight="1" x14ac:dyDescent="0.3">
      <c r="A72" s="96">
        <v>71</v>
      </c>
      <c r="B72" s="97">
        <v>84462</v>
      </c>
      <c r="C72" s="101" t="s">
        <v>318</v>
      </c>
      <c r="D72" s="101" t="s">
        <v>232</v>
      </c>
      <c r="E72" s="102">
        <v>2012</v>
      </c>
      <c r="F72" s="103" t="s">
        <v>191</v>
      </c>
      <c r="G72" s="102" t="s">
        <v>192</v>
      </c>
      <c r="H72" s="102" t="s">
        <v>198</v>
      </c>
      <c r="I72" s="102" t="s">
        <v>194</v>
      </c>
      <c r="J72" s="75" t="e">
        <f t="shared" ca="1" si="0"/>
        <v>#NAME?</v>
      </c>
      <c r="K72" s="75" t="e">
        <f t="shared" ca="1" si="1"/>
        <v>#NAME?</v>
      </c>
    </row>
    <row r="73" spans="1:11" ht="15.75" customHeight="1" x14ac:dyDescent="0.3">
      <c r="A73" s="96">
        <v>72</v>
      </c>
      <c r="B73" s="97">
        <v>87035</v>
      </c>
      <c r="C73" s="98" t="s">
        <v>319</v>
      </c>
      <c r="D73" s="98" t="s">
        <v>232</v>
      </c>
      <c r="E73" s="99">
        <v>2011</v>
      </c>
      <c r="F73" s="100" t="s">
        <v>191</v>
      </c>
      <c r="G73" s="99" t="s">
        <v>192</v>
      </c>
      <c r="H73" s="99" t="s">
        <v>198</v>
      </c>
      <c r="I73" s="99" t="s">
        <v>194</v>
      </c>
      <c r="J73" s="75" t="e">
        <f t="shared" ca="1" si="0"/>
        <v>#NAME?</v>
      </c>
      <c r="K73" s="75" t="e">
        <f t="shared" ca="1" si="1"/>
        <v>#NAME?</v>
      </c>
    </row>
    <row r="74" spans="1:11" ht="15.75" customHeight="1" x14ac:dyDescent="0.3">
      <c r="A74" s="96">
        <v>73</v>
      </c>
      <c r="B74" s="97">
        <v>87788</v>
      </c>
      <c r="C74" s="98" t="s">
        <v>320</v>
      </c>
      <c r="D74" s="98" t="s">
        <v>204</v>
      </c>
      <c r="E74" s="99">
        <v>2007</v>
      </c>
      <c r="F74" s="100" t="s">
        <v>321</v>
      </c>
      <c r="G74" s="99" t="s">
        <v>192</v>
      </c>
      <c r="H74" s="99" t="s">
        <v>193</v>
      </c>
      <c r="I74" s="99" t="s">
        <v>194</v>
      </c>
      <c r="J74" s="75" t="e">
        <f t="shared" ca="1" si="0"/>
        <v>#NAME?</v>
      </c>
      <c r="K74" s="75" t="e">
        <f t="shared" ca="1" si="1"/>
        <v>#NAME?</v>
      </c>
    </row>
    <row r="75" spans="1:11" ht="15.75" customHeight="1" x14ac:dyDescent="0.3">
      <c r="A75" s="96">
        <v>74</v>
      </c>
      <c r="B75" s="97">
        <v>87058</v>
      </c>
      <c r="C75" s="98" t="s">
        <v>322</v>
      </c>
      <c r="D75" s="98" t="s">
        <v>230</v>
      </c>
      <c r="E75" s="99">
        <v>2010</v>
      </c>
      <c r="F75" s="100" t="s">
        <v>191</v>
      </c>
      <c r="G75" s="99" t="s">
        <v>192</v>
      </c>
      <c r="H75" s="99" t="s">
        <v>202</v>
      </c>
      <c r="I75" s="99" t="s">
        <v>194</v>
      </c>
      <c r="J75" s="75" t="e">
        <f t="shared" ca="1" si="0"/>
        <v>#NAME?</v>
      </c>
      <c r="K75" s="75" t="e">
        <f t="shared" ca="1" si="1"/>
        <v>#NAME?</v>
      </c>
    </row>
    <row r="76" spans="1:11" ht="15.75" customHeight="1" x14ac:dyDescent="0.3">
      <c r="A76" s="96">
        <v>75</v>
      </c>
      <c r="B76" s="97">
        <v>91595</v>
      </c>
      <c r="C76" s="98" t="s">
        <v>323</v>
      </c>
      <c r="D76" s="98" t="s">
        <v>237</v>
      </c>
      <c r="E76" s="99">
        <v>2008</v>
      </c>
      <c r="F76" s="98" t="s">
        <v>239</v>
      </c>
      <c r="G76" s="99" t="s">
        <v>192</v>
      </c>
      <c r="H76" s="99" t="s">
        <v>193</v>
      </c>
      <c r="I76" s="99" t="s">
        <v>194</v>
      </c>
      <c r="J76" s="75" t="e">
        <f t="shared" ca="1" si="0"/>
        <v>#NAME?</v>
      </c>
      <c r="K76" s="75" t="e">
        <f t="shared" ca="1" si="1"/>
        <v>#NAME?</v>
      </c>
    </row>
    <row r="77" spans="1:11" ht="15.75" customHeight="1" x14ac:dyDescent="0.3">
      <c r="A77" s="96">
        <v>76</v>
      </c>
      <c r="B77" s="97">
        <v>89797</v>
      </c>
      <c r="C77" s="98" t="s">
        <v>324</v>
      </c>
      <c r="D77" s="98" t="s">
        <v>325</v>
      </c>
      <c r="E77" s="99">
        <v>2009</v>
      </c>
      <c r="F77" s="98" t="s">
        <v>254</v>
      </c>
      <c r="G77" s="99" t="s">
        <v>192</v>
      </c>
      <c r="H77" s="99" t="s">
        <v>202</v>
      </c>
      <c r="I77" s="99" t="s">
        <v>194</v>
      </c>
      <c r="J77" s="75" t="e">
        <f t="shared" ca="1" si="0"/>
        <v>#NAME?</v>
      </c>
      <c r="K77" s="75" t="e">
        <f t="shared" ca="1" si="1"/>
        <v>#NAME?</v>
      </c>
    </row>
    <row r="78" spans="1:11" ht="15.75" customHeight="1" x14ac:dyDescent="0.3">
      <c r="A78" s="96">
        <v>77</v>
      </c>
      <c r="B78" s="97">
        <v>85401</v>
      </c>
      <c r="C78" s="98" t="s">
        <v>326</v>
      </c>
      <c r="D78" s="98" t="s">
        <v>291</v>
      </c>
      <c r="E78" s="99">
        <v>2012</v>
      </c>
      <c r="F78" s="100" t="s">
        <v>327</v>
      </c>
      <c r="G78" s="99" t="s">
        <v>192</v>
      </c>
      <c r="H78" s="99" t="s">
        <v>198</v>
      </c>
      <c r="I78" s="99" t="s">
        <v>194</v>
      </c>
      <c r="J78" s="75" t="e">
        <f t="shared" ca="1" si="0"/>
        <v>#NAME?</v>
      </c>
      <c r="K78" s="75" t="e">
        <f t="shared" ca="1" si="1"/>
        <v>#NAME?</v>
      </c>
    </row>
    <row r="79" spans="1:11" ht="15.75" customHeight="1" x14ac:dyDescent="0.3">
      <c r="A79" s="96">
        <v>78</v>
      </c>
      <c r="B79" s="97">
        <v>84553</v>
      </c>
      <c r="C79" s="98" t="s">
        <v>328</v>
      </c>
      <c r="D79" s="98" t="s">
        <v>216</v>
      </c>
      <c r="E79" s="99">
        <v>2010</v>
      </c>
      <c r="F79" s="100" t="s">
        <v>191</v>
      </c>
      <c r="G79" s="99" t="s">
        <v>192</v>
      </c>
      <c r="H79" s="99" t="s">
        <v>202</v>
      </c>
      <c r="I79" s="99" t="s">
        <v>194</v>
      </c>
      <c r="J79" s="75" t="e">
        <f t="shared" ca="1" si="0"/>
        <v>#NAME?</v>
      </c>
      <c r="K79" s="75" t="e">
        <f t="shared" ca="1" si="1"/>
        <v>#NAME?</v>
      </c>
    </row>
    <row r="80" spans="1:11" ht="15.75" customHeight="1" x14ac:dyDescent="0.3">
      <c r="A80" s="96">
        <v>79</v>
      </c>
      <c r="B80" s="97">
        <v>87338</v>
      </c>
      <c r="C80" s="98" t="s">
        <v>329</v>
      </c>
      <c r="D80" s="98" t="s">
        <v>330</v>
      </c>
      <c r="E80" s="99">
        <v>2011</v>
      </c>
      <c r="F80" s="100" t="s">
        <v>222</v>
      </c>
      <c r="G80" s="99" t="s">
        <v>192</v>
      </c>
      <c r="H80" s="99" t="s">
        <v>198</v>
      </c>
      <c r="I80" s="99" t="s">
        <v>214</v>
      </c>
      <c r="J80" s="75" t="e">
        <f t="shared" ca="1" si="0"/>
        <v>#NAME?</v>
      </c>
      <c r="K80" s="75" t="e">
        <f t="shared" ca="1" si="1"/>
        <v>#NAME?</v>
      </c>
    </row>
    <row r="81" spans="1:11" ht="15.75" customHeight="1" x14ac:dyDescent="0.3">
      <c r="A81" s="96">
        <v>80</v>
      </c>
      <c r="B81" s="97">
        <v>82382</v>
      </c>
      <c r="C81" s="101" t="s">
        <v>331</v>
      </c>
      <c r="D81" s="101" t="s">
        <v>230</v>
      </c>
      <c r="E81" s="102">
        <v>2012</v>
      </c>
      <c r="F81" s="103" t="s">
        <v>201</v>
      </c>
      <c r="G81" s="102" t="s">
        <v>192</v>
      </c>
      <c r="H81" s="102" t="s">
        <v>198</v>
      </c>
      <c r="I81" s="102" t="s">
        <v>194</v>
      </c>
      <c r="J81" s="75" t="e">
        <f t="shared" ca="1" si="0"/>
        <v>#NAME?</v>
      </c>
      <c r="K81" s="75" t="e">
        <f t="shared" ca="1" si="1"/>
        <v>#NAME?</v>
      </c>
    </row>
    <row r="82" spans="1:11" ht="15.75" customHeight="1" x14ac:dyDescent="0.3">
      <c r="A82" s="96">
        <v>80</v>
      </c>
      <c r="B82" s="97">
        <v>85402</v>
      </c>
      <c r="C82" s="98" t="s">
        <v>332</v>
      </c>
      <c r="D82" s="98" t="s">
        <v>235</v>
      </c>
      <c r="E82" s="99">
        <v>2015</v>
      </c>
      <c r="F82" s="100" t="s">
        <v>327</v>
      </c>
      <c r="G82" s="99" t="s">
        <v>192</v>
      </c>
      <c r="H82" s="99" t="s">
        <v>277</v>
      </c>
      <c r="I82" s="99" t="s">
        <v>214</v>
      </c>
      <c r="J82" s="75" t="e">
        <f t="shared" ca="1" si="0"/>
        <v>#NAME?</v>
      </c>
      <c r="K82" s="75" t="e">
        <f t="shared" ca="1" si="1"/>
        <v>#NAME?</v>
      </c>
    </row>
    <row r="83" spans="1:11" ht="15.75" customHeight="1" x14ac:dyDescent="0.3">
      <c r="A83" s="96">
        <v>82</v>
      </c>
      <c r="B83" s="97">
        <v>84270</v>
      </c>
      <c r="C83" s="98" t="s">
        <v>333</v>
      </c>
      <c r="D83" s="98" t="s">
        <v>334</v>
      </c>
      <c r="E83" s="99">
        <v>2011</v>
      </c>
      <c r="F83" s="100" t="s">
        <v>217</v>
      </c>
      <c r="G83" s="99" t="s">
        <v>192</v>
      </c>
      <c r="H83" s="99" t="s">
        <v>198</v>
      </c>
      <c r="I83" s="99" t="s">
        <v>214</v>
      </c>
      <c r="J83" s="75" t="e">
        <f t="shared" ca="1" si="0"/>
        <v>#NAME?</v>
      </c>
      <c r="K83" s="75" t="e">
        <f t="shared" ca="1" si="1"/>
        <v>#NAME?</v>
      </c>
    </row>
    <row r="84" spans="1:11" ht="15.75" customHeight="1" x14ac:dyDescent="0.3">
      <c r="A84" s="96">
        <v>83</v>
      </c>
      <c r="B84" s="97">
        <v>81283</v>
      </c>
      <c r="C84" s="98" t="s">
        <v>335</v>
      </c>
      <c r="D84" s="98" t="s">
        <v>336</v>
      </c>
      <c r="E84" s="99">
        <v>2015</v>
      </c>
      <c r="F84" s="98" t="s">
        <v>234</v>
      </c>
      <c r="G84" s="99" t="s">
        <v>192</v>
      </c>
      <c r="H84" s="99" t="s">
        <v>277</v>
      </c>
      <c r="I84" s="99" t="s">
        <v>194</v>
      </c>
      <c r="J84" s="75" t="e">
        <f t="shared" ca="1" si="0"/>
        <v>#NAME?</v>
      </c>
      <c r="K84" s="75" t="e">
        <f t="shared" ca="1" si="1"/>
        <v>#NAME?</v>
      </c>
    </row>
    <row r="85" spans="1:11" ht="15.75" customHeight="1" x14ac:dyDescent="0.3">
      <c r="A85" s="96">
        <v>84</v>
      </c>
      <c r="B85" s="97">
        <v>85078</v>
      </c>
      <c r="C85" s="101" t="s">
        <v>302</v>
      </c>
      <c r="D85" s="101" t="s">
        <v>337</v>
      </c>
      <c r="E85" s="102">
        <v>2013</v>
      </c>
      <c r="F85" s="103" t="s">
        <v>234</v>
      </c>
      <c r="G85" s="102" t="s">
        <v>192</v>
      </c>
      <c r="H85" s="102" t="s">
        <v>279</v>
      </c>
      <c r="I85" s="102" t="s">
        <v>194</v>
      </c>
      <c r="J85" s="75" t="e">
        <f t="shared" ca="1" si="0"/>
        <v>#NAME?</v>
      </c>
      <c r="K85" s="75" t="e">
        <f t="shared" ca="1" si="1"/>
        <v>#NAME?</v>
      </c>
    </row>
    <row r="86" spans="1:11" ht="15.75" customHeight="1" x14ac:dyDescent="0.3">
      <c r="A86" s="96">
        <v>85</v>
      </c>
      <c r="B86" s="97">
        <v>87222</v>
      </c>
      <c r="C86" s="98" t="s">
        <v>338</v>
      </c>
      <c r="D86" s="98" t="s">
        <v>241</v>
      </c>
      <c r="E86" s="99">
        <v>2010</v>
      </c>
      <c r="F86" s="100" t="s">
        <v>239</v>
      </c>
      <c r="G86" s="99" t="s">
        <v>192</v>
      </c>
      <c r="H86" s="99" t="s">
        <v>202</v>
      </c>
      <c r="I86" s="99" t="s">
        <v>194</v>
      </c>
      <c r="J86" s="75" t="e">
        <f t="shared" ca="1" si="0"/>
        <v>#NAME?</v>
      </c>
      <c r="K86" s="75" t="e">
        <f t="shared" ca="1" si="1"/>
        <v>#NAME?</v>
      </c>
    </row>
    <row r="87" spans="1:11" ht="15.75" customHeight="1" x14ac:dyDescent="0.3">
      <c r="A87" s="96">
        <v>85</v>
      </c>
      <c r="B87" s="97">
        <v>85021</v>
      </c>
      <c r="C87" s="98" t="s">
        <v>339</v>
      </c>
      <c r="D87" s="98" t="s">
        <v>232</v>
      </c>
      <c r="E87" s="99">
        <v>2011</v>
      </c>
      <c r="F87" s="100" t="s">
        <v>234</v>
      </c>
      <c r="G87" s="99" t="s">
        <v>192</v>
      </c>
      <c r="H87" s="99" t="s">
        <v>198</v>
      </c>
      <c r="I87" s="99" t="s">
        <v>194</v>
      </c>
      <c r="J87" s="75" t="e">
        <f t="shared" ca="1" si="0"/>
        <v>#NAME?</v>
      </c>
      <c r="K87" s="75" t="e">
        <f t="shared" ca="1" si="1"/>
        <v>#NAME?</v>
      </c>
    </row>
    <row r="88" spans="1:11" ht="15.75" customHeight="1" x14ac:dyDescent="0.3">
      <c r="A88" s="96">
        <v>87</v>
      </c>
      <c r="B88" s="97">
        <v>87438</v>
      </c>
      <c r="C88" s="98" t="s">
        <v>340</v>
      </c>
      <c r="D88" s="98" t="s">
        <v>257</v>
      </c>
      <c r="E88" s="99">
        <v>2016</v>
      </c>
      <c r="F88" s="100" t="s">
        <v>222</v>
      </c>
      <c r="G88" s="99" t="s">
        <v>192</v>
      </c>
      <c r="H88" s="99" t="s">
        <v>277</v>
      </c>
      <c r="I88" s="99" t="s">
        <v>194</v>
      </c>
      <c r="J88" s="75" t="e">
        <f t="shared" ca="1" si="0"/>
        <v>#NAME?</v>
      </c>
      <c r="K88" s="75" t="e">
        <f t="shared" ca="1" si="1"/>
        <v>#NAME?</v>
      </c>
    </row>
    <row r="89" spans="1:11" ht="15.75" customHeight="1" x14ac:dyDescent="0.3">
      <c r="A89" s="96">
        <v>87</v>
      </c>
      <c r="B89" s="97">
        <v>84921</v>
      </c>
      <c r="C89" s="100" t="s">
        <v>341</v>
      </c>
      <c r="D89" s="100" t="s">
        <v>263</v>
      </c>
      <c r="E89" s="99">
        <v>2013</v>
      </c>
      <c r="F89" s="100" t="s">
        <v>342</v>
      </c>
      <c r="G89" s="99" t="s">
        <v>192</v>
      </c>
      <c r="H89" s="99" t="s">
        <v>279</v>
      </c>
      <c r="I89" s="99" t="s">
        <v>194</v>
      </c>
      <c r="J89" s="75" t="e">
        <f t="shared" ca="1" si="0"/>
        <v>#NAME?</v>
      </c>
      <c r="K89" s="75" t="e">
        <f t="shared" ca="1" si="1"/>
        <v>#NAME?</v>
      </c>
    </row>
    <row r="90" spans="1:11" ht="15.75" customHeight="1" x14ac:dyDescent="0.3">
      <c r="A90" s="96">
        <v>89</v>
      </c>
      <c r="B90" s="97">
        <v>82021</v>
      </c>
      <c r="C90" s="98" t="s">
        <v>343</v>
      </c>
      <c r="D90" s="98" t="s">
        <v>344</v>
      </c>
      <c r="E90" s="99">
        <v>2011</v>
      </c>
      <c r="F90" s="100" t="s">
        <v>217</v>
      </c>
      <c r="G90" s="99" t="s">
        <v>192</v>
      </c>
      <c r="H90" s="99" t="s">
        <v>198</v>
      </c>
      <c r="I90" s="99" t="s">
        <v>194</v>
      </c>
      <c r="J90" s="75" t="e">
        <f t="shared" ca="1" si="0"/>
        <v>#NAME?</v>
      </c>
      <c r="K90" s="75" t="e">
        <f t="shared" ca="1" si="1"/>
        <v>#NAME?</v>
      </c>
    </row>
    <row r="91" spans="1:11" ht="15.75" customHeight="1" x14ac:dyDescent="0.3">
      <c r="A91" s="96">
        <v>90</v>
      </c>
      <c r="B91" s="97">
        <v>90075</v>
      </c>
      <c r="C91" s="101" t="s">
        <v>345</v>
      </c>
      <c r="D91" s="101" t="s">
        <v>289</v>
      </c>
      <c r="E91" s="102">
        <v>2012</v>
      </c>
      <c r="F91" s="101" t="s">
        <v>258</v>
      </c>
      <c r="G91" s="102" t="s">
        <v>192</v>
      </c>
      <c r="H91" s="102" t="s">
        <v>198</v>
      </c>
      <c r="I91" s="102" t="s">
        <v>194</v>
      </c>
      <c r="J91" s="75" t="e">
        <f t="shared" ca="1" si="0"/>
        <v>#NAME?</v>
      </c>
      <c r="K91" s="75" t="e">
        <f t="shared" ca="1" si="1"/>
        <v>#NAME?</v>
      </c>
    </row>
    <row r="92" spans="1:11" ht="15.75" customHeight="1" x14ac:dyDescent="0.3">
      <c r="A92" s="96">
        <v>91</v>
      </c>
      <c r="B92" s="97">
        <v>90256</v>
      </c>
      <c r="C92" s="98" t="s">
        <v>346</v>
      </c>
      <c r="D92" s="98" t="s">
        <v>325</v>
      </c>
      <c r="E92" s="99">
        <v>2010</v>
      </c>
      <c r="F92" s="98" t="s">
        <v>254</v>
      </c>
      <c r="G92" s="99" t="s">
        <v>192</v>
      </c>
      <c r="H92" s="99" t="s">
        <v>202</v>
      </c>
      <c r="I92" s="99" t="s">
        <v>194</v>
      </c>
      <c r="J92" s="75" t="e">
        <f t="shared" ca="1" si="0"/>
        <v>#NAME?</v>
      </c>
      <c r="K92" s="75" t="e">
        <f t="shared" ca="1" si="1"/>
        <v>#NAME?</v>
      </c>
    </row>
    <row r="93" spans="1:11" ht="15.75" customHeight="1" x14ac:dyDescent="0.3">
      <c r="A93" s="96">
        <v>92</v>
      </c>
      <c r="B93" s="97">
        <v>87837</v>
      </c>
      <c r="C93" s="101" t="s">
        <v>347</v>
      </c>
      <c r="D93" s="101" t="s">
        <v>196</v>
      </c>
      <c r="E93" s="102">
        <v>2011</v>
      </c>
      <c r="F93" s="103" t="s">
        <v>254</v>
      </c>
      <c r="G93" s="102" t="s">
        <v>192</v>
      </c>
      <c r="H93" s="102" t="s">
        <v>198</v>
      </c>
      <c r="I93" s="102" t="s">
        <v>194</v>
      </c>
      <c r="J93" s="75" t="e">
        <f t="shared" ca="1" si="0"/>
        <v>#NAME?</v>
      </c>
      <c r="K93" s="75" t="e">
        <f t="shared" ca="1" si="1"/>
        <v>#NAME?</v>
      </c>
    </row>
    <row r="94" spans="1:11" ht="15.75" customHeight="1" x14ac:dyDescent="0.3">
      <c r="A94" s="96">
        <v>93</v>
      </c>
      <c r="B94" s="97">
        <v>89104</v>
      </c>
      <c r="C94" s="98" t="s">
        <v>348</v>
      </c>
      <c r="D94" s="98" t="s">
        <v>200</v>
      </c>
      <c r="E94" s="99">
        <v>2013</v>
      </c>
      <c r="F94" s="100" t="s">
        <v>222</v>
      </c>
      <c r="G94" s="99" t="s">
        <v>192</v>
      </c>
      <c r="H94" s="99" t="s">
        <v>279</v>
      </c>
      <c r="I94" s="99" t="s">
        <v>194</v>
      </c>
      <c r="J94" s="75" t="e">
        <f t="shared" ca="1" si="0"/>
        <v>#NAME?</v>
      </c>
      <c r="K94" s="75" t="e">
        <f t="shared" ca="1" si="1"/>
        <v>#NAME?</v>
      </c>
    </row>
    <row r="95" spans="1:11" ht="15.75" customHeight="1" x14ac:dyDescent="0.3">
      <c r="A95" s="96">
        <v>94</v>
      </c>
      <c r="B95" s="97">
        <v>84222</v>
      </c>
      <c r="C95" s="98" t="s">
        <v>349</v>
      </c>
      <c r="D95" s="98" t="s">
        <v>325</v>
      </c>
      <c r="E95" s="99">
        <v>2012</v>
      </c>
      <c r="F95" s="100" t="s">
        <v>222</v>
      </c>
      <c r="G95" s="99" t="s">
        <v>192</v>
      </c>
      <c r="H95" s="99" t="s">
        <v>198</v>
      </c>
      <c r="I95" s="99" t="s">
        <v>194</v>
      </c>
      <c r="J95" s="75" t="e">
        <f t="shared" ca="1" si="0"/>
        <v>#NAME?</v>
      </c>
      <c r="K95" s="75" t="e">
        <f t="shared" ca="1" si="1"/>
        <v>#NAME?</v>
      </c>
    </row>
    <row r="96" spans="1:11" ht="15.75" customHeight="1" x14ac:dyDescent="0.3">
      <c r="A96" s="96">
        <v>95</v>
      </c>
      <c r="B96" s="97">
        <v>81968</v>
      </c>
      <c r="C96" s="98" t="s">
        <v>350</v>
      </c>
      <c r="D96" s="98" t="s">
        <v>216</v>
      </c>
      <c r="E96" s="99">
        <v>2014</v>
      </c>
      <c r="F96" s="100" t="s">
        <v>243</v>
      </c>
      <c r="G96" s="99" t="s">
        <v>192</v>
      </c>
      <c r="H96" s="99" t="s">
        <v>279</v>
      </c>
      <c r="I96" s="99" t="s">
        <v>194</v>
      </c>
      <c r="J96" s="75" t="e">
        <f t="shared" ca="1" si="0"/>
        <v>#NAME?</v>
      </c>
      <c r="K96" s="75" t="e">
        <f t="shared" ca="1" si="1"/>
        <v>#NAME?</v>
      </c>
    </row>
    <row r="97" spans="1:11" ht="15.75" customHeight="1" x14ac:dyDescent="0.3">
      <c r="A97" s="96">
        <v>95</v>
      </c>
      <c r="B97" s="97">
        <v>89818</v>
      </c>
      <c r="C97" s="98" t="s">
        <v>351</v>
      </c>
      <c r="D97" s="98" t="s">
        <v>291</v>
      </c>
      <c r="E97" s="99">
        <v>2011</v>
      </c>
      <c r="F97" s="100" t="s">
        <v>243</v>
      </c>
      <c r="G97" s="99" t="s">
        <v>192</v>
      </c>
      <c r="H97" s="99" t="s">
        <v>198</v>
      </c>
      <c r="I97" s="99" t="s">
        <v>194</v>
      </c>
      <c r="J97" s="75" t="e">
        <f t="shared" ca="1" si="0"/>
        <v>#NAME?</v>
      </c>
      <c r="K97" s="75" t="e">
        <f t="shared" ca="1" si="1"/>
        <v>#NAME?</v>
      </c>
    </row>
    <row r="98" spans="1:11" ht="15.75" customHeight="1" x14ac:dyDescent="0.3">
      <c r="A98" s="96">
        <v>97</v>
      </c>
      <c r="B98" s="97">
        <v>90074</v>
      </c>
      <c r="C98" s="101" t="s">
        <v>352</v>
      </c>
      <c r="D98" s="101" t="s">
        <v>241</v>
      </c>
      <c r="E98" s="102">
        <v>2011</v>
      </c>
      <c r="F98" s="103" t="s">
        <v>258</v>
      </c>
      <c r="G98" s="102" t="s">
        <v>192</v>
      </c>
      <c r="H98" s="102" t="s">
        <v>198</v>
      </c>
      <c r="I98" s="102" t="s">
        <v>194</v>
      </c>
      <c r="J98" s="75" t="e">
        <f t="shared" ca="1" si="0"/>
        <v>#NAME?</v>
      </c>
      <c r="K98" s="75" t="e">
        <f t="shared" ca="1" si="1"/>
        <v>#NAME?</v>
      </c>
    </row>
    <row r="99" spans="1:11" ht="15.75" customHeight="1" x14ac:dyDescent="0.3">
      <c r="A99" s="96">
        <v>98</v>
      </c>
      <c r="B99" s="97">
        <v>79012</v>
      </c>
      <c r="C99" s="98" t="s">
        <v>353</v>
      </c>
      <c r="D99" s="98" t="s">
        <v>354</v>
      </c>
      <c r="E99" s="99">
        <v>2010</v>
      </c>
      <c r="F99" s="100" t="s">
        <v>191</v>
      </c>
      <c r="G99" s="99" t="s">
        <v>192</v>
      </c>
      <c r="H99" s="99" t="s">
        <v>202</v>
      </c>
      <c r="I99" s="99" t="s">
        <v>214</v>
      </c>
      <c r="J99" s="75" t="e">
        <f t="shared" ca="1" si="0"/>
        <v>#NAME?</v>
      </c>
      <c r="K99" s="75" t="e">
        <f t="shared" ca="1" si="1"/>
        <v>#NAME?</v>
      </c>
    </row>
    <row r="100" spans="1:11" ht="15.75" customHeight="1" x14ac:dyDescent="0.3">
      <c r="A100" s="96">
        <v>99</v>
      </c>
      <c r="B100" s="97">
        <v>84623</v>
      </c>
      <c r="C100" s="98" t="s">
        <v>355</v>
      </c>
      <c r="D100" s="98" t="s">
        <v>356</v>
      </c>
      <c r="E100" s="99">
        <v>2014</v>
      </c>
      <c r="F100" s="100" t="s">
        <v>191</v>
      </c>
      <c r="G100" s="99" t="s">
        <v>192</v>
      </c>
      <c r="H100" s="99" t="s">
        <v>279</v>
      </c>
      <c r="I100" s="99" t="s">
        <v>214</v>
      </c>
      <c r="J100" s="75" t="e">
        <f t="shared" ca="1" si="0"/>
        <v>#NAME?</v>
      </c>
      <c r="K100" s="75" t="e">
        <f t="shared" ca="1" si="1"/>
        <v>#NAME?</v>
      </c>
    </row>
    <row r="101" spans="1:11" ht="15.75" customHeight="1" x14ac:dyDescent="0.3">
      <c r="A101" s="96">
        <v>100</v>
      </c>
      <c r="B101" s="97">
        <v>88866</v>
      </c>
      <c r="C101" s="98" t="s">
        <v>357</v>
      </c>
      <c r="D101" s="98" t="s">
        <v>230</v>
      </c>
      <c r="E101" s="99">
        <v>2010</v>
      </c>
      <c r="F101" s="100" t="s">
        <v>191</v>
      </c>
      <c r="G101" s="99" t="s">
        <v>192</v>
      </c>
      <c r="H101" s="99" t="s">
        <v>202</v>
      </c>
      <c r="I101" s="99" t="s">
        <v>194</v>
      </c>
      <c r="J101" s="75" t="e">
        <f t="shared" ca="1" si="0"/>
        <v>#NAME?</v>
      </c>
      <c r="K101" s="75" t="e">
        <f t="shared" ca="1" si="1"/>
        <v>#NAME?</v>
      </c>
    </row>
    <row r="102" spans="1:11" ht="15.75" customHeight="1" x14ac:dyDescent="0.3">
      <c r="A102" s="96">
        <v>101</v>
      </c>
      <c r="B102" s="97">
        <v>87033</v>
      </c>
      <c r="C102" s="98" t="s">
        <v>358</v>
      </c>
      <c r="D102" s="98" t="s">
        <v>263</v>
      </c>
      <c r="E102" s="99">
        <v>2012</v>
      </c>
      <c r="F102" s="98" t="s">
        <v>191</v>
      </c>
      <c r="G102" s="99" t="s">
        <v>192</v>
      </c>
      <c r="H102" s="99" t="s">
        <v>198</v>
      </c>
      <c r="I102" s="99" t="s">
        <v>194</v>
      </c>
      <c r="J102" s="75" t="e">
        <f t="shared" ca="1" si="0"/>
        <v>#NAME?</v>
      </c>
      <c r="K102" s="75" t="e">
        <f t="shared" ca="1" si="1"/>
        <v>#NAME?</v>
      </c>
    </row>
    <row r="103" spans="1:11" ht="15.75" customHeight="1" x14ac:dyDescent="0.3">
      <c r="A103" s="96">
        <v>101</v>
      </c>
      <c r="B103" s="97">
        <v>90415</v>
      </c>
      <c r="C103" s="98" t="s">
        <v>359</v>
      </c>
      <c r="D103" s="98" t="s">
        <v>360</v>
      </c>
      <c r="E103" s="99">
        <v>2012</v>
      </c>
      <c r="F103" s="100" t="s">
        <v>222</v>
      </c>
      <c r="G103" s="99" t="s">
        <v>192</v>
      </c>
      <c r="H103" s="99" t="s">
        <v>198</v>
      </c>
      <c r="I103" s="99" t="s">
        <v>194</v>
      </c>
      <c r="J103" s="75" t="e">
        <f t="shared" ca="1" si="0"/>
        <v>#NAME?</v>
      </c>
      <c r="K103" s="75" t="e">
        <f t="shared" ca="1" si="1"/>
        <v>#NAME?</v>
      </c>
    </row>
    <row r="104" spans="1:11" ht="15.75" customHeight="1" x14ac:dyDescent="0.3">
      <c r="A104" s="96">
        <v>103</v>
      </c>
      <c r="B104" s="97">
        <v>87426</v>
      </c>
      <c r="C104" s="101" t="s">
        <v>361</v>
      </c>
      <c r="D104" s="101" t="s">
        <v>206</v>
      </c>
      <c r="E104" s="102">
        <v>2011</v>
      </c>
      <c r="F104" s="103" t="s">
        <v>191</v>
      </c>
      <c r="G104" s="102" t="s">
        <v>192</v>
      </c>
      <c r="H104" s="102" t="s">
        <v>198</v>
      </c>
      <c r="I104" s="102" t="s">
        <v>194</v>
      </c>
      <c r="J104" s="75" t="e">
        <f t="shared" ca="1" si="0"/>
        <v>#NAME?</v>
      </c>
      <c r="K104" s="75" t="e">
        <f t="shared" ca="1" si="1"/>
        <v>#NAME?</v>
      </c>
    </row>
    <row r="105" spans="1:11" ht="15.75" customHeight="1" x14ac:dyDescent="0.3">
      <c r="A105" s="96">
        <v>104</v>
      </c>
      <c r="B105" s="97">
        <v>87437</v>
      </c>
      <c r="C105" s="98" t="s">
        <v>362</v>
      </c>
      <c r="D105" s="98" t="s">
        <v>363</v>
      </c>
      <c r="E105" s="99">
        <v>2015</v>
      </c>
      <c r="F105" s="98" t="s">
        <v>222</v>
      </c>
      <c r="G105" s="99" t="s">
        <v>192</v>
      </c>
      <c r="H105" s="99" t="s">
        <v>277</v>
      </c>
      <c r="I105" s="99" t="s">
        <v>214</v>
      </c>
      <c r="J105" s="75" t="e">
        <f t="shared" ca="1" si="0"/>
        <v>#NAME?</v>
      </c>
      <c r="K105" s="75" t="e">
        <f t="shared" ca="1" si="1"/>
        <v>#NAME?</v>
      </c>
    </row>
    <row r="106" spans="1:11" ht="15.75" customHeight="1" x14ac:dyDescent="0.3">
      <c r="A106" s="96">
        <v>105</v>
      </c>
      <c r="B106" s="97">
        <v>89629</v>
      </c>
      <c r="C106" s="98" t="s">
        <v>364</v>
      </c>
      <c r="D106" s="98" t="s">
        <v>216</v>
      </c>
      <c r="E106" s="99">
        <v>2013</v>
      </c>
      <c r="F106" s="100" t="s">
        <v>234</v>
      </c>
      <c r="G106" s="99" t="s">
        <v>192</v>
      </c>
      <c r="H106" s="99" t="s">
        <v>279</v>
      </c>
      <c r="I106" s="99" t="s">
        <v>194</v>
      </c>
      <c r="J106" s="75" t="e">
        <f t="shared" ca="1" si="0"/>
        <v>#NAME?</v>
      </c>
      <c r="K106" s="75" t="e">
        <f t="shared" ca="1" si="1"/>
        <v>#NAME?</v>
      </c>
    </row>
    <row r="107" spans="1:11" ht="15.75" customHeight="1" x14ac:dyDescent="0.3">
      <c r="A107" s="96">
        <v>106</v>
      </c>
      <c r="B107" s="97">
        <v>87084</v>
      </c>
      <c r="C107" s="98" t="s">
        <v>365</v>
      </c>
      <c r="D107" s="98" t="s">
        <v>366</v>
      </c>
      <c r="E107" s="99">
        <v>2010</v>
      </c>
      <c r="F107" s="100" t="s">
        <v>222</v>
      </c>
      <c r="G107" s="99" t="s">
        <v>192</v>
      </c>
      <c r="H107" s="99" t="s">
        <v>202</v>
      </c>
      <c r="I107" s="99" t="s">
        <v>214</v>
      </c>
      <c r="J107" s="75" t="e">
        <f t="shared" ca="1" si="0"/>
        <v>#NAME?</v>
      </c>
      <c r="K107" s="75" t="e">
        <f t="shared" ca="1" si="1"/>
        <v>#NAME?</v>
      </c>
    </row>
    <row r="108" spans="1:11" ht="15.75" customHeight="1" x14ac:dyDescent="0.3">
      <c r="A108" s="96">
        <v>107</v>
      </c>
      <c r="B108" s="97">
        <v>89039</v>
      </c>
      <c r="C108" s="98" t="s">
        <v>367</v>
      </c>
      <c r="D108" s="98" t="s">
        <v>368</v>
      </c>
      <c r="E108" s="99">
        <v>2014</v>
      </c>
      <c r="F108" s="100" t="s">
        <v>254</v>
      </c>
      <c r="G108" s="99" t="s">
        <v>192</v>
      </c>
      <c r="H108" s="99" t="s">
        <v>279</v>
      </c>
      <c r="I108" s="99" t="s">
        <v>194</v>
      </c>
      <c r="J108" s="75" t="e">
        <f t="shared" ca="1" si="0"/>
        <v>#NAME?</v>
      </c>
      <c r="K108" s="75" t="e">
        <f t="shared" ca="1" si="1"/>
        <v>#NAME?</v>
      </c>
    </row>
    <row r="109" spans="1:11" ht="15.75" customHeight="1" x14ac:dyDescent="0.3">
      <c r="A109" s="96">
        <v>107</v>
      </c>
      <c r="B109" s="97">
        <v>88439</v>
      </c>
      <c r="C109" s="98" t="s">
        <v>369</v>
      </c>
      <c r="D109" s="98" t="s">
        <v>370</v>
      </c>
      <c r="E109" s="99">
        <v>2012</v>
      </c>
      <c r="F109" s="100" t="s">
        <v>243</v>
      </c>
      <c r="G109" s="99" t="s">
        <v>192</v>
      </c>
      <c r="H109" s="99" t="s">
        <v>198</v>
      </c>
      <c r="I109" s="99" t="s">
        <v>214</v>
      </c>
      <c r="J109" s="75" t="e">
        <f t="shared" ca="1" si="0"/>
        <v>#NAME?</v>
      </c>
      <c r="K109" s="75" t="e">
        <f t="shared" ca="1" si="1"/>
        <v>#NAME?</v>
      </c>
    </row>
    <row r="110" spans="1:11" ht="15.75" customHeight="1" x14ac:dyDescent="0.3">
      <c r="A110" s="96">
        <v>109</v>
      </c>
      <c r="B110" s="97">
        <v>88881</v>
      </c>
      <c r="C110" s="101" t="s">
        <v>371</v>
      </c>
      <c r="D110" s="101" t="s">
        <v>237</v>
      </c>
      <c r="E110" s="102">
        <v>2010</v>
      </c>
      <c r="F110" s="103" t="s">
        <v>372</v>
      </c>
      <c r="G110" s="102" t="s">
        <v>192</v>
      </c>
      <c r="H110" s="102" t="s">
        <v>202</v>
      </c>
      <c r="I110" s="102" t="s">
        <v>194</v>
      </c>
      <c r="J110" s="75" t="e">
        <f t="shared" ca="1" si="0"/>
        <v>#NAME?</v>
      </c>
      <c r="K110" s="75" t="e">
        <f t="shared" ca="1" si="1"/>
        <v>#NAME?</v>
      </c>
    </row>
    <row r="111" spans="1:11" ht="15.75" customHeight="1" x14ac:dyDescent="0.3">
      <c r="A111" s="96">
        <v>110</v>
      </c>
      <c r="B111" s="97">
        <v>88535</v>
      </c>
      <c r="C111" s="98" t="s">
        <v>373</v>
      </c>
      <c r="D111" s="98" t="s">
        <v>374</v>
      </c>
      <c r="E111" s="99">
        <v>2009</v>
      </c>
      <c r="F111" s="100" t="s">
        <v>243</v>
      </c>
      <c r="G111" s="99" t="s">
        <v>192</v>
      </c>
      <c r="H111" s="99" t="s">
        <v>202</v>
      </c>
      <c r="I111" s="99" t="s">
        <v>194</v>
      </c>
      <c r="J111" s="75" t="e">
        <f t="shared" ca="1" si="0"/>
        <v>#NAME?</v>
      </c>
      <c r="K111" s="75" t="e">
        <f t="shared" ca="1" si="1"/>
        <v>#NAME?</v>
      </c>
    </row>
    <row r="112" spans="1:11" ht="15.75" customHeight="1" x14ac:dyDescent="0.3">
      <c r="A112" s="96">
        <v>111</v>
      </c>
      <c r="B112" s="97">
        <v>88762</v>
      </c>
      <c r="C112" s="98" t="s">
        <v>375</v>
      </c>
      <c r="D112" s="98" t="s">
        <v>291</v>
      </c>
      <c r="E112" s="99">
        <v>2011</v>
      </c>
      <c r="F112" s="100" t="s">
        <v>201</v>
      </c>
      <c r="G112" s="99" t="s">
        <v>192</v>
      </c>
      <c r="H112" s="99" t="s">
        <v>198</v>
      </c>
      <c r="I112" s="99" t="s">
        <v>194</v>
      </c>
      <c r="J112" s="75" t="e">
        <f t="shared" ca="1" si="0"/>
        <v>#NAME?</v>
      </c>
      <c r="K112" s="75" t="e">
        <f t="shared" ca="1" si="1"/>
        <v>#NAME?</v>
      </c>
    </row>
    <row r="113" spans="1:11" ht="15.75" customHeight="1" x14ac:dyDescent="0.3">
      <c r="A113" s="96">
        <v>112</v>
      </c>
      <c r="B113" s="97">
        <v>87619</v>
      </c>
      <c r="C113" s="98" t="s">
        <v>376</v>
      </c>
      <c r="D113" s="98" t="s">
        <v>291</v>
      </c>
      <c r="E113" s="99">
        <v>2011</v>
      </c>
      <c r="F113" s="100" t="s">
        <v>300</v>
      </c>
      <c r="G113" s="99" t="s">
        <v>192</v>
      </c>
      <c r="H113" s="99" t="s">
        <v>198</v>
      </c>
      <c r="I113" s="99" t="s">
        <v>194</v>
      </c>
      <c r="J113" s="75" t="e">
        <f t="shared" ca="1" si="0"/>
        <v>#NAME?</v>
      </c>
      <c r="K113" s="75" t="e">
        <f t="shared" ca="1" si="1"/>
        <v>#NAME?</v>
      </c>
    </row>
    <row r="114" spans="1:11" ht="15.75" customHeight="1" x14ac:dyDescent="0.3">
      <c r="A114" s="96">
        <v>113</v>
      </c>
      <c r="B114" s="97">
        <v>89040</v>
      </c>
      <c r="C114" s="98" t="s">
        <v>377</v>
      </c>
      <c r="D114" s="98" t="s">
        <v>378</v>
      </c>
      <c r="E114" s="99">
        <v>2012</v>
      </c>
      <c r="F114" s="98" t="s">
        <v>254</v>
      </c>
      <c r="G114" s="99" t="s">
        <v>192</v>
      </c>
      <c r="H114" s="99" t="s">
        <v>198</v>
      </c>
      <c r="I114" s="99" t="s">
        <v>194</v>
      </c>
      <c r="J114" s="75" t="e">
        <f t="shared" ca="1" si="0"/>
        <v>#NAME?</v>
      </c>
      <c r="K114" s="75" t="e">
        <f t="shared" ca="1" si="1"/>
        <v>#NAME?</v>
      </c>
    </row>
    <row r="115" spans="1:11" ht="15.75" customHeight="1" x14ac:dyDescent="0.3">
      <c r="A115" s="96">
        <v>114</v>
      </c>
      <c r="B115" s="97">
        <v>90615</v>
      </c>
      <c r="C115" s="100" t="s">
        <v>379</v>
      </c>
      <c r="D115" s="100" t="s">
        <v>230</v>
      </c>
      <c r="E115" s="99">
        <v>2013</v>
      </c>
      <c r="F115" s="100" t="s">
        <v>254</v>
      </c>
      <c r="G115" s="99" t="s">
        <v>192</v>
      </c>
      <c r="H115" s="99" t="s">
        <v>279</v>
      </c>
      <c r="I115" s="99" t="s">
        <v>194</v>
      </c>
      <c r="J115" s="75" t="e">
        <f t="shared" ca="1" si="0"/>
        <v>#NAME?</v>
      </c>
      <c r="K115" s="75" t="e">
        <f t="shared" ca="1" si="1"/>
        <v>#NAME?</v>
      </c>
    </row>
    <row r="116" spans="1:11" ht="15.75" customHeight="1" x14ac:dyDescent="0.3">
      <c r="A116" s="96">
        <v>115</v>
      </c>
      <c r="B116" s="97">
        <v>89495</v>
      </c>
      <c r="C116" s="101" t="s">
        <v>380</v>
      </c>
      <c r="D116" s="101" t="s">
        <v>289</v>
      </c>
      <c r="E116" s="102">
        <v>2014</v>
      </c>
      <c r="F116" s="101" t="s">
        <v>191</v>
      </c>
      <c r="G116" s="102" t="s">
        <v>192</v>
      </c>
      <c r="H116" s="102" t="s">
        <v>279</v>
      </c>
      <c r="I116" s="102" t="s">
        <v>194</v>
      </c>
      <c r="J116" s="75" t="e">
        <f t="shared" ca="1" si="0"/>
        <v>#NAME?</v>
      </c>
      <c r="K116" s="75" t="e">
        <f t="shared" ca="1" si="1"/>
        <v>#NAME?</v>
      </c>
    </row>
    <row r="117" spans="1:11" ht="15.75" customHeight="1" x14ac:dyDescent="0.3">
      <c r="A117" s="96">
        <v>116</v>
      </c>
      <c r="B117" s="97">
        <v>81982</v>
      </c>
      <c r="C117" s="98" t="s">
        <v>381</v>
      </c>
      <c r="D117" s="98" t="s">
        <v>206</v>
      </c>
      <c r="E117" s="99">
        <v>2011</v>
      </c>
      <c r="F117" s="100" t="s">
        <v>234</v>
      </c>
      <c r="G117" s="99" t="s">
        <v>192</v>
      </c>
      <c r="H117" s="99" t="s">
        <v>198</v>
      </c>
      <c r="I117" s="99" t="s">
        <v>194</v>
      </c>
      <c r="J117" s="75" t="e">
        <f t="shared" ca="1" si="0"/>
        <v>#NAME?</v>
      </c>
      <c r="K117" s="75" t="e">
        <f t="shared" ca="1" si="1"/>
        <v>#NAME?</v>
      </c>
    </row>
    <row r="118" spans="1:11" ht="15.75" customHeight="1" x14ac:dyDescent="0.3">
      <c r="A118" s="96">
        <v>117</v>
      </c>
      <c r="B118" s="97">
        <v>88869</v>
      </c>
      <c r="C118" s="98" t="s">
        <v>382</v>
      </c>
      <c r="D118" s="98" t="s">
        <v>267</v>
      </c>
      <c r="E118" s="99">
        <v>2011</v>
      </c>
      <c r="F118" s="100" t="s">
        <v>191</v>
      </c>
      <c r="G118" s="99" t="s">
        <v>192</v>
      </c>
      <c r="H118" s="99" t="s">
        <v>198</v>
      </c>
      <c r="I118" s="99" t="s">
        <v>194</v>
      </c>
      <c r="J118" s="75" t="e">
        <f t="shared" ca="1" si="0"/>
        <v>#NAME?</v>
      </c>
      <c r="K118" s="75" t="e">
        <f t="shared" ca="1" si="1"/>
        <v>#NAME?</v>
      </c>
    </row>
    <row r="119" spans="1:11" ht="15.75" customHeight="1" x14ac:dyDescent="0.3">
      <c r="A119" s="96">
        <v>118</v>
      </c>
      <c r="B119" s="97">
        <v>90454</v>
      </c>
      <c r="C119" s="101" t="s">
        <v>383</v>
      </c>
      <c r="D119" s="101" t="s">
        <v>230</v>
      </c>
      <c r="E119" s="102">
        <v>2013</v>
      </c>
      <c r="F119" s="103" t="s">
        <v>300</v>
      </c>
      <c r="G119" s="102" t="s">
        <v>192</v>
      </c>
      <c r="H119" s="102" t="s">
        <v>279</v>
      </c>
      <c r="I119" s="102" t="s">
        <v>194</v>
      </c>
      <c r="J119" s="75" t="e">
        <f t="shared" ca="1" si="0"/>
        <v>#NAME?</v>
      </c>
      <c r="K119" s="75" t="e">
        <f t="shared" ca="1" si="1"/>
        <v>#NAME?</v>
      </c>
    </row>
    <row r="120" spans="1:11" ht="15.75" customHeight="1" x14ac:dyDescent="0.3">
      <c r="A120" s="96">
        <v>119</v>
      </c>
      <c r="B120" s="97">
        <v>87803</v>
      </c>
      <c r="C120" s="98" t="s">
        <v>384</v>
      </c>
      <c r="D120" s="98" t="s">
        <v>275</v>
      </c>
      <c r="E120" s="99">
        <v>2011</v>
      </c>
      <c r="F120" s="98" t="s">
        <v>342</v>
      </c>
      <c r="G120" s="99" t="s">
        <v>192</v>
      </c>
      <c r="H120" s="99" t="s">
        <v>198</v>
      </c>
      <c r="I120" s="99" t="s">
        <v>214</v>
      </c>
      <c r="J120" s="75" t="e">
        <f t="shared" ca="1" si="0"/>
        <v>#NAME?</v>
      </c>
      <c r="K120" s="75" t="e">
        <f t="shared" ca="1" si="1"/>
        <v>#NAME?</v>
      </c>
    </row>
    <row r="121" spans="1:11" ht="15.75" customHeight="1" x14ac:dyDescent="0.3">
      <c r="A121" s="96">
        <v>120</v>
      </c>
      <c r="B121" s="97">
        <v>89490</v>
      </c>
      <c r="C121" s="98" t="s">
        <v>385</v>
      </c>
      <c r="D121" s="98" t="s">
        <v>386</v>
      </c>
      <c r="E121" s="99">
        <v>2013</v>
      </c>
      <c r="F121" s="100" t="s">
        <v>191</v>
      </c>
      <c r="G121" s="99" t="s">
        <v>192</v>
      </c>
      <c r="H121" s="99" t="s">
        <v>279</v>
      </c>
      <c r="I121" s="99" t="s">
        <v>194</v>
      </c>
      <c r="J121" s="75" t="e">
        <f t="shared" ca="1" si="0"/>
        <v>#NAME?</v>
      </c>
      <c r="K121" s="75" t="e">
        <f t="shared" ca="1" si="1"/>
        <v>#NAME?</v>
      </c>
    </row>
    <row r="122" spans="1:11" ht="15.75" customHeight="1" x14ac:dyDescent="0.3">
      <c r="A122" s="96">
        <v>121</v>
      </c>
      <c r="B122" s="97">
        <v>81967</v>
      </c>
      <c r="C122" s="98" t="s">
        <v>350</v>
      </c>
      <c r="D122" s="98" t="s">
        <v>204</v>
      </c>
      <c r="E122" s="99">
        <v>2014</v>
      </c>
      <c r="F122" s="100" t="s">
        <v>243</v>
      </c>
      <c r="G122" s="99" t="s">
        <v>192</v>
      </c>
      <c r="H122" s="99" t="s">
        <v>279</v>
      </c>
      <c r="I122" s="99" t="s">
        <v>194</v>
      </c>
      <c r="J122" s="75" t="e">
        <f t="shared" ca="1" si="0"/>
        <v>#NAME?</v>
      </c>
      <c r="K122" s="75" t="e">
        <f t="shared" ca="1" si="1"/>
        <v>#NAME?</v>
      </c>
    </row>
    <row r="123" spans="1:11" ht="15.75" customHeight="1" x14ac:dyDescent="0.3">
      <c r="A123" s="96">
        <v>122</v>
      </c>
      <c r="B123" s="97">
        <v>90413</v>
      </c>
      <c r="C123" s="98" t="s">
        <v>387</v>
      </c>
      <c r="D123" s="98" t="s">
        <v>291</v>
      </c>
      <c r="E123" s="99">
        <v>2012</v>
      </c>
      <c r="F123" s="100" t="s">
        <v>327</v>
      </c>
      <c r="G123" s="99" t="s">
        <v>192</v>
      </c>
      <c r="H123" s="99" t="s">
        <v>198</v>
      </c>
      <c r="I123" s="99" t="s">
        <v>194</v>
      </c>
      <c r="J123" s="75" t="e">
        <f t="shared" ca="1" si="0"/>
        <v>#NAME?</v>
      </c>
      <c r="K123" s="75" t="e">
        <f t="shared" ca="1" si="1"/>
        <v>#NAME?</v>
      </c>
    </row>
    <row r="124" spans="1:11" ht="15.75" customHeight="1" x14ac:dyDescent="0.3">
      <c r="A124" s="96">
        <v>123</v>
      </c>
      <c r="B124" s="97">
        <v>89687</v>
      </c>
      <c r="C124" s="101" t="s">
        <v>388</v>
      </c>
      <c r="D124" s="101" t="s">
        <v>272</v>
      </c>
      <c r="E124" s="102">
        <v>2014</v>
      </c>
      <c r="F124" s="103" t="s">
        <v>254</v>
      </c>
      <c r="G124" s="102" t="s">
        <v>192</v>
      </c>
      <c r="H124" s="102" t="s">
        <v>279</v>
      </c>
      <c r="I124" s="102" t="s">
        <v>194</v>
      </c>
      <c r="J124" s="75" t="e">
        <f t="shared" ca="1" si="0"/>
        <v>#NAME?</v>
      </c>
      <c r="K124" s="75" t="e">
        <f t="shared" ca="1" si="1"/>
        <v>#NAME?</v>
      </c>
    </row>
    <row r="125" spans="1:11" ht="15.75" customHeight="1" x14ac:dyDescent="0.3">
      <c r="A125" s="96">
        <v>123</v>
      </c>
      <c r="B125" s="97">
        <v>90263</v>
      </c>
      <c r="C125" s="98" t="s">
        <v>389</v>
      </c>
      <c r="D125" s="98" t="s">
        <v>286</v>
      </c>
      <c r="E125" s="99">
        <v>2014</v>
      </c>
      <c r="F125" s="100" t="s">
        <v>342</v>
      </c>
      <c r="G125" s="99" t="s">
        <v>192</v>
      </c>
      <c r="H125" s="99" t="s">
        <v>279</v>
      </c>
      <c r="I125" s="99" t="s">
        <v>194</v>
      </c>
      <c r="J125" s="75" t="e">
        <f t="shared" ca="1" si="0"/>
        <v>#NAME?</v>
      </c>
      <c r="K125" s="75" t="e">
        <f t="shared" ca="1" si="1"/>
        <v>#NAME?</v>
      </c>
    </row>
    <row r="126" spans="1:11" ht="15.75" customHeight="1" x14ac:dyDescent="0.3">
      <c r="A126" s="96">
        <v>125</v>
      </c>
      <c r="B126" s="97">
        <v>88534</v>
      </c>
      <c r="C126" s="98" t="s">
        <v>390</v>
      </c>
      <c r="D126" s="98" t="s">
        <v>391</v>
      </c>
      <c r="E126" s="99">
        <v>2011</v>
      </c>
      <c r="F126" s="100" t="s">
        <v>243</v>
      </c>
      <c r="G126" s="99" t="s">
        <v>192</v>
      </c>
      <c r="H126" s="99" t="s">
        <v>198</v>
      </c>
      <c r="I126" s="99" t="s">
        <v>194</v>
      </c>
      <c r="J126" s="75" t="e">
        <f t="shared" ca="1" si="0"/>
        <v>#NAME?</v>
      </c>
      <c r="K126" s="75" t="e">
        <f t="shared" ca="1" si="1"/>
        <v>#NAME?</v>
      </c>
    </row>
    <row r="127" spans="1:11" ht="15.75" customHeight="1" x14ac:dyDescent="0.3">
      <c r="A127" s="96">
        <v>125</v>
      </c>
      <c r="B127" s="97">
        <v>85024</v>
      </c>
      <c r="C127" s="98" t="s">
        <v>392</v>
      </c>
      <c r="D127" s="98" t="s">
        <v>393</v>
      </c>
      <c r="E127" s="99">
        <v>2010</v>
      </c>
      <c r="F127" s="100" t="s">
        <v>191</v>
      </c>
      <c r="G127" s="99" t="s">
        <v>192</v>
      </c>
      <c r="H127" s="99" t="s">
        <v>202</v>
      </c>
      <c r="I127" s="99" t="s">
        <v>214</v>
      </c>
      <c r="J127" s="75" t="e">
        <f t="shared" ca="1" si="0"/>
        <v>#NAME?</v>
      </c>
      <c r="K127" s="75" t="e">
        <f t="shared" ca="1" si="1"/>
        <v>#NAME?</v>
      </c>
    </row>
    <row r="128" spans="1:11" ht="15.75" customHeight="1" x14ac:dyDescent="0.3">
      <c r="A128" s="96">
        <v>127</v>
      </c>
      <c r="B128" s="97">
        <v>87076</v>
      </c>
      <c r="C128" s="98" t="s">
        <v>394</v>
      </c>
      <c r="D128" s="98" t="s">
        <v>395</v>
      </c>
      <c r="E128" s="99">
        <v>2013</v>
      </c>
      <c r="F128" s="100" t="s">
        <v>191</v>
      </c>
      <c r="G128" s="99" t="s">
        <v>192</v>
      </c>
      <c r="H128" s="99" t="s">
        <v>279</v>
      </c>
      <c r="I128" s="99" t="s">
        <v>194</v>
      </c>
      <c r="J128" s="75" t="e">
        <f t="shared" ca="1" si="0"/>
        <v>#NAME?</v>
      </c>
      <c r="K128" s="75" t="e">
        <f t="shared" ca="1" si="1"/>
        <v>#NAME?</v>
      </c>
    </row>
    <row r="129" spans="1:11" ht="15.75" customHeight="1" x14ac:dyDescent="0.3">
      <c r="A129" s="96">
        <v>128</v>
      </c>
      <c r="B129" s="97">
        <v>89479</v>
      </c>
      <c r="C129" s="101" t="s">
        <v>396</v>
      </c>
      <c r="D129" s="101" t="s">
        <v>230</v>
      </c>
      <c r="E129" s="102">
        <v>2013</v>
      </c>
      <c r="F129" s="103" t="s">
        <v>191</v>
      </c>
      <c r="G129" s="102" t="s">
        <v>192</v>
      </c>
      <c r="H129" s="102" t="s">
        <v>279</v>
      </c>
      <c r="I129" s="102" t="s">
        <v>194</v>
      </c>
      <c r="J129" s="75" t="e">
        <f t="shared" ca="1" si="0"/>
        <v>#NAME?</v>
      </c>
      <c r="K129" s="75" t="e">
        <f t="shared" ca="1" si="1"/>
        <v>#NAME?</v>
      </c>
    </row>
    <row r="130" spans="1:11" ht="15.75" customHeight="1" x14ac:dyDescent="0.3">
      <c r="A130" s="96">
        <v>129</v>
      </c>
      <c r="B130" s="97">
        <v>89686</v>
      </c>
      <c r="C130" s="100" t="s">
        <v>397</v>
      </c>
      <c r="D130" s="100" t="s">
        <v>190</v>
      </c>
      <c r="E130" s="99">
        <v>2014</v>
      </c>
      <c r="F130" s="100" t="s">
        <v>254</v>
      </c>
      <c r="G130" s="99" t="s">
        <v>192</v>
      </c>
      <c r="H130" s="99" t="s">
        <v>279</v>
      </c>
      <c r="I130" s="99" t="s">
        <v>194</v>
      </c>
      <c r="J130" s="75" t="e">
        <f t="shared" ca="1" si="0"/>
        <v>#NAME?</v>
      </c>
      <c r="K130" s="75" t="e">
        <f t="shared" ca="1" si="1"/>
        <v>#NAME?</v>
      </c>
    </row>
    <row r="131" spans="1:11" ht="15.75" customHeight="1" x14ac:dyDescent="0.3">
      <c r="A131" s="96">
        <v>129</v>
      </c>
      <c r="B131" s="97">
        <v>87618</v>
      </c>
      <c r="C131" s="98" t="s">
        <v>398</v>
      </c>
      <c r="D131" s="98" t="s">
        <v>399</v>
      </c>
      <c r="E131" s="99">
        <v>2013</v>
      </c>
      <c r="F131" s="100" t="s">
        <v>300</v>
      </c>
      <c r="G131" s="99" t="s">
        <v>192</v>
      </c>
      <c r="H131" s="99" t="s">
        <v>279</v>
      </c>
      <c r="I131" s="99" t="s">
        <v>214</v>
      </c>
      <c r="J131" s="75" t="e">
        <f t="shared" ca="1" si="0"/>
        <v>#NAME?</v>
      </c>
      <c r="K131" s="75" t="e">
        <f t="shared" ca="1" si="1"/>
        <v>#NAME?</v>
      </c>
    </row>
    <row r="132" spans="1:11" ht="15.75" customHeight="1" x14ac:dyDescent="0.3">
      <c r="A132" s="96">
        <v>131</v>
      </c>
      <c r="B132" s="97">
        <v>83776</v>
      </c>
      <c r="C132" s="98" t="s">
        <v>400</v>
      </c>
      <c r="D132" s="98" t="s">
        <v>306</v>
      </c>
      <c r="E132" s="99">
        <v>2010</v>
      </c>
      <c r="F132" s="100" t="s">
        <v>401</v>
      </c>
      <c r="G132" s="99" t="s">
        <v>192</v>
      </c>
      <c r="H132" s="99" t="s">
        <v>202</v>
      </c>
      <c r="I132" s="99" t="s">
        <v>194</v>
      </c>
      <c r="J132" s="75" t="e">
        <f t="shared" ca="1" si="0"/>
        <v>#NAME?</v>
      </c>
      <c r="K132" s="75" t="e">
        <f t="shared" ca="1" si="1"/>
        <v>#NAME?</v>
      </c>
    </row>
    <row r="133" spans="1:11" ht="15.75" customHeight="1" x14ac:dyDescent="0.3">
      <c r="A133" s="96">
        <v>132</v>
      </c>
      <c r="B133" s="97">
        <v>90418</v>
      </c>
      <c r="C133" s="98" t="s">
        <v>402</v>
      </c>
      <c r="D133" s="98" t="s">
        <v>403</v>
      </c>
      <c r="E133" s="99">
        <v>2013</v>
      </c>
      <c r="F133" s="100" t="s">
        <v>191</v>
      </c>
      <c r="G133" s="99" t="s">
        <v>192</v>
      </c>
      <c r="H133" s="99" t="s">
        <v>279</v>
      </c>
      <c r="I133" s="99" t="s">
        <v>194</v>
      </c>
      <c r="J133" s="75" t="e">
        <f t="shared" ca="1" si="0"/>
        <v>#NAME?</v>
      </c>
      <c r="K133" s="75" t="e">
        <f t="shared" ca="1" si="1"/>
        <v>#NAME?</v>
      </c>
    </row>
    <row r="134" spans="1:11" ht="15.75" customHeight="1" x14ac:dyDescent="0.3">
      <c r="A134" s="96">
        <v>133</v>
      </c>
      <c r="B134" s="97">
        <v>90261</v>
      </c>
      <c r="C134" s="98" t="s">
        <v>404</v>
      </c>
      <c r="D134" s="98" t="s">
        <v>405</v>
      </c>
      <c r="E134" s="99">
        <v>2011</v>
      </c>
      <c r="F134" s="100" t="s">
        <v>342</v>
      </c>
      <c r="G134" s="99" t="s">
        <v>192</v>
      </c>
      <c r="H134" s="99" t="s">
        <v>198</v>
      </c>
      <c r="I134" s="99" t="s">
        <v>214</v>
      </c>
      <c r="J134" s="75" t="e">
        <f t="shared" ca="1" si="0"/>
        <v>#NAME?</v>
      </c>
      <c r="K134" s="75" t="e">
        <f t="shared" ca="1" si="1"/>
        <v>#NAME?</v>
      </c>
    </row>
    <row r="135" spans="1:11" ht="15.75" customHeight="1" x14ac:dyDescent="0.3">
      <c r="A135" s="96">
        <v>134</v>
      </c>
      <c r="B135" s="97">
        <v>90246</v>
      </c>
      <c r="C135" s="98" t="s">
        <v>406</v>
      </c>
      <c r="D135" s="98" t="s">
        <v>230</v>
      </c>
      <c r="E135" s="99">
        <v>2014</v>
      </c>
      <c r="F135" s="100" t="s">
        <v>254</v>
      </c>
      <c r="G135" s="99" t="s">
        <v>192</v>
      </c>
      <c r="H135" s="99" t="s">
        <v>279</v>
      </c>
      <c r="I135" s="99" t="s">
        <v>194</v>
      </c>
      <c r="J135" s="75" t="e">
        <f t="shared" ca="1" si="0"/>
        <v>#NAME?</v>
      </c>
      <c r="K135" s="75" t="e">
        <f t="shared" ca="1" si="1"/>
        <v>#NAME?</v>
      </c>
    </row>
    <row r="136" spans="1:11" ht="15.75" customHeight="1" x14ac:dyDescent="0.3">
      <c r="A136" s="96">
        <v>135</v>
      </c>
      <c r="B136" s="97">
        <v>89475</v>
      </c>
      <c r="C136" s="101" t="s">
        <v>407</v>
      </c>
      <c r="D136" s="101" t="s">
        <v>366</v>
      </c>
      <c r="E136" s="102">
        <v>2014</v>
      </c>
      <c r="F136" s="103" t="s">
        <v>191</v>
      </c>
      <c r="G136" s="102" t="s">
        <v>192</v>
      </c>
      <c r="H136" s="102" t="s">
        <v>279</v>
      </c>
      <c r="I136" s="102" t="s">
        <v>214</v>
      </c>
      <c r="J136" s="75" t="e">
        <f t="shared" ca="1" si="0"/>
        <v>#NAME?</v>
      </c>
      <c r="K136" s="75" t="e">
        <f t="shared" ca="1" si="1"/>
        <v>#NAME?</v>
      </c>
    </row>
    <row r="137" spans="1:11" ht="15.75" customHeight="1" x14ac:dyDescent="0.3">
      <c r="A137" s="96">
        <v>136</v>
      </c>
      <c r="B137" s="97">
        <v>90245</v>
      </c>
      <c r="C137" s="98" t="s">
        <v>406</v>
      </c>
      <c r="D137" s="98" t="s">
        <v>408</v>
      </c>
      <c r="E137" s="99">
        <v>2010</v>
      </c>
      <c r="F137" s="100" t="s">
        <v>254</v>
      </c>
      <c r="G137" s="99" t="s">
        <v>192</v>
      </c>
      <c r="H137" s="99" t="s">
        <v>202</v>
      </c>
      <c r="I137" s="99" t="s">
        <v>194</v>
      </c>
      <c r="J137" s="75" t="e">
        <f t="shared" ca="1" si="0"/>
        <v>#NAME?</v>
      </c>
      <c r="K137" s="75" t="e">
        <f t="shared" ca="1" si="1"/>
        <v>#NAME?</v>
      </c>
    </row>
    <row r="138" spans="1:11" ht="15.75" customHeight="1" x14ac:dyDescent="0.3">
      <c r="A138" s="96">
        <v>137</v>
      </c>
      <c r="B138" s="97">
        <v>90993</v>
      </c>
      <c r="C138" s="101" t="s">
        <v>409</v>
      </c>
      <c r="D138" s="101" t="s">
        <v>306</v>
      </c>
      <c r="E138" s="102">
        <v>2012</v>
      </c>
      <c r="F138" s="103" t="s">
        <v>201</v>
      </c>
      <c r="G138" s="102" t="s">
        <v>192</v>
      </c>
      <c r="H138" s="102" t="s">
        <v>198</v>
      </c>
      <c r="I138" s="102" t="s">
        <v>194</v>
      </c>
      <c r="J138" s="75" t="e">
        <f t="shared" ca="1" si="0"/>
        <v>#NAME?</v>
      </c>
      <c r="K138" s="75" t="e">
        <f t="shared" ca="1" si="1"/>
        <v>#NAME?</v>
      </c>
    </row>
    <row r="139" spans="1:11" ht="15.75" customHeight="1" x14ac:dyDescent="0.3">
      <c r="A139" s="96">
        <v>138</v>
      </c>
      <c r="B139" s="97">
        <v>89651</v>
      </c>
      <c r="C139" s="98" t="s">
        <v>410</v>
      </c>
      <c r="D139" s="98" t="s">
        <v>411</v>
      </c>
      <c r="E139" s="99">
        <v>2010</v>
      </c>
      <c r="F139" s="98" t="s">
        <v>401</v>
      </c>
      <c r="G139" s="99" t="s">
        <v>192</v>
      </c>
      <c r="H139" s="99" t="s">
        <v>202</v>
      </c>
      <c r="I139" s="99" t="s">
        <v>214</v>
      </c>
      <c r="J139" s="75" t="e">
        <f t="shared" ca="1" si="0"/>
        <v>#NAME?</v>
      </c>
      <c r="K139" s="75" t="e">
        <f t="shared" ca="1" si="1"/>
        <v>#NAME?</v>
      </c>
    </row>
    <row r="140" spans="1:11" ht="15.75" customHeight="1" x14ac:dyDescent="0.3">
      <c r="A140" s="96">
        <v>139</v>
      </c>
      <c r="B140" s="97">
        <v>90585</v>
      </c>
      <c r="C140" s="98" t="s">
        <v>412</v>
      </c>
      <c r="D140" s="98" t="s">
        <v>190</v>
      </c>
      <c r="E140" s="99">
        <v>2012</v>
      </c>
      <c r="F140" s="100" t="s">
        <v>191</v>
      </c>
      <c r="G140" s="99" t="s">
        <v>192</v>
      </c>
      <c r="H140" s="99" t="s">
        <v>198</v>
      </c>
      <c r="I140" s="99" t="s">
        <v>194</v>
      </c>
      <c r="J140" s="75" t="e">
        <f t="shared" ca="1" si="0"/>
        <v>#NAME?</v>
      </c>
      <c r="K140" s="75" t="e">
        <f t="shared" ca="1" si="1"/>
        <v>#NAME?</v>
      </c>
    </row>
    <row r="141" spans="1:11" ht="15.75" customHeight="1" x14ac:dyDescent="0.3">
      <c r="A141" s="96">
        <v>140</v>
      </c>
      <c r="B141" s="97">
        <v>87729</v>
      </c>
      <c r="C141" s="98" t="s">
        <v>413</v>
      </c>
      <c r="D141" s="98" t="s">
        <v>414</v>
      </c>
      <c r="E141" s="99">
        <v>2011</v>
      </c>
      <c r="F141" s="98" t="s">
        <v>234</v>
      </c>
      <c r="G141" s="99" t="s">
        <v>192</v>
      </c>
      <c r="H141" s="99" t="s">
        <v>198</v>
      </c>
      <c r="I141" s="99" t="s">
        <v>194</v>
      </c>
      <c r="J141" s="75" t="e">
        <f t="shared" ca="1" si="0"/>
        <v>#NAME?</v>
      </c>
      <c r="K141" s="75" t="e">
        <f t="shared" ca="1" si="1"/>
        <v>#NAME?</v>
      </c>
    </row>
    <row r="142" spans="1:11" ht="15.75" customHeight="1" x14ac:dyDescent="0.3">
      <c r="A142" s="96">
        <v>141</v>
      </c>
      <c r="B142" s="97">
        <v>87429</v>
      </c>
      <c r="C142" s="98" t="s">
        <v>415</v>
      </c>
      <c r="D142" s="98" t="s">
        <v>289</v>
      </c>
      <c r="E142" s="99">
        <v>2013</v>
      </c>
      <c r="F142" s="100" t="s">
        <v>191</v>
      </c>
      <c r="G142" s="99" t="s">
        <v>192</v>
      </c>
      <c r="H142" s="99" t="s">
        <v>279</v>
      </c>
      <c r="I142" s="99" t="s">
        <v>194</v>
      </c>
      <c r="J142" s="75" t="e">
        <f t="shared" ca="1" si="0"/>
        <v>#NAME?</v>
      </c>
      <c r="K142" s="75" t="e">
        <f t="shared" ca="1" si="1"/>
        <v>#NAME?</v>
      </c>
    </row>
    <row r="143" spans="1:11" ht="15.75" customHeight="1" x14ac:dyDescent="0.3">
      <c r="A143" s="96">
        <v>142</v>
      </c>
      <c r="B143" s="97">
        <v>84057</v>
      </c>
      <c r="C143" s="98" t="s">
        <v>416</v>
      </c>
      <c r="D143" s="98" t="s">
        <v>269</v>
      </c>
      <c r="E143" s="106">
        <v>2013</v>
      </c>
      <c r="F143" s="100" t="s">
        <v>217</v>
      </c>
      <c r="G143" s="99" t="s">
        <v>192</v>
      </c>
      <c r="H143" s="99" t="s">
        <v>279</v>
      </c>
      <c r="I143" s="99" t="s">
        <v>194</v>
      </c>
      <c r="J143" s="75" t="e">
        <f t="shared" ca="1" si="0"/>
        <v>#NAME?</v>
      </c>
      <c r="K143" s="75" t="e">
        <f t="shared" ca="1" si="1"/>
        <v>#NAME?</v>
      </c>
    </row>
    <row r="144" spans="1:11" ht="15.75" customHeight="1" x14ac:dyDescent="0.3">
      <c r="A144" s="96">
        <v>143</v>
      </c>
      <c r="B144" s="97">
        <v>87838</v>
      </c>
      <c r="C144" s="98" t="s">
        <v>417</v>
      </c>
      <c r="D144" s="98" t="s">
        <v>190</v>
      </c>
      <c r="E144" s="99">
        <v>2011</v>
      </c>
      <c r="F144" s="100" t="s">
        <v>254</v>
      </c>
      <c r="G144" s="99" t="s">
        <v>192</v>
      </c>
      <c r="H144" s="99" t="s">
        <v>198</v>
      </c>
      <c r="I144" s="99" t="s">
        <v>194</v>
      </c>
      <c r="J144" s="75" t="e">
        <f t="shared" ca="1" si="0"/>
        <v>#NAME?</v>
      </c>
      <c r="K144" s="75" t="e">
        <f t="shared" ca="1" si="1"/>
        <v>#NAME?</v>
      </c>
    </row>
    <row r="145" spans="1:11" ht="15.75" customHeight="1" x14ac:dyDescent="0.3">
      <c r="A145" s="96">
        <v>144</v>
      </c>
      <c r="B145" s="97">
        <v>89488</v>
      </c>
      <c r="C145" s="100" t="s">
        <v>400</v>
      </c>
      <c r="D145" s="100" t="s">
        <v>232</v>
      </c>
      <c r="E145" s="99">
        <v>2010</v>
      </c>
      <c r="F145" s="100" t="s">
        <v>191</v>
      </c>
      <c r="G145" s="99" t="s">
        <v>192</v>
      </c>
      <c r="H145" s="99" t="s">
        <v>202</v>
      </c>
      <c r="I145" s="99" t="s">
        <v>194</v>
      </c>
      <c r="J145" s="75" t="e">
        <f t="shared" ca="1" si="0"/>
        <v>#NAME?</v>
      </c>
      <c r="K145" s="75" t="e">
        <f t="shared" ca="1" si="1"/>
        <v>#NAME?</v>
      </c>
    </row>
    <row r="146" spans="1:11" ht="15.75" customHeight="1" x14ac:dyDescent="0.3">
      <c r="A146" s="96">
        <v>145</v>
      </c>
      <c r="B146" s="97">
        <v>86526</v>
      </c>
      <c r="C146" s="100" t="s">
        <v>418</v>
      </c>
      <c r="D146" s="100" t="s">
        <v>419</v>
      </c>
      <c r="E146" s="99">
        <v>2014</v>
      </c>
      <c r="F146" s="100" t="s">
        <v>234</v>
      </c>
      <c r="G146" s="99" t="s">
        <v>192</v>
      </c>
      <c r="H146" s="99" t="s">
        <v>279</v>
      </c>
      <c r="I146" s="99" t="s">
        <v>214</v>
      </c>
      <c r="J146" s="75" t="e">
        <f t="shared" ca="1" si="0"/>
        <v>#NAME?</v>
      </c>
      <c r="K146" s="75" t="e">
        <f t="shared" ca="1" si="1"/>
        <v>#NAME?</v>
      </c>
    </row>
    <row r="147" spans="1:11" ht="15.75" customHeight="1" x14ac:dyDescent="0.3">
      <c r="A147" s="96">
        <v>146</v>
      </c>
      <c r="B147" s="97">
        <v>87424</v>
      </c>
      <c r="C147" s="100" t="s">
        <v>420</v>
      </c>
      <c r="D147" s="100" t="s">
        <v>291</v>
      </c>
      <c r="E147" s="99">
        <v>2014</v>
      </c>
      <c r="F147" s="100" t="s">
        <v>191</v>
      </c>
      <c r="G147" s="99" t="s">
        <v>192</v>
      </c>
      <c r="H147" s="99" t="s">
        <v>279</v>
      </c>
      <c r="I147" s="99" t="s">
        <v>194</v>
      </c>
      <c r="J147" s="75" t="e">
        <f t="shared" ca="1" si="0"/>
        <v>#NAME?</v>
      </c>
      <c r="K147" s="75" t="e">
        <f t="shared" ca="1" si="1"/>
        <v>#NAME?</v>
      </c>
    </row>
    <row r="148" spans="1:11" ht="15.75" customHeight="1" x14ac:dyDescent="0.3">
      <c r="A148" s="96">
        <v>147</v>
      </c>
      <c r="B148" s="97">
        <v>88864</v>
      </c>
      <c r="C148" s="101" t="s">
        <v>421</v>
      </c>
      <c r="D148" s="101" t="s">
        <v>325</v>
      </c>
      <c r="E148" s="102">
        <v>2010</v>
      </c>
      <c r="F148" s="103" t="s">
        <v>191</v>
      </c>
      <c r="G148" s="102" t="s">
        <v>192</v>
      </c>
      <c r="H148" s="102" t="s">
        <v>202</v>
      </c>
      <c r="I148" s="102" t="s">
        <v>194</v>
      </c>
      <c r="J148" s="75" t="e">
        <f t="shared" ca="1" si="0"/>
        <v>#NAME?</v>
      </c>
      <c r="K148" s="75" t="e">
        <f t="shared" ca="1" si="1"/>
        <v>#NAME?</v>
      </c>
    </row>
    <row r="149" spans="1:11" ht="15.75" customHeight="1" x14ac:dyDescent="0.3">
      <c r="A149" s="96">
        <v>147</v>
      </c>
      <c r="B149" s="97">
        <v>90416</v>
      </c>
      <c r="C149" s="101" t="s">
        <v>422</v>
      </c>
      <c r="D149" s="101" t="s">
        <v>423</v>
      </c>
      <c r="E149" s="102">
        <v>2011</v>
      </c>
      <c r="F149" s="103" t="s">
        <v>191</v>
      </c>
      <c r="G149" s="102" t="s">
        <v>192</v>
      </c>
      <c r="H149" s="102" t="s">
        <v>198</v>
      </c>
      <c r="I149" s="102" t="s">
        <v>194</v>
      </c>
      <c r="J149" s="75" t="e">
        <f t="shared" ca="1" si="0"/>
        <v>#NAME?</v>
      </c>
      <c r="K149" s="75" t="e">
        <f t="shared" ca="1" si="1"/>
        <v>#NAME?</v>
      </c>
    </row>
    <row r="150" spans="1:11" ht="15.75" customHeight="1" x14ac:dyDescent="0.3">
      <c r="A150" s="96">
        <v>149</v>
      </c>
      <c r="B150" s="97">
        <v>88870</v>
      </c>
      <c r="C150" s="100" t="s">
        <v>424</v>
      </c>
      <c r="D150" s="100" t="s">
        <v>325</v>
      </c>
      <c r="E150" s="99">
        <v>2017</v>
      </c>
      <c r="F150" s="100" t="s">
        <v>191</v>
      </c>
      <c r="G150" s="99" t="s">
        <v>192</v>
      </c>
      <c r="H150" s="99" t="s">
        <v>277</v>
      </c>
      <c r="I150" s="99" t="s">
        <v>194</v>
      </c>
      <c r="J150" s="75" t="e">
        <f t="shared" ca="1" si="0"/>
        <v>#NAME?</v>
      </c>
      <c r="K150" s="75" t="e">
        <f t="shared" ca="1" si="1"/>
        <v>#NAME?</v>
      </c>
    </row>
    <row r="151" spans="1:11" ht="15.75" customHeight="1" x14ac:dyDescent="0.3">
      <c r="A151" s="96">
        <v>149</v>
      </c>
      <c r="B151" s="97">
        <v>85447</v>
      </c>
      <c r="C151" s="101" t="s">
        <v>425</v>
      </c>
      <c r="D151" s="101" t="s">
        <v>426</v>
      </c>
      <c r="E151" s="102">
        <v>2013</v>
      </c>
      <c r="F151" s="101" t="s">
        <v>234</v>
      </c>
      <c r="G151" s="102" t="s">
        <v>192</v>
      </c>
      <c r="H151" s="102" t="s">
        <v>279</v>
      </c>
      <c r="I151" s="102" t="s">
        <v>214</v>
      </c>
      <c r="J151" s="75" t="e">
        <f t="shared" ca="1" si="0"/>
        <v>#NAME?</v>
      </c>
      <c r="K151" s="75" t="e">
        <f t="shared" ca="1" si="1"/>
        <v>#NAME?</v>
      </c>
    </row>
    <row r="152" spans="1:11" ht="15.75" customHeight="1" x14ac:dyDescent="0.3">
      <c r="A152" s="96">
        <v>151</v>
      </c>
      <c r="B152" s="97">
        <v>89507</v>
      </c>
      <c r="C152" s="100" t="s">
        <v>373</v>
      </c>
      <c r="D152" s="100" t="s">
        <v>427</v>
      </c>
      <c r="E152" s="99">
        <v>2014</v>
      </c>
      <c r="F152" s="100" t="s">
        <v>243</v>
      </c>
      <c r="G152" s="99" t="s">
        <v>192</v>
      </c>
      <c r="H152" s="99" t="s">
        <v>279</v>
      </c>
      <c r="I152" s="99" t="s">
        <v>194</v>
      </c>
      <c r="J152" s="75" t="e">
        <f t="shared" ca="1" si="0"/>
        <v>#NAME?</v>
      </c>
      <c r="K152" s="75" t="e">
        <f t="shared" ca="1" si="1"/>
        <v>#NAME?</v>
      </c>
    </row>
    <row r="153" spans="1:11" ht="15.75" customHeight="1" x14ac:dyDescent="0.3">
      <c r="A153" s="96">
        <v>152</v>
      </c>
      <c r="B153" s="97">
        <v>87743</v>
      </c>
      <c r="C153" s="98" t="s">
        <v>428</v>
      </c>
      <c r="D153" s="98" t="s">
        <v>429</v>
      </c>
      <c r="E153" s="99">
        <v>2011</v>
      </c>
      <c r="F153" s="100" t="s">
        <v>300</v>
      </c>
      <c r="G153" s="99" t="s">
        <v>192</v>
      </c>
      <c r="H153" s="99" t="s">
        <v>198</v>
      </c>
      <c r="I153" s="99" t="s">
        <v>214</v>
      </c>
      <c r="J153" s="75" t="e">
        <f t="shared" ca="1" si="0"/>
        <v>#NAME?</v>
      </c>
      <c r="K153" s="75" t="e">
        <f t="shared" ca="1" si="1"/>
        <v>#NAME?</v>
      </c>
    </row>
    <row r="154" spans="1:11" ht="15.75" customHeight="1" x14ac:dyDescent="0.3">
      <c r="A154" s="96">
        <v>152</v>
      </c>
      <c r="B154" s="97">
        <v>90041</v>
      </c>
      <c r="C154" s="101" t="s">
        <v>430</v>
      </c>
      <c r="D154" s="101" t="s">
        <v>431</v>
      </c>
      <c r="E154" s="102">
        <v>2011</v>
      </c>
      <c r="F154" s="103" t="s">
        <v>191</v>
      </c>
      <c r="G154" s="102" t="s">
        <v>192</v>
      </c>
      <c r="H154" s="102" t="s">
        <v>198</v>
      </c>
      <c r="I154" s="102" t="s">
        <v>214</v>
      </c>
      <c r="J154" s="75" t="e">
        <f t="shared" ca="1" si="0"/>
        <v>#NAME?</v>
      </c>
      <c r="K154" s="75" t="e">
        <f t="shared" ca="1" si="1"/>
        <v>#NAME?</v>
      </c>
    </row>
    <row r="155" spans="1:11" ht="15.75" customHeight="1" x14ac:dyDescent="0.3">
      <c r="A155" s="96">
        <v>154</v>
      </c>
      <c r="B155" s="97">
        <v>89193</v>
      </c>
      <c r="C155" s="98" t="s">
        <v>432</v>
      </c>
      <c r="D155" s="98" t="s">
        <v>408</v>
      </c>
      <c r="E155" s="99">
        <v>2013</v>
      </c>
      <c r="F155" s="100" t="s">
        <v>433</v>
      </c>
      <c r="G155" s="99" t="s">
        <v>192</v>
      </c>
      <c r="H155" s="99" t="s">
        <v>279</v>
      </c>
      <c r="I155" s="99" t="s">
        <v>194</v>
      </c>
      <c r="J155" s="75" t="e">
        <f t="shared" ca="1" si="0"/>
        <v>#NAME?</v>
      </c>
      <c r="K155" s="75" t="e">
        <f t="shared" ca="1" si="1"/>
        <v>#NAME?</v>
      </c>
    </row>
    <row r="156" spans="1:11" ht="15.75" customHeight="1" x14ac:dyDescent="0.3">
      <c r="A156" s="96">
        <v>154</v>
      </c>
      <c r="B156" s="97">
        <v>80261</v>
      </c>
      <c r="C156" s="98" t="s">
        <v>434</v>
      </c>
      <c r="D156" s="98" t="s">
        <v>435</v>
      </c>
      <c r="E156" s="99">
        <v>2014</v>
      </c>
      <c r="F156" s="100" t="s">
        <v>234</v>
      </c>
      <c r="G156" s="99" t="s">
        <v>192</v>
      </c>
      <c r="H156" s="99" t="s">
        <v>279</v>
      </c>
      <c r="I156" s="99" t="s">
        <v>194</v>
      </c>
      <c r="J156" s="75" t="e">
        <f t="shared" ca="1" si="0"/>
        <v>#NAME?</v>
      </c>
      <c r="K156" s="75" t="e">
        <f t="shared" ca="1" si="1"/>
        <v>#NAME?</v>
      </c>
    </row>
    <row r="157" spans="1:11" ht="15.75" customHeight="1" x14ac:dyDescent="0.3">
      <c r="A157" s="96">
        <v>156</v>
      </c>
      <c r="B157" s="97">
        <v>91670</v>
      </c>
      <c r="C157" s="101" t="s">
        <v>436</v>
      </c>
      <c r="D157" s="101" t="s">
        <v>437</v>
      </c>
      <c r="E157" s="102">
        <v>2012</v>
      </c>
      <c r="F157" s="103" t="s">
        <v>222</v>
      </c>
      <c r="G157" s="102" t="s">
        <v>192</v>
      </c>
      <c r="H157" s="102" t="s">
        <v>198</v>
      </c>
      <c r="I157" s="102" t="s">
        <v>194</v>
      </c>
      <c r="J157" s="75" t="e">
        <f t="shared" ca="1" si="0"/>
        <v>#NAME?</v>
      </c>
      <c r="K157" s="75" t="e">
        <f t="shared" ca="1" si="1"/>
        <v>#NAME?</v>
      </c>
    </row>
    <row r="158" spans="1:11" ht="15.75" customHeight="1" x14ac:dyDescent="0.3">
      <c r="A158" s="96">
        <v>157</v>
      </c>
      <c r="B158" s="97">
        <v>90992</v>
      </c>
      <c r="C158" s="100" t="s">
        <v>438</v>
      </c>
      <c r="D158" s="100" t="s">
        <v>439</v>
      </c>
      <c r="E158" s="99">
        <v>2013</v>
      </c>
      <c r="F158" s="100" t="s">
        <v>201</v>
      </c>
      <c r="G158" s="99" t="s">
        <v>192</v>
      </c>
      <c r="H158" s="99" t="s">
        <v>279</v>
      </c>
      <c r="I158" s="99" t="s">
        <v>194</v>
      </c>
      <c r="J158" s="75" t="e">
        <f t="shared" ca="1" si="0"/>
        <v>#NAME?</v>
      </c>
      <c r="K158" s="75" t="e">
        <f t="shared" ca="1" si="1"/>
        <v>#NAME?</v>
      </c>
    </row>
    <row r="159" spans="1:11" ht="15.75" customHeight="1" x14ac:dyDescent="0.3">
      <c r="A159" s="96">
        <v>158</v>
      </c>
      <c r="B159" s="97">
        <v>86533</v>
      </c>
      <c r="C159" s="103" t="s">
        <v>440</v>
      </c>
      <c r="D159" s="103" t="s">
        <v>431</v>
      </c>
      <c r="E159" s="102">
        <v>2013</v>
      </c>
      <c r="F159" s="103" t="s">
        <v>234</v>
      </c>
      <c r="G159" s="102" t="s">
        <v>192</v>
      </c>
      <c r="H159" s="102" t="s">
        <v>279</v>
      </c>
      <c r="I159" s="102" t="s">
        <v>214</v>
      </c>
      <c r="J159" s="75" t="e">
        <f t="shared" ca="1" si="0"/>
        <v>#NAME?</v>
      </c>
      <c r="K159" s="75" t="e">
        <f t="shared" ca="1" si="1"/>
        <v>#NAME?</v>
      </c>
    </row>
    <row r="160" spans="1:11" ht="15.75" customHeight="1" x14ac:dyDescent="0.3">
      <c r="A160" s="96">
        <v>159</v>
      </c>
      <c r="B160" s="97">
        <v>84367</v>
      </c>
      <c r="C160" s="98" t="s">
        <v>441</v>
      </c>
      <c r="D160" s="98" t="s">
        <v>325</v>
      </c>
      <c r="E160" s="99">
        <v>2012</v>
      </c>
      <c r="F160" s="100" t="s">
        <v>222</v>
      </c>
      <c r="G160" s="99" t="s">
        <v>192</v>
      </c>
      <c r="H160" s="99" t="s">
        <v>198</v>
      </c>
      <c r="I160" s="99" t="s">
        <v>194</v>
      </c>
      <c r="J160" s="75" t="e">
        <f t="shared" ca="1" si="0"/>
        <v>#NAME?</v>
      </c>
      <c r="K160" s="75" t="e">
        <f t="shared" ca="1" si="1"/>
        <v>#NAME?</v>
      </c>
    </row>
    <row r="161" spans="1:11" ht="15.75" customHeight="1" x14ac:dyDescent="0.3">
      <c r="A161" s="96">
        <v>160</v>
      </c>
      <c r="B161" s="97">
        <v>89912</v>
      </c>
      <c r="C161" s="101" t="s">
        <v>442</v>
      </c>
      <c r="D161" s="101" t="s">
        <v>204</v>
      </c>
      <c r="E161" s="102">
        <v>2012</v>
      </c>
      <c r="F161" s="103" t="s">
        <v>191</v>
      </c>
      <c r="G161" s="102" t="s">
        <v>192</v>
      </c>
      <c r="H161" s="102" t="s">
        <v>198</v>
      </c>
      <c r="I161" s="102" t="s">
        <v>194</v>
      </c>
      <c r="J161" s="75" t="e">
        <f t="shared" ca="1" si="0"/>
        <v>#NAME?</v>
      </c>
      <c r="K161" s="75" t="e">
        <f t="shared" ca="1" si="1"/>
        <v>#NAME?</v>
      </c>
    </row>
    <row r="162" spans="1:11" ht="15.75" customHeight="1" x14ac:dyDescent="0.3">
      <c r="A162" s="96">
        <v>161</v>
      </c>
      <c r="B162" s="97">
        <v>91710</v>
      </c>
      <c r="C162" s="98" t="s">
        <v>443</v>
      </c>
      <c r="D162" s="98" t="s">
        <v>230</v>
      </c>
      <c r="E162" s="99">
        <v>2012</v>
      </c>
      <c r="F162" s="100" t="s">
        <v>201</v>
      </c>
      <c r="G162" s="99" t="s">
        <v>192</v>
      </c>
      <c r="H162" s="99" t="s">
        <v>198</v>
      </c>
      <c r="I162" s="99" t="s">
        <v>194</v>
      </c>
      <c r="J162" s="75" t="e">
        <f t="shared" ca="1" si="0"/>
        <v>#NAME?</v>
      </c>
      <c r="K162" s="75" t="e">
        <f t="shared" ca="1" si="1"/>
        <v>#NAME?</v>
      </c>
    </row>
    <row r="163" spans="1:11" ht="15.75" customHeight="1" x14ac:dyDescent="0.3">
      <c r="A163" s="96">
        <v>162</v>
      </c>
      <c r="B163" s="97">
        <v>89192</v>
      </c>
      <c r="C163" s="98" t="s">
        <v>444</v>
      </c>
      <c r="D163" s="98" t="s">
        <v>294</v>
      </c>
      <c r="E163" s="99">
        <v>2013</v>
      </c>
      <c r="F163" s="100" t="s">
        <v>433</v>
      </c>
      <c r="G163" s="99" t="s">
        <v>192</v>
      </c>
      <c r="H163" s="99" t="s">
        <v>279</v>
      </c>
      <c r="I163" s="99" t="s">
        <v>194</v>
      </c>
      <c r="J163" s="75" t="e">
        <f t="shared" ca="1" si="0"/>
        <v>#NAME?</v>
      </c>
      <c r="K163" s="75" t="e">
        <f t="shared" ca="1" si="1"/>
        <v>#NAME?</v>
      </c>
    </row>
    <row r="164" spans="1:11" ht="15.75" customHeight="1" x14ac:dyDescent="0.3">
      <c r="A164" s="96">
        <v>163</v>
      </c>
      <c r="B164" s="97">
        <v>89942</v>
      </c>
      <c r="C164" s="98" t="s">
        <v>430</v>
      </c>
      <c r="D164" s="98" t="s">
        <v>445</v>
      </c>
      <c r="E164" s="99">
        <v>2009</v>
      </c>
      <c r="F164" s="100" t="s">
        <v>191</v>
      </c>
      <c r="G164" s="99" t="s">
        <v>192</v>
      </c>
      <c r="H164" s="99" t="s">
        <v>202</v>
      </c>
      <c r="I164" s="99" t="s">
        <v>214</v>
      </c>
      <c r="J164" s="75" t="e">
        <f t="shared" ca="1" si="0"/>
        <v>#NAME?</v>
      </c>
      <c r="K164" s="75" t="e">
        <f t="shared" ca="1" si="1"/>
        <v>#NAME?</v>
      </c>
    </row>
    <row r="165" spans="1:11" ht="15.75" customHeight="1" x14ac:dyDescent="0.3">
      <c r="A165" s="96">
        <v>164</v>
      </c>
      <c r="B165" s="97">
        <v>87578</v>
      </c>
      <c r="C165" s="98" t="s">
        <v>446</v>
      </c>
      <c r="D165" s="98" t="s">
        <v>366</v>
      </c>
      <c r="E165" s="99">
        <v>2010</v>
      </c>
      <c r="F165" s="100" t="s">
        <v>342</v>
      </c>
      <c r="G165" s="99" t="s">
        <v>192</v>
      </c>
      <c r="H165" s="99" t="s">
        <v>202</v>
      </c>
      <c r="I165" s="99" t="s">
        <v>214</v>
      </c>
      <c r="J165" s="75" t="e">
        <f t="shared" ca="1" si="0"/>
        <v>#NAME?</v>
      </c>
      <c r="K165" s="75" t="e">
        <f t="shared" ca="1" si="1"/>
        <v>#NAME?</v>
      </c>
    </row>
    <row r="166" spans="1:11" ht="15.75" customHeight="1" x14ac:dyDescent="0.3">
      <c r="A166" s="96">
        <v>164</v>
      </c>
      <c r="B166" s="97">
        <v>90070</v>
      </c>
      <c r="C166" s="98" t="s">
        <v>447</v>
      </c>
      <c r="D166" s="98" t="s">
        <v>448</v>
      </c>
      <c r="E166" s="99">
        <v>2015</v>
      </c>
      <c r="F166" s="100" t="s">
        <v>243</v>
      </c>
      <c r="G166" s="99" t="s">
        <v>192</v>
      </c>
      <c r="H166" s="99" t="s">
        <v>277</v>
      </c>
      <c r="I166" s="99" t="s">
        <v>214</v>
      </c>
      <c r="J166" s="75" t="e">
        <f t="shared" ca="1" si="0"/>
        <v>#NAME?</v>
      </c>
      <c r="K166" s="75" t="e">
        <f t="shared" ca="1" si="1"/>
        <v>#NAME?</v>
      </c>
    </row>
    <row r="167" spans="1:11" ht="15.75" customHeight="1" x14ac:dyDescent="0.3">
      <c r="A167" s="96">
        <v>166</v>
      </c>
      <c r="B167" s="97">
        <v>89375</v>
      </c>
      <c r="C167" s="100" t="s">
        <v>449</v>
      </c>
      <c r="D167" s="100" t="s">
        <v>450</v>
      </c>
      <c r="E167" s="99">
        <v>2013</v>
      </c>
      <c r="F167" s="100" t="s">
        <v>234</v>
      </c>
      <c r="G167" s="99" t="s">
        <v>192</v>
      </c>
      <c r="H167" s="99" t="s">
        <v>279</v>
      </c>
      <c r="I167" s="99" t="s">
        <v>214</v>
      </c>
      <c r="J167" s="75" t="e">
        <f t="shared" ca="1" si="0"/>
        <v>#NAME?</v>
      </c>
      <c r="K167" s="75" t="e">
        <f t="shared" ca="1" si="1"/>
        <v>#NAME?</v>
      </c>
    </row>
    <row r="168" spans="1:11" ht="15.75" customHeight="1" x14ac:dyDescent="0.3">
      <c r="A168" s="96">
        <v>167</v>
      </c>
      <c r="B168" s="97">
        <v>90310</v>
      </c>
      <c r="C168" s="98" t="s">
        <v>451</v>
      </c>
      <c r="D168" s="98" t="s">
        <v>294</v>
      </c>
      <c r="E168" s="99">
        <v>2013</v>
      </c>
      <c r="F168" s="100" t="s">
        <v>191</v>
      </c>
      <c r="G168" s="99" t="s">
        <v>192</v>
      </c>
      <c r="H168" s="99" t="s">
        <v>279</v>
      </c>
      <c r="I168" s="99" t="s">
        <v>194</v>
      </c>
      <c r="J168" s="75" t="e">
        <f t="shared" ca="1" si="0"/>
        <v>#NAME?</v>
      </c>
      <c r="K168" s="75" t="e">
        <f t="shared" ca="1" si="1"/>
        <v>#NAME?</v>
      </c>
    </row>
    <row r="169" spans="1:11" ht="15.75" customHeight="1" x14ac:dyDescent="0.3">
      <c r="A169" s="96">
        <v>168</v>
      </c>
      <c r="B169" s="97">
        <v>90452</v>
      </c>
      <c r="C169" s="98" t="s">
        <v>452</v>
      </c>
      <c r="D169" s="98" t="s">
        <v>196</v>
      </c>
      <c r="E169" s="99">
        <v>2012</v>
      </c>
      <c r="F169" s="100" t="s">
        <v>300</v>
      </c>
      <c r="G169" s="99" t="s">
        <v>192</v>
      </c>
      <c r="H169" s="99" t="s">
        <v>198</v>
      </c>
      <c r="I169" s="99" t="s">
        <v>194</v>
      </c>
      <c r="J169" s="75" t="e">
        <f t="shared" ca="1" si="0"/>
        <v>#NAME?</v>
      </c>
      <c r="K169" s="75" t="e">
        <f t="shared" ca="1" si="1"/>
        <v>#NAME?</v>
      </c>
    </row>
    <row r="170" spans="1:11" ht="15.75" customHeight="1" x14ac:dyDescent="0.3">
      <c r="A170" s="96">
        <v>169</v>
      </c>
      <c r="B170" s="97">
        <v>90309</v>
      </c>
      <c r="C170" s="98" t="s">
        <v>453</v>
      </c>
      <c r="D170" s="98" t="s">
        <v>454</v>
      </c>
      <c r="E170" s="99">
        <v>2012</v>
      </c>
      <c r="F170" s="100" t="s">
        <v>191</v>
      </c>
      <c r="G170" s="99" t="s">
        <v>192</v>
      </c>
      <c r="H170" s="99" t="s">
        <v>198</v>
      </c>
      <c r="I170" s="99" t="s">
        <v>194</v>
      </c>
      <c r="J170" s="75" t="e">
        <f t="shared" ca="1" si="0"/>
        <v>#NAME?</v>
      </c>
      <c r="K170" s="75" t="e">
        <f t="shared" ca="1" si="1"/>
        <v>#NAME?</v>
      </c>
    </row>
    <row r="171" spans="1:11" ht="15.75" customHeight="1" x14ac:dyDescent="0.3">
      <c r="A171" s="96">
        <v>170</v>
      </c>
      <c r="B171" s="97">
        <v>91007</v>
      </c>
      <c r="C171" s="101" t="s">
        <v>455</v>
      </c>
      <c r="D171" s="101" t="s">
        <v>454</v>
      </c>
      <c r="E171" s="102">
        <v>2011</v>
      </c>
      <c r="F171" s="103" t="s">
        <v>201</v>
      </c>
      <c r="G171" s="102" t="s">
        <v>192</v>
      </c>
      <c r="H171" s="102" t="s">
        <v>198</v>
      </c>
      <c r="I171" s="102" t="s">
        <v>194</v>
      </c>
      <c r="J171" s="75" t="e">
        <f t="shared" ca="1" si="0"/>
        <v>#NAME?</v>
      </c>
      <c r="K171" s="75" t="e">
        <f t="shared" ca="1" si="1"/>
        <v>#NAME?</v>
      </c>
    </row>
    <row r="172" spans="1:11" ht="15.75" customHeight="1" x14ac:dyDescent="0.3">
      <c r="A172" s="96">
        <v>171</v>
      </c>
      <c r="B172" s="97">
        <v>85295</v>
      </c>
      <c r="C172" s="103" t="s">
        <v>456</v>
      </c>
      <c r="D172" s="103" t="s">
        <v>457</v>
      </c>
      <c r="E172" s="102">
        <v>2011</v>
      </c>
      <c r="F172" s="103" t="s">
        <v>191</v>
      </c>
      <c r="G172" s="102" t="s">
        <v>192</v>
      </c>
      <c r="H172" s="102" t="s">
        <v>198</v>
      </c>
      <c r="I172" s="102" t="s">
        <v>194</v>
      </c>
      <c r="J172" s="75" t="e">
        <f t="shared" ca="1" si="0"/>
        <v>#NAME?</v>
      </c>
      <c r="K172" s="75" t="e">
        <f t="shared" ca="1" si="1"/>
        <v>#NAME?</v>
      </c>
    </row>
    <row r="173" spans="1:11" ht="15.75" customHeight="1" x14ac:dyDescent="0.3">
      <c r="A173" s="96">
        <v>172</v>
      </c>
      <c r="B173" s="97">
        <v>87579</v>
      </c>
      <c r="C173" s="98" t="s">
        <v>446</v>
      </c>
      <c r="D173" s="98" t="s">
        <v>316</v>
      </c>
      <c r="E173" s="99">
        <v>2013</v>
      </c>
      <c r="F173" s="100" t="s">
        <v>342</v>
      </c>
      <c r="G173" s="99" t="s">
        <v>192</v>
      </c>
      <c r="H173" s="99" t="s">
        <v>279</v>
      </c>
      <c r="I173" s="99" t="s">
        <v>214</v>
      </c>
      <c r="J173" s="75" t="e">
        <f t="shared" ca="1" si="0"/>
        <v>#NAME?</v>
      </c>
      <c r="K173" s="75" t="e">
        <f t="shared" ca="1" si="1"/>
        <v>#NAME?</v>
      </c>
    </row>
    <row r="174" spans="1:11" ht="15.75" customHeight="1" x14ac:dyDescent="0.3">
      <c r="A174" s="96">
        <v>172</v>
      </c>
      <c r="B174" s="97">
        <v>89486</v>
      </c>
      <c r="C174" s="101" t="s">
        <v>458</v>
      </c>
      <c r="D174" s="101" t="s">
        <v>281</v>
      </c>
      <c r="E174" s="102">
        <v>2012</v>
      </c>
      <c r="F174" s="103" t="s">
        <v>191</v>
      </c>
      <c r="G174" s="102" t="s">
        <v>192</v>
      </c>
      <c r="H174" s="102" t="s">
        <v>198</v>
      </c>
      <c r="I174" s="102" t="s">
        <v>194</v>
      </c>
      <c r="J174" s="75" t="e">
        <f t="shared" ca="1" si="0"/>
        <v>#NAME?</v>
      </c>
      <c r="K174" s="75" t="e">
        <f t="shared" ca="1" si="1"/>
        <v>#NAME?</v>
      </c>
    </row>
    <row r="175" spans="1:11" ht="15.75" customHeight="1" x14ac:dyDescent="0.3">
      <c r="A175" s="96">
        <v>172</v>
      </c>
      <c r="B175" s="97">
        <v>91709</v>
      </c>
      <c r="C175" s="98" t="s">
        <v>459</v>
      </c>
      <c r="D175" s="98" t="s">
        <v>272</v>
      </c>
      <c r="E175" s="99">
        <v>2012</v>
      </c>
      <c r="F175" s="100" t="s">
        <v>201</v>
      </c>
      <c r="G175" s="99" t="s">
        <v>192</v>
      </c>
      <c r="H175" s="99" t="s">
        <v>198</v>
      </c>
      <c r="I175" s="99" t="s">
        <v>194</v>
      </c>
      <c r="J175" s="75" t="e">
        <f t="shared" ca="1" si="0"/>
        <v>#NAME?</v>
      </c>
      <c r="K175" s="75" t="e">
        <f t="shared" ca="1" si="1"/>
        <v>#NAME?</v>
      </c>
    </row>
    <row r="176" spans="1:11" ht="15.75" customHeight="1" x14ac:dyDescent="0.3">
      <c r="A176" s="96">
        <v>172</v>
      </c>
      <c r="B176" s="97">
        <v>90071</v>
      </c>
      <c r="C176" s="101" t="s">
        <v>460</v>
      </c>
      <c r="D176" s="101" t="s">
        <v>303</v>
      </c>
      <c r="E176" s="102">
        <v>2017</v>
      </c>
      <c r="F176" s="103" t="s">
        <v>243</v>
      </c>
      <c r="G176" s="102" t="s">
        <v>192</v>
      </c>
      <c r="H176" s="102" t="s">
        <v>277</v>
      </c>
      <c r="I176" s="102" t="s">
        <v>194</v>
      </c>
      <c r="J176" s="75" t="e">
        <f t="shared" ca="1" si="0"/>
        <v>#NAME?</v>
      </c>
      <c r="K176" s="75" t="e">
        <f t="shared" ca="1" si="1"/>
        <v>#NAME?</v>
      </c>
    </row>
    <row r="177" spans="1:11" ht="15.75" customHeight="1" x14ac:dyDescent="0.3">
      <c r="A177" s="96">
        <v>176</v>
      </c>
      <c r="B177" s="97">
        <v>87577</v>
      </c>
      <c r="C177" s="98" t="s">
        <v>461</v>
      </c>
      <c r="D177" s="98" t="s">
        <v>462</v>
      </c>
      <c r="E177" s="99">
        <v>2014</v>
      </c>
      <c r="F177" s="100" t="s">
        <v>342</v>
      </c>
      <c r="G177" s="99" t="s">
        <v>192</v>
      </c>
      <c r="H177" s="99" t="s">
        <v>279</v>
      </c>
      <c r="I177" s="99" t="s">
        <v>214</v>
      </c>
      <c r="J177" s="75" t="e">
        <f t="shared" ca="1" si="0"/>
        <v>#NAME?</v>
      </c>
      <c r="K177" s="75" t="e">
        <f t="shared" ca="1" si="1"/>
        <v>#NAME?</v>
      </c>
    </row>
    <row r="178" spans="1:11" ht="15.75" customHeight="1" x14ac:dyDescent="0.3">
      <c r="A178" s="96">
        <v>176</v>
      </c>
      <c r="B178" s="97">
        <v>90990</v>
      </c>
      <c r="C178" s="98" t="s">
        <v>463</v>
      </c>
      <c r="D178" s="98" t="s">
        <v>291</v>
      </c>
      <c r="E178" s="99">
        <v>2012</v>
      </c>
      <c r="F178" s="100" t="s">
        <v>201</v>
      </c>
      <c r="G178" s="99" t="s">
        <v>192</v>
      </c>
      <c r="H178" s="99" t="s">
        <v>198</v>
      </c>
      <c r="I178" s="99" t="s">
        <v>194</v>
      </c>
      <c r="J178" s="75" t="e">
        <f t="shared" ca="1" si="0"/>
        <v>#NAME?</v>
      </c>
      <c r="K178" s="75" t="e">
        <f t="shared" ca="1" si="1"/>
        <v>#NAME?</v>
      </c>
    </row>
    <row r="179" spans="1:11" ht="15.75" customHeight="1" x14ac:dyDescent="0.3">
      <c r="A179" s="96">
        <v>178</v>
      </c>
      <c r="B179" s="97">
        <v>90287</v>
      </c>
      <c r="C179" s="98" t="s">
        <v>464</v>
      </c>
      <c r="D179" s="98" t="s">
        <v>316</v>
      </c>
      <c r="E179" s="99">
        <v>2013</v>
      </c>
      <c r="F179" s="100" t="s">
        <v>465</v>
      </c>
      <c r="G179" s="99" t="s">
        <v>192</v>
      </c>
      <c r="H179" s="99" t="s">
        <v>279</v>
      </c>
      <c r="I179" s="99" t="s">
        <v>214</v>
      </c>
      <c r="J179" s="75" t="e">
        <f t="shared" ca="1" si="0"/>
        <v>#NAME?</v>
      </c>
      <c r="K179" s="75" t="e">
        <f t="shared" ca="1" si="1"/>
        <v>#NAME?</v>
      </c>
    </row>
    <row r="180" spans="1:11" ht="15.75" customHeight="1" x14ac:dyDescent="0.3">
      <c r="A180" s="96">
        <v>178</v>
      </c>
      <c r="B180" s="97">
        <v>91711</v>
      </c>
      <c r="C180" s="98" t="s">
        <v>466</v>
      </c>
      <c r="D180" s="98" t="s">
        <v>267</v>
      </c>
      <c r="E180" s="99">
        <v>2013</v>
      </c>
      <c r="F180" s="100" t="s">
        <v>201</v>
      </c>
      <c r="G180" s="99" t="s">
        <v>192</v>
      </c>
      <c r="H180" s="99" t="s">
        <v>279</v>
      </c>
      <c r="I180" s="99" t="s">
        <v>194</v>
      </c>
      <c r="J180" s="75" t="e">
        <f t="shared" ca="1" si="0"/>
        <v>#NAME?</v>
      </c>
      <c r="K180" s="75" t="e">
        <f t="shared" ca="1" si="1"/>
        <v>#NAME?</v>
      </c>
    </row>
    <row r="181" spans="1:11" ht="15.75" customHeight="1" x14ac:dyDescent="0.3">
      <c r="A181" s="96">
        <v>178</v>
      </c>
      <c r="B181" s="97">
        <v>89489</v>
      </c>
      <c r="C181" s="101" t="s">
        <v>467</v>
      </c>
      <c r="D181" s="101" t="s">
        <v>196</v>
      </c>
      <c r="E181" s="102">
        <v>2014</v>
      </c>
      <c r="F181" s="103" t="s">
        <v>191</v>
      </c>
      <c r="G181" s="102" t="s">
        <v>192</v>
      </c>
      <c r="H181" s="102" t="s">
        <v>279</v>
      </c>
      <c r="I181" s="102" t="s">
        <v>194</v>
      </c>
      <c r="J181" s="75" t="e">
        <f t="shared" ca="1" si="0"/>
        <v>#NAME?</v>
      </c>
      <c r="K181" s="75" t="e">
        <f t="shared" ca="1" si="1"/>
        <v>#NAME?</v>
      </c>
    </row>
    <row r="182" spans="1:11" ht="15.75" customHeight="1" x14ac:dyDescent="0.3">
      <c r="A182" s="96">
        <v>181</v>
      </c>
      <c r="B182" s="97">
        <v>89485</v>
      </c>
      <c r="C182" s="101" t="s">
        <v>468</v>
      </c>
      <c r="D182" s="101" t="s">
        <v>216</v>
      </c>
      <c r="E182" s="102">
        <v>2012</v>
      </c>
      <c r="F182" s="103" t="s">
        <v>191</v>
      </c>
      <c r="G182" s="102" t="s">
        <v>192</v>
      </c>
      <c r="H182" s="102" t="s">
        <v>198</v>
      </c>
      <c r="I182" s="102" t="s">
        <v>194</v>
      </c>
      <c r="J182" s="75" t="e">
        <f t="shared" ca="1" si="0"/>
        <v>#NAME?</v>
      </c>
      <c r="K182" s="75" t="e">
        <f t="shared" ca="1" si="1"/>
        <v>#NAME?</v>
      </c>
    </row>
    <row r="183" spans="1:11" ht="15.75" customHeight="1" x14ac:dyDescent="0.3">
      <c r="A183" s="96">
        <v>181</v>
      </c>
      <c r="B183" s="97">
        <v>81833</v>
      </c>
      <c r="C183" s="98" t="s">
        <v>278</v>
      </c>
      <c r="D183" s="98" t="s">
        <v>206</v>
      </c>
      <c r="E183" s="99">
        <v>2012</v>
      </c>
      <c r="F183" s="100" t="s">
        <v>222</v>
      </c>
      <c r="G183" s="99" t="s">
        <v>192</v>
      </c>
      <c r="H183" s="99" t="s">
        <v>198</v>
      </c>
      <c r="I183" s="99" t="s">
        <v>194</v>
      </c>
      <c r="J183" s="75" t="e">
        <f t="shared" ca="1" si="0"/>
        <v>#NAME?</v>
      </c>
      <c r="K183" s="75" t="e">
        <f t="shared" ca="1" si="1"/>
        <v>#NAME?</v>
      </c>
    </row>
    <row r="184" spans="1:11" ht="15.75" customHeight="1" x14ac:dyDescent="0.3">
      <c r="A184" s="96">
        <v>183</v>
      </c>
      <c r="B184" s="97">
        <v>90453</v>
      </c>
      <c r="C184" s="103" t="s">
        <v>469</v>
      </c>
      <c r="D184" s="103" t="s">
        <v>216</v>
      </c>
      <c r="E184" s="102">
        <v>2013</v>
      </c>
      <c r="F184" s="103" t="s">
        <v>300</v>
      </c>
      <c r="G184" s="102" t="s">
        <v>192</v>
      </c>
      <c r="H184" s="102" t="s">
        <v>279</v>
      </c>
      <c r="I184" s="102" t="s">
        <v>194</v>
      </c>
      <c r="J184" s="75" t="e">
        <f t="shared" ca="1" si="0"/>
        <v>#NAME?</v>
      </c>
      <c r="K184" s="75" t="e">
        <f t="shared" ca="1" si="1"/>
        <v>#NAME?</v>
      </c>
    </row>
    <row r="185" spans="1:11" ht="15.75" customHeight="1" x14ac:dyDescent="0.3">
      <c r="A185" s="96">
        <v>184</v>
      </c>
      <c r="B185" s="97">
        <v>92194</v>
      </c>
      <c r="C185" s="103" t="s">
        <v>470</v>
      </c>
      <c r="D185" s="103" t="s">
        <v>471</v>
      </c>
      <c r="E185" s="102">
        <v>2009</v>
      </c>
      <c r="F185" s="103" t="s">
        <v>191</v>
      </c>
      <c r="G185" s="102" t="s">
        <v>192</v>
      </c>
      <c r="H185" s="102" t="s">
        <v>202</v>
      </c>
      <c r="I185" s="102" t="s">
        <v>194</v>
      </c>
      <c r="J185" s="75" t="e">
        <f t="shared" ca="1" si="0"/>
        <v>#NAME?</v>
      </c>
      <c r="K185" s="75" t="e">
        <f t="shared" ca="1" si="1"/>
        <v>#NAME?</v>
      </c>
    </row>
    <row r="186" spans="1:11" ht="15.75" customHeight="1" x14ac:dyDescent="0.3">
      <c r="A186" s="96">
        <v>185</v>
      </c>
      <c r="B186" s="97" t="s">
        <v>472</v>
      </c>
      <c r="C186" s="98" t="s">
        <v>473</v>
      </c>
      <c r="D186" s="98" t="s">
        <v>378</v>
      </c>
      <c r="E186" s="99">
        <v>2011</v>
      </c>
      <c r="F186" s="100" t="s">
        <v>258</v>
      </c>
      <c r="G186" s="99" t="s">
        <v>192</v>
      </c>
      <c r="H186" s="99" t="s">
        <v>198</v>
      </c>
      <c r="I186" s="99" t="s">
        <v>194</v>
      </c>
      <c r="J186" s="75" t="e">
        <f t="shared" ca="1" si="0"/>
        <v>#NAME?</v>
      </c>
      <c r="K186" s="75" t="e">
        <f t="shared" ca="1" si="1"/>
        <v>#NAME?</v>
      </c>
    </row>
    <row r="187" spans="1:11" ht="15.75" customHeight="1" x14ac:dyDescent="0.3">
      <c r="A187" s="96">
        <v>186</v>
      </c>
      <c r="B187" s="97">
        <v>87802</v>
      </c>
      <c r="C187" s="98" t="s">
        <v>384</v>
      </c>
      <c r="D187" s="98" t="s">
        <v>366</v>
      </c>
      <c r="E187" s="99">
        <v>2015</v>
      </c>
      <c r="F187" s="100" t="s">
        <v>342</v>
      </c>
      <c r="G187" s="99" t="s">
        <v>192</v>
      </c>
      <c r="H187" s="99" t="s">
        <v>277</v>
      </c>
      <c r="I187" s="99" t="s">
        <v>214</v>
      </c>
      <c r="J187" s="75" t="e">
        <f t="shared" ca="1" si="0"/>
        <v>#NAME?</v>
      </c>
      <c r="K187" s="75" t="e">
        <f t="shared" ca="1" si="1"/>
        <v>#NAME?</v>
      </c>
    </row>
    <row r="188" spans="1:11" ht="15.75" customHeight="1" x14ac:dyDescent="0.3">
      <c r="A188" s="96">
        <v>187</v>
      </c>
      <c r="B188" s="97">
        <v>87040</v>
      </c>
      <c r="C188" s="101" t="s">
        <v>474</v>
      </c>
      <c r="D188" s="101" t="s">
        <v>204</v>
      </c>
      <c r="E188" s="102">
        <v>2012</v>
      </c>
      <c r="F188" s="103" t="s">
        <v>191</v>
      </c>
      <c r="G188" s="107" t="s">
        <v>192</v>
      </c>
      <c r="H188" s="102" t="s">
        <v>198</v>
      </c>
      <c r="I188" s="102" t="s">
        <v>194</v>
      </c>
      <c r="J188" s="75" t="e">
        <f t="shared" ca="1" si="0"/>
        <v>#NAME?</v>
      </c>
      <c r="K188" s="75" t="e">
        <f t="shared" ca="1" si="1"/>
        <v>#NAME?</v>
      </c>
    </row>
    <row r="189" spans="1:11" ht="15.75" customHeight="1" x14ac:dyDescent="0.3">
      <c r="A189" s="96">
        <v>187</v>
      </c>
      <c r="B189" s="97">
        <v>90262</v>
      </c>
      <c r="C189" s="100" t="s">
        <v>389</v>
      </c>
      <c r="D189" s="100" t="s">
        <v>471</v>
      </c>
      <c r="E189" s="99">
        <v>2014</v>
      </c>
      <c r="F189" s="100" t="s">
        <v>342</v>
      </c>
      <c r="G189" s="108" t="s">
        <v>192</v>
      </c>
      <c r="H189" s="99" t="s">
        <v>279</v>
      </c>
      <c r="I189" s="99" t="s">
        <v>194</v>
      </c>
      <c r="J189" s="75" t="e">
        <f t="shared" ca="1" si="0"/>
        <v>#NAME?</v>
      </c>
      <c r="K189" s="75" t="e">
        <f t="shared" ca="1" si="1"/>
        <v>#NAME?</v>
      </c>
    </row>
    <row r="190" spans="1:11" ht="15.75" customHeight="1" x14ac:dyDescent="0.3">
      <c r="A190" s="96">
        <v>189</v>
      </c>
      <c r="B190" s="97">
        <v>89478</v>
      </c>
      <c r="C190" s="98" t="s">
        <v>475</v>
      </c>
      <c r="D190" s="98" t="s">
        <v>454</v>
      </c>
      <c r="E190" s="99">
        <v>2013</v>
      </c>
      <c r="F190" s="100" t="s">
        <v>191</v>
      </c>
      <c r="G190" s="108" t="s">
        <v>192</v>
      </c>
      <c r="H190" s="99" t="s">
        <v>279</v>
      </c>
      <c r="I190" s="99" t="s">
        <v>194</v>
      </c>
      <c r="J190" s="75" t="e">
        <f t="shared" ca="1" si="0"/>
        <v>#NAME?</v>
      </c>
      <c r="K190" s="75" t="e">
        <f t="shared" ca="1" si="1"/>
        <v>#NAME?</v>
      </c>
    </row>
    <row r="191" spans="1:11" ht="15.75" customHeight="1" x14ac:dyDescent="0.3">
      <c r="A191" s="96">
        <v>190</v>
      </c>
      <c r="B191" s="97">
        <v>92384</v>
      </c>
      <c r="C191" s="103" t="s">
        <v>476</v>
      </c>
      <c r="D191" s="103" t="s">
        <v>471</v>
      </c>
      <c r="E191" s="102">
        <v>2012</v>
      </c>
      <c r="F191" s="103" t="s">
        <v>234</v>
      </c>
      <c r="G191" s="107" t="s">
        <v>192</v>
      </c>
      <c r="H191" s="102" t="s">
        <v>198</v>
      </c>
      <c r="I191" s="102" t="s">
        <v>194</v>
      </c>
      <c r="J191" s="75" t="e">
        <f t="shared" ca="1" si="0"/>
        <v>#NAME?</v>
      </c>
      <c r="K191" s="75" t="e">
        <f t="shared" ca="1" si="1"/>
        <v>#NAME?</v>
      </c>
    </row>
    <row r="192" spans="1:11" ht="15.75" customHeight="1" x14ac:dyDescent="0.3">
      <c r="A192" s="96">
        <v>191</v>
      </c>
      <c r="B192" s="97" t="s">
        <v>477</v>
      </c>
      <c r="C192" s="100" t="s">
        <v>478</v>
      </c>
      <c r="D192" s="100" t="s">
        <v>196</v>
      </c>
      <c r="E192" s="99">
        <v>2011</v>
      </c>
      <c r="F192" s="100" t="s">
        <v>191</v>
      </c>
      <c r="G192" s="108" t="s">
        <v>192</v>
      </c>
      <c r="H192" s="99" t="s">
        <v>198</v>
      </c>
      <c r="I192" s="99" t="s">
        <v>194</v>
      </c>
      <c r="J192" s="75" t="e">
        <f t="shared" ca="1" si="0"/>
        <v>#NAME?</v>
      </c>
      <c r="K192" s="75" t="e">
        <f t="shared" ca="1" si="1"/>
        <v>#NAME?</v>
      </c>
    </row>
    <row r="193" spans="1:11" ht="15.75" customHeight="1" x14ac:dyDescent="0.3">
      <c r="A193" s="96">
        <v>192</v>
      </c>
      <c r="B193" s="97">
        <v>91516</v>
      </c>
      <c r="C193" s="100" t="s">
        <v>479</v>
      </c>
      <c r="D193" s="100" t="s">
        <v>281</v>
      </c>
      <c r="E193" s="99">
        <v>2014</v>
      </c>
      <c r="F193" s="100" t="s">
        <v>258</v>
      </c>
      <c r="G193" s="108" t="s">
        <v>192</v>
      </c>
      <c r="H193" s="99" t="s">
        <v>279</v>
      </c>
      <c r="I193" s="99" t="s">
        <v>194</v>
      </c>
      <c r="J193" s="75" t="e">
        <f t="shared" ca="1" si="0"/>
        <v>#NAME?</v>
      </c>
      <c r="K193" s="75" t="e">
        <f t="shared" ca="1" si="1"/>
        <v>#NAME?</v>
      </c>
    </row>
    <row r="194" spans="1:11" ht="15.75" customHeight="1" x14ac:dyDescent="0.3">
      <c r="A194" s="96">
        <v>193</v>
      </c>
      <c r="B194" s="97">
        <v>91708</v>
      </c>
      <c r="C194" s="98" t="s">
        <v>480</v>
      </c>
      <c r="D194" s="98" t="s">
        <v>221</v>
      </c>
      <c r="E194" s="99">
        <v>2009</v>
      </c>
      <c r="F194" s="100" t="s">
        <v>201</v>
      </c>
      <c r="G194" s="108" t="s">
        <v>192</v>
      </c>
      <c r="H194" s="99" t="s">
        <v>202</v>
      </c>
      <c r="I194" s="99" t="s">
        <v>214</v>
      </c>
      <c r="J194" s="75" t="e">
        <f t="shared" ca="1" si="0"/>
        <v>#NAME?</v>
      </c>
      <c r="K194" s="75" t="e">
        <f t="shared" ca="1" si="1"/>
        <v>#NAME?</v>
      </c>
    </row>
    <row r="195" spans="1:11" ht="15.75" customHeight="1" x14ac:dyDescent="0.3">
      <c r="A195" s="96">
        <v>194</v>
      </c>
      <c r="B195" s="97">
        <v>90996</v>
      </c>
      <c r="C195" s="98" t="s">
        <v>481</v>
      </c>
      <c r="D195" s="98" t="s">
        <v>482</v>
      </c>
      <c r="E195" s="99">
        <v>2013</v>
      </c>
      <c r="F195" s="100" t="s">
        <v>201</v>
      </c>
      <c r="G195" s="108" t="s">
        <v>192</v>
      </c>
      <c r="H195" s="99" t="s">
        <v>279</v>
      </c>
      <c r="I195" s="99" t="s">
        <v>194</v>
      </c>
      <c r="J195" s="75" t="e">
        <f t="shared" ca="1" si="0"/>
        <v>#NAME?</v>
      </c>
      <c r="K195" s="75" t="e">
        <f t="shared" ca="1" si="1"/>
        <v>#NAME?</v>
      </c>
    </row>
    <row r="196" spans="1:11" ht="15.75" customHeight="1" x14ac:dyDescent="0.3">
      <c r="A196" s="96">
        <v>194</v>
      </c>
      <c r="B196" s="97">
        <v>86662</v>
      </c>
      <c r="C196" s="101" t="s">
        <v>483</v>
      </c>
      <c r="D196" s="101" t="s">
        <v>190</v>
      </c>
      <c r="E196" s="102">
        <v>2016</v>
      </c>
      <c r="F196" s="103" t="s">
        <v>234</v>
      </c>
      <c r="G196" s="107" t="s">
        <v>192</v>
      </c>
      <c r="H196" s="102" t="s">
        <v>277</v>
      </c>
      <c r="I196" s="102" t="s">
        <v>194</v>
      </c>
      <c r="J196" s="75" t="e">
        <f t="shared" ca="1" si="0"/>
        <v>#NAME?</v>
      </c>
      <c r="K196" s="75" t="e">
        <f t="shared" ca="1" si="1"/>
        <v>#NAME?</v>
      </c>
    </row>
    <row r="197" spans="1:11" ht="15.75" customHeight="1" x14ac:dyDescent="0.3">
      <c r="A197" s="96">
        <v>196</v>
      </c>
      <c r="B197" s="97">
        <v>90987</v>
      </c>
      <c r="C197" s="98" t="s">
        <v>484</v>
      </c>
      <c r="D197" s="98" t="s">
        <v>219</v>
      </c>
      <c r="E197" s="99">
        <v>2015</v>
      </c>
      <c r="F197" s="100" t="s">
        <v>201</v>
      </c>
      <c r="G197" s="108" t="s">
        <v>192</v>
      </c>
      <c r="H197" s="99" t="s">
        <v>277</v>
      </c>
      <c r="I197" s="99" t="s">
        <v>194</v>
      </c>
      <c r="J197" s="75" t="e">
        <f t="shared" ca="1" si="0"/>
        <v>#NAME?</v>
      </c>
      <c r="K197" s="75" t="e">
        <f t="shared" ca="1" si="1"/>
        <v>#NAME?</v>
      </c>
    </row>
    <row r="198" spans="1:11" ht="15.75" customHeight="1" x14ac:dyDescent="0.3">
      <c r="A198" s="96">
        <v>196</v>
      </c>
      <c r="B198" s="97">
        <v>90982</v>
      </c>
      <c r="C198" s="98" t="s">
        <v>485</v>
      </c>
      <c r="D198" s="98" t="s">
        <v>272</v>
      </c>
      <c r="E198" s="99">
        <v>2014</v>
      </c>
      <c r="F198" s="100" t="s">
        <v>201</v>
      </c>
      <c r="G198" s="108" t="s">
        <v>192</v>
      </c>
      <c r="H198" s="99" t="s">
        <v>279</v>
      </c>
      <c r="I198" s="99" t="s">
        <v>194</v>
      </c>
      <c r="J198" s="75" t="e">
        <f t="shared" ca="1" si="0"/>
        <v>#NAME?</v>
      </c>
      <c r="K198" s="75" t="e">
        <f t="shared" ca="1" si="1"/>
        <v>#NAME?</v>
      </c>
    </row>
    <row r="199" spans="1:11" ht="15.75" customHeight="1" x14ac:dyDescent="0.3">
      <c r="A199" s="96">
        <v>198</v>
      </c>
      <c r="B199" s="97">
        <v>82290</v>
      </c>
      <c r="C199" s="98" t="s">
        <v>486</v>
      </c>
      <c r="D199" s="98" t="s">
        <v>241</v>
      </c>
      <c r="E199" s="99">
        <v>2013</v>
      </c>
      <c r="F199" s="100" t="s">
        <v>234</v>
      </c>
      <c r="G199" s="108" t="s">
        <v>192</v>
      </c>
      <c r="H199" s="99" t="s">
        <v>279</v>
      </c>
      <c r="I199" s="99" t="s">
        <v>194</v>
      </c>
      <c r="J199" s="75" t="e">
        <f t="shared" ca="1" si="0"/>
        <v>#NAME?</v>
      </c>
      <c r="K199" s="75" t="e">
        <f t="shared" ca="1" si="1"/>
        <v>#NAME?</v>
      </c>
    </row>
    <row r="200" spans="1:11" ht="15.75" customHeight="1" x14ac:dyDescent="0.3">
      <c r="A200" s="96">
        <v>199</v>
      </c>
      <c r="B200" s="97">
        <v>90986</v>
      </c>
      <c r="C200" s="98" t="s">
        <v>487</v>
      </c>
      <c r="D200" s="98" t="s">
        <v>325</v>
      </c>
      <c r="E200" s="99">
        <v>2014</v>
      </c>
      <c r="F200" s="100" t="s">
        <v>201</v>
      </c>
      <c r="G200" s="108" t="s">
        <v>192</v>
      </c>
      <c r="H200" s="99" t="s">
        <v>279</v>
      </c>
      <c r="I200" s="99" t="s">
        <v>194</v>
      </c>
      <c r="J200" s="75" t="e">
        <f t="shared" ca="1" si="0"/>
        <v>#NAME?</v>
      </c>
      <c r="K200" s="75" t="e">
        <f t="shared" ca="1" si="1"/>
        <v>#NAME?</v>
      </c>
    </row>
    <row r="201" spans="1:11" ht="15.75" customHeight="1" x14ac:dyDescent="0.3">
      <c r="A201" s="96">
        <v>200</v>
      </c>
      <c r="B201" s="97">
        <v>92041</v>
      </c>
      <c r="C201" s="98" t="s">
        <v>488</v>
      </c>
      <c r="D201" s="98" t="s">
        <v>232</v>
      </c>
      <c r="E201" s="99">
        <v>2011</v>
      </c>
      <c r="F201" s="100" t="s">
        <v>191</v>
      </c>
      <c r="G201" s="108" t="s">
        <v>192</v>
      </c>
      <c r="H201" s="99" t="s">
        <v>198</v>
      </c>
      <c r="I201" s="99" t="s">
        <v>194</v>
      </c>
      <c r="J201" s="75" t="e">
        <f t="shared" ca="1" si="0"/>
        <v>#NAME?</v>
      </c>
      <c r="K201" s="75" t="e">
        <f t="shared" ca="1" si="1"/>
        <v>#NAME?</v>
      </c>
    </row>
    <row r="202" spans="1:11" ht="15.75" customHeight="1" x14ac:dyDescent="0.3">
      <c r="A202" s="96">
        <v>201</v>
      </c>
      <c r="B202" s="109">
        <v>85178</v>
      </c>
      <c r="C202" s="110" t="s">
        <v>489</v>
      </c>
      <c r="D202" s="110" t="s">
        <v>490</v>
      </c>
      <c r="E202" s="111">
        <v>2012</v>
      </c>
      <c r="F202" s="112" t="s">
        <v>234</v>
      </c>
      <c r="G202" s="108" t="s">
        <v>192</v>
      </c>
      <c r="H202" s="99" t="s">
        <v>198</v>
      </c>
      <c r="I202" s="111" t="s">
        <v>194</v>
      </c>
      <c r="J202" s="75" t="e">
        <f t="shared" ca="1" si="0"/>
        <v>#NAME?</v>
      </c>
      <c r="K202" s="75" t="e">
        <f t="shared" ca="1" si="1"/>
        <v>#NAME?</v>
      </c>
    </row>
    <row r="203" spans="1:11" ht="15.75" customHeight="1" x14ac:dyDescent="0.3">
      <c r="A203" s="96">
        <v>202</v>
      </c>
      <c r="B203" s="109">
        <v>90178</v>
      </c>
      <c r="C203" s="110" t="s">
        <v>491</v>
      </c>
      <c r="D203" s="110" t="s">
        <v>267</v>
      </c>
      <c r="E203" s="111">
        <v>2015</v>
      </c>
      <c r="F203" s="112" t="s">
        <v>401</v>
      </c>
      <c r="G203" s="108" t="s">
        <v>192</v>
      </c>
      <c r="H203" s="99" t="s">
        <v>277</v>
      </c>
      <c r="I203" s="111" t="s">
        <v>194</v>
      </c>
      <c r="J203" s="75" t="e">
        <f t="shared" ca="1" si="0"/>
        <v>#NAME?</v>
      </c>
      <c r="K203" s="75" t="e">
        <f t="shared" ca="1" si="1"/>
        <v>#NAME?</v>
      </c>
    </row>
    <row r="204" spans="1:11" ht="15.75" customHeight="1" x14ac:dyDescent="0.3">
      <c r="A204" s="113">
        <v>203</v>
      </c>
      <c r="B204" s="109">
        <v>90985</v>
      </c>
      <c r="C204" s="110" t="s">
        <v>492</v>
      </c>
      <c r="D204" s="110" t="s">
        <v>219</v>
      </c>
      <c r="E204" s="111">
        <v>2015</v>
      </c>
      <c r="F204" s="112" t="s">
        <v>201</v>
      </c>
      <c r="G204" s="108" t="s">
        <v>192</v>
      </c>
      <c r="H204" s="114" t="s">
        <v>277</v>
      </c>
      <c r="I204" s="111" t="s">
        <v>194</v>
      </c>
      <c r="J204" s="75" t="e">
        <f t="shared" ca="1" si="0"/>
        <v>#NAME?</v>
      </c>
      <c r="K204" s="75" t="e">
        <f t="shared" ca="1" si="1"/>
        <v>#NAME?</v>
      </c>
    </row>
    <row r="205" spans="1:11" ht="15.75" customHeight="1" x14ac:dyDescent="0.3">
      <c r="A205" s="113">
        <v>204</v>
      </c>
      <c r="B205" s="109">
        <v>90983</v>
      </c>
      <c r="C205" s="110" t="s">
        <v>493</v>
      </c>
      <c r="D205" s="110" t="s">
        <v>408</v>
      </c>
      <c r="E205" s="111">
        <v>2015</v>
      </c>
      <c r="F205" s="112" t="s">
        <v>201</v>
      </c>
      <c r="G205" s="108" t="s">
        <v>192</v>
      </c>
      <c r="H205" s="114" t="s">
        <v>277</v>
      </c>
      <c r="I205" s="111" t="s">
        <v>194</v>
      </c>
      <c r="J205" s="75" t="e">
        <f t="shared" ca="1" si="0"/>
        <v>#NAME?</v>
      </c>
      <c r="K205" s="75" t="e">
        <f t="shared" ca="1" si="1"/>
        <v>#NAME?</v>
      </c>
    </row>
    <row r="206" spans="1:11" ht="15.75" customHeight="1" x14ac:dyDescent="0.3">
      <c r="A206" s="113">
        <v>205</v>
      </c>
      <c r="B206" s="115">
        <v>92196</v>
      </c>
      <c r="C206" s="110" t="s">
        <v>494</v>
      </c>
      <c r="D206" s="110" t="s">
        <v>495</v>
      </c>
      <c r="E206" s="111">
        <v>2017</v>
      </c>
      <c r="F206" s="112" t="s">
        <v>191</v>
      </c>
      <c r="G206" s="108" t="s">
        <v>192</v>
      </c>
      <c r="H206" s="114" t="s">
        <v>277</v>
      </c>
      <c r="I206" s="111" t="s">
        <v>194</v>
      </c>
      <c r="J206" s="75" t="e">
        <f t="shared" ca="1" si="0"/>
        <v>#NAME?</v>
      </c>
      <c r="K206" s="75" t="e">
        <f t="shared" ca="1" si="1"/>
        <v>#NAME?</v>
      </c>
    </row>
    <row r="207" spans="1:11" ht="15.75" customHeight="1" x14ac:dyDescent="0.3">
      <c r="A207" s="113">
        <v>206</v>
      </c>
      <c r="B207" s="115">
        <v>87061</v>
      </c>
      <c r="C207" s="110" t="s">
        <v>496</v>
      </c>
      <c r="D207" s="110" t="s">
        <v>291</v>
      </c>
      <c r="E207" s="111">
        <v>2012</v>
      </c>
      <c r="F207" s="112" t="s">
        <v>191</v>
      </c>
      <c r="G207" s="108" t="s">
        <v>192</v>
      </c>
      <c r="H207" s="114" t="s">
        <v>198</v>
      </c>
      <c r="I207" s="111" t="s">
        <v>194</v>
      </c>
      <c r="J207" s="75" t="e">
        <f t="shared" ca="1" si="0"/>
        <v>#NAME?</v>
      </c>
      <c r="K207" s="75" t="e">
        <f t="shared" ca="1" si="1"/>
        <v>#NAME?</v>
      </c>
    </row>
    <row r="208" spans="1:11" ht="15.75" customHeight="1" x14ac:dyDescent="0.3">
      <c r="A208" s="113">
        <v>206</v>
      </c>
      <c r="B208" s="115">
        <v>78186</v>
      </c>
      <c r="C208" s="110" t="s">
        <v>497</v>
      </c>
      <c r="D208" s="110" t="s">
        <v>230</v>
      </c>
      <c r="E208" s="111">
        <v>2010</v>
      </c>
      <c r="F208" s="112" t="s">
        <v>197</v>
      </c>
      <c r="G208" s="108" t="s">
        <v>192</v>
      </c>
      <c r="H208" s="114" t="s">
        <v>202</v>
      </c>
      <c r="I208" s="111" t="s">
        <v>194</v>
      </c>
      <c r="J208" s="75" t="e">
        <f t="shared" ca="1" si="0"/>
        <v>#NAME?</v>
      </c>
      <c r="K208" s="75" t="e">
        <f t="shared" ca="1" si="1"/>
        <v>#NAME?</v>
      </c>
    </row>
    <row r="209" spans="1:11" ht="15.75" customHeight="1" x14ac:dyDescent="0.3">
      <c r="A209" s="113">
        <v>208</v>
      </c>
      <c r="B209" s="115">
        <v>78182</v>
      </c>
      <c r="C209" s="110" t="s">
        <v>498</v>
      </c>
      <c r="D209" s="110" t="s">
        <v>230</v>
      </c>
      <c r="E209" s="111">
        <v>2010</v>
      </c>
      <c r="F209" s="112" t="s">
        <v>234</v>
      </c>
      <c r="G209" s="108" t="s">
        <v>192</v>
      </c>
      <c r="H209" s="114" t="s">
        <v>202</v>
      </c>
      <c r="I209" s="111" t="s">
        <v>194</v>
      </c>
      <c r="J209" s="75" t="e">
        <f t="shared" ca="1" si="0"/>
        <v>#NAME?</v>
      </c>
      <c r="K209" s="75" t="e">
        <f t="shared" ca="1" si="1"/>
        <v>#NAME?</v>
      </c>
    </row>
    <row r="210" spans="1:11" ht="15.75" customHeight="1" x14ac:dyDescent="0.3">
      <c r="A210" s="113">
        <v>209</v>
      </c>
      <c r="B210" s="115">
        <v>89405</v>
      </c>
      <c r="C210" s="110" t="s">
        <v>498</v>
      </c>
      <c r="D210" s="110" t="s">
        <v>408</v>
      </c>
      <c r="E210" s="111">
        <v>2013</v>
      </c>
      <c r="F210" s="112" t="s">
        <v>234</v>
      </c>
      <c r="G210" s="108" t="s">
        <v>192</v>
      </c>
      <c r="H210" s="114" t="s">
        <v>279</v>
      </c>
      <c r="I210" s="111" t="s">
        <v>194</v>
      </c>
      <c r="J210" s="75" t="e">
        <f t="shared" ca="1" si="0"/>
        <v>#NAME?</v>
      </c>
      <c r="K210" s="75" t="e">
        <f t="shared" ca="1" si="1"/>
        <v>#NAME?</v>
      </c>
    </row>
    <row r="211" spans="1:11" ht="15.75" customHeight="1" x14ac:dyDescent="0.3">
      <c r="A211" s="113">
        <v>210</v>
      </c>
      <c r="B211" s="115">
        <v>90999</v>
      </c>
      <c r="C211" s="110" t="s">
        <v>499</v>
      </c>
      <c r="D211" s="110" t="s">
        <v>289</v>
      </c>
      <c r="E211" s="111">
        <v>2013</v>
      </c>
      <c r="F211" s="112" t="s">
        <v>201</v>
      </c>
      <c r="G211" s="108" t="s">
        <v>192</v>
      </c>
      <c r="H211" s="114" t="s">
        <v>279</v>
      </c>
      <c r="I211" s="111" t="s">
        <v>194</v>
      </c>
      <c r="J211" s="75" t="e">
        <f t="shared" ca="1" si="0"/>
        <v>#NAME?</v>
      </c>
      <c r="K211" s="75" t="e">
        <f t="shared" ca="1" si="1"/>
        <v>#NAME?</v>
      </c>
    </row>
    <row r="212" spans="1:11" ht="15.75" customHeight="1" x14ac:dyDescent="0.3">
      <c r="A212" s="113">
        <v>211</v>
      </c>
      <c r="B212" s="115">
        <v>91515</v>
      </c>
      <c r="C212" s="110" t="s">
        <v>500</v>
      </c>
      <c r="D212" s="110" t="s">
        <v>216</v>
      </c>
      <c r="E212" s="111">
        <v>2014</v>
      </c>
      <c r="F212" s="112" t="s">
        <v>258</v>
      </c>
      <c r="G212" s="108" t="s">
        <v>192</v>
      </c>
      <c r="H212" s="114" t="s">
        <v>279</v>
      </c>
      <c r="I212" s="111" t="s">
        <v>194</v>
      </c>
      <c r="J212" s="75" t="e">
        <f t="shared" ca="1" si="0"/>
        <v>#NAME?</v>
      </c>
      <c r="K212" s="75" t="e">
        <f t="shared" ca="1" si="1"/>
        <v>#NAME?</v>
      </c>
    </row>
    <row r="213" spans="1:11" ht="15.75" customHeight="1" x14ac:dyDescent="0.3">
      <c r="A213" s="113">
        <v>212</v>
      </c>
      <c r="B213" s="115">
        <v>92239</v>
      </c>
      <c r="C213" s="110" t="s">
        <v>501</v>
      </c>
      <c r="D213" s="110" t="s">
        <v>502</v>
      </c>
      <c r="E213" s="111">
        <v>2016</v>
      </c>
      <c r="F213" s="112" t="s">
        <v>222</v>
      </c>
      <c r="G213" s="108" t="s">
        <v>192</v>
      </c>
      <c r="H213" s="114" t="s">
        <v>277</v>
      </c>
      <c r="I213" s="111" t="s">
        <v>194</v>
      </c>
      <c r="J213" s="75" t="e">
        <f t="shared" ca="1" si="0"/>
        <v>#NAME?</v>
      </c>
      <c r="K213" s="75" t="e">
        <f t="shared" ca="1" si="1"/>
        <v>#NAME?</v>
      </c>
    </row>
    <row r="214" spans="1:11" ht="15.75" customHeight="1" x14ac:dyDescent="0.3">
      <c r="A214" s="113">
        <v>213</v>
      </c>
      <c r="B214" s="115">
        <v>92022</v>
      </c>
      <c r="C214" s="110" t="s">
        <v>494</v>
      </c>
      <c r="D214" s="110" t="s">
        <v>296</v>
      </c>
      <c r="E214" s="111">
        <v>2012</v>
      </c>
      <c r="F214" s="112" t="s">
        <v>191</v>
      </c>
      <c r="G214" s="108" t="s">
        <v>192</v>
      </c>
      <c r="H214" s="114" t="s">
        <v>198</v>
      </c>
      <c r="I214" s="111" t="s">
        <v>194</v>
      </c>
      <c r="J214" s="75" t="e">
        <f t="shared" ca="1" si="0"/>
        <v>#NAME?</v>
      </c>
      <c r="K214" s="75" t="e">
        <f t="shared" ca="1" si="1"/>
        <v>#NAME?</v>
      </c>
    </row>
    <row r="215" spans="1:11" ht="15.75" customHeight="1" x14ac:dyDescent="0.3">
      <c r="A215" s="113">
        <v>214</v>
      </c>
      <c r="B215" s="115">
        <v>92051</v>
      </c>
      <c r="C215" s="110" t="s">
        <v>503</v>
      </c>
      <c r="D215" s="110" t="s">
        <v>204</v>
      </c>
      <c r="E215" s="111">
        <v>2013</v>
      </c>
      <c r="F215" s="112" t="s">
        <v>191</v>
      </c>
      <c r="G215" s="108" t="s">
        <v>192</v>
      </c>
      <c r="H215" s="114" t="s">
        <v>279</v>
      </c>
      <c r="I215" s="111" t="s">
        <v>194</v>
      </c>
      <c r="J215" s="75" t="e">
        <f t="shared" ca="1" si="0"/>
        <v>#NAME?</v>
      </c>
      <c r="K215" s="75" t="e">
        <f t="shared" ca="1" si="1"/>
        <v>#NAME?</v>
      </c>
    </row>
    <row r="216" spans="1:11" ht="15.75" customHeight="1" x14ac:dyDescent="0.3">
      <c r="A216" s="113">
        <v>215</v>
      </c>
      <c r="B216" s="115">
        <v>89690</v>
      </c>
      <c r="C216" s="110" t="s">
        <v>504</v>
      </c>
      <c r="D216" s="110" t="s">
        <v>190</v>
      </c>
      <c r="E216" s="111">
        <v>2017</v>
      </c>
      <c r="F216" s="112" t="s">
        <v>191</v>
      </c>
      <c r="G216" s="108" t="s">
        <v>192</v>
      </c>
      <c r="H216" s="114" t="s">
        <v>277</v>
      </c>
      <c r="I216" s="111" t="s">
        <v>194</v>
      </c>
      <c r="J216" s="75" t="e">
        <f t="shared" ca="1" si="0"/>
        <v>#NAME?</v>
      </c>
      <c r="K216" s="75" t="e">
        <f t="shared" ca="1" si="1"/>
        <v>#NAME?</v>
      </c>
    </row>
    <row r="217" spans="1:11" ht="15.75" customHeight="1" x14ac:dyDescent="0.3">
      <c r="A217" s="113">
        <v>217</v>
      </c>
      <c r="B217" s="115">
        <v>92147</v>
      </c>
      <c r="C217" s="110" t="s">
        <v>505</v>
      </c>
      <c r="D217" s="110" t="s">
        <v>506</v>
      </c>
      <c r="E217" s="111">
        <v>2010</v>
      </c>
      <c r="F217" s="112" t="s">
        <v>197</v>
      </c>
      <c r="G217" s="108" t="s">
        <v>192</v>
      </c>
      <c r="H217" s="114" t="s">
        <v>202</v>
      </c>
      <c r="I217" s="111" t="s">
        <v>194</v>
      </c>
      <c r="J217" s="75" t="e">
        <f t="shared" ca="1" si="0"/>
        <v>#NAME?</v>
      </c>
      <c r="K217" s="75" t="e">
        <f t="shared" ca="1" si="1"/>
        <v>#NAME?</v>
      </c>
    </row>
    <row r="218" spans="1:11" ht="15.75" customHeight="1" x14ac:dyDescent="0.3">
      <c r="A218" s="113">
        <v>217</v>
      </c>
      <c r="B218" s="115">
        <v>92412</v>
      </c>
      <c r="C218" s="110" t="s">
        <v>507</v>
      </c>
      <c r="D218" s="110" t="s">
        <v>508</v>
      </c>
      <c r="E218" s="111">
        <v>2011</v>
      </c>
      <c r="F218" s="112" t="s">
        <v>307</v>
      </c>
      <c r="G218" s="108" t="s">
        <v>192</v>
      </c>
      <c r="H218" s="114" t="s">
        <v>198</v>
      </c>
      <c r="I218" s="111" t="s">
        <v>194</v>
      </c>
      <c r="J218" s="75" t="e">
        <f t="shared" ca="1" si="0"/>
        <v>#NAME?</v>
      </c>
      <c r="K218" s="75" t="e">
        <f t="shared" ca="1" si="1"/>
        <v>#NAME?</v>
      </c>
    </row>
    <row r="219" spans="1:11" ht="15.75" customHeight="1" x14ac:dyDescent="0.3">
      <c r="A219" s="113">
        <v>217</v>
      </c>
      <c r="B219" s="115">
        <v>90998</v>
      </c>
      <c r="C219" s="110" t="s">
        <v>509</v>
      </c>
      <c r="D219" s="110" t="s">
        <v>208</v>
      </c>
      <c r="E219" s="111">
        <v>2011</v>
      </c>
      <c r="F219" s="100" t="s">
        <v>201</v>
      </c>
      <c r="G219" s="108" t="s">
        <v>192</v>
      </c>
      <c r="H219" s="114" t="s">
        <v>198</v>
      </c>
      <c r="I219" s="111" t="s">
        <v>194</v>
      </c>
      <c r="J219" s="75" t="e">
        <f t="shared" ca="1" si="0"/>
        <v>#NAME?</v>
      </c>
      <c r="K219" s="75" t="e">
        <f t="shared" ca="1" si="1"/>
        <v>#NAME?</v>
      </c>
    </row>
    <row r="220" spans="1:11" ht="15.75" customHeight="1" x14ac:dyDescent="0.3">
      <c r="A220" s="113">
        <v>217</v>
      </c>
      <c r="B220" s="115">
        <v>92411</v>
      </c>
      <c r="C220" s="110" t="s">
        <v>510</v>
      </c>
      <c r="D220" s="110" t="s">
        <v>267</v>
      </c>
      <c r="E220" s="111">
        <v>2011</v>
      </c>
      <c r="F220" s="112" t="s">
        <v>307</v>
      </c>
      <c r="G220" s="108" t="s">
        <v>192</v>
      </c>
      <c r="H220" s="114" t="s">
        <v>198</v>
      </c>
      <c r="I220" s="111" t="s">
        <v>194</v>
      </c>
      <c r="J220" s="75" t="e">
        <f t="shared" ca="1" si="0"/>
        <v>#NAME?</v>
      </c>
      <c r="K220" s="75" t="e">
        <f t="shared" ca="1" si="1"/>
        <v>#NAME?</v>
      </c>
    </row>
    <row r="221" spans="1:11" ht="15.75" customHeight="1" x14ac:dyDescent="0.3">
      <c r="A221" s="113">
        <v>217</v>
      </c>
      <c r="B221" s="115">
        <v>84356</v>
      </c>
      <c r="C221" s="110" t="s">
        <v>511</v>
      </c>
      <c r="D221" s="110" t="s">
        <v>512</v>
      </c>
      <c r="E221" s="111">
        <v>2012</v>
      </c>
      <c r="F221" s="100" t="s">
        <v>201</v>
      </c>
      <c r="G221" s="108" t="s">
        <v>192</v>
      </c>
      <c r="H221" s="114" t="s">
        <v>198</v>
      </c>
      <c r="I221" s="111" t="s">
        <v>194</v>
      </c>
      <c r="J221" s="75" t="e">
        <f t="shared" ca="1" si="0"/>
        <v>#NAME?</v>
      </c>
      <c r="K221" s="75" t="e">
        <f t="shared" ca="1" si="1"/>
        <v>#NAME?</v>
      </c>
    </row>
    <row r="222" spans="1:11" ht="15.75" customHeight="1" x14ac:dyDescent="0.3">
      <c r="A222" s="113">
        <v>217</v>
      </c>
      <c r="B222" s="115">
        <v>92544</v>
      </c>
      <c r="C222" s="110" t="s">
        <v>513</v>
      </c>
      <c r="D222" s="110" t="s">
        <v>514</v>
      </c>
      <c r="E222" s="111">
        <v>2014</v>
      </c>
      <c r="F222" s="112" t="s">
        <v>254</v>
      </c>
      <c r="G222" s="108" t="s">
        <v>192</v>
      </c>
      <c r="H222" s="114" t="s">
        <v>279</v>
      </c>
      <c r="I222" s="111" t="s">
        <v>194</v>
      </c>
      <c r="J222" s="75" t="e">
        <f t="shared" ca="1" si="0"/>
        <v>#NAME?</v>
      </c>
      <c r="K222" s="75" t="e">
        <f t="shared" ca="1" si="1"/>
        <v>#NAME?</v>
      </c>
    </row>
    <row r="223" spans="1:11" ht="15.75" customHeight="1" x14ac:dyDescent="0.3">
      <c r="A223" s="113">
        <v>217</v>
      </c>
      <c r="B223" s="115">
        <v>92043</v>
      </c>
      <c r="C223" s="110" t="s">
        <v>328</v>
      </c>
      <c r="D223" s="110" t="s">
        <v>471</v>
      </c>
      <c r="E223" s="111">
        <v>2012</v>
      </c>
      <c r="F223" s="112" t="s">
        <v>191</v>
      </c>
      <c r="G223" s="108" t="s">
        <v>192</v>
      </c>
      <c r="H223" s="114" t="s">
        <v>198</v>
      </c>
      <c r="I223" s="111" t="s">
        <v>194</v>
      </c>
      <c r="J223" s="75" t="e">
        <f t="shared" ca="1" si="0"/>
        <v>#NAME?</v>
      </c>
      <c r="K223" s="75" t="e">
        <f t="shared" ca="1" si="1"/>
        <v>#NAME?</v>
      </c>
    </row>
    <row r="224" spans="1:11" ht="15.75" customHeight="1" x14ac:dyDescent="0.3">
      <c r="A224" s="113">
        <v>217</v>
      </c>
      <c r="B224" s="115">
        <v>92461</v>
      </c>
      <c r="C224" s="110" t="s">
        <v>515</v>
      </c>
      <c r="D224" s="110" t="s">
        <v>200</v>
      </c>
      <c r="E224" s="111">
        <v>2012</v>
      </c>
      <c r="F224" s="112" t="s">
        <v>254</v>
      </c>
      <c r="G224" s="108" t="s">
        <v>192</v>
      </c>
      <c r="H224" s="114" t="s">
        <v>198</v>
      </c>
      <c r="I224" s="111" t="s">
        <v>194</v>
      </c>
      <c r="J224" s="75" t="e">
        <f t="shared" ca="1" si="0"/>
        <v>#NAME?</v>
      </c>
      <c r="K224" s="75" t="e">
        <f t="shared" ca="1" si="1"/>
        <v>#NAME?</v>
      </c>
    </row>
    <row r="225" spans="1:11" ht="15.75" customHeight="1" x14ac:dyDescent="0.3">
      <c r="A225" s="113">
        <v>217</v>
      </c>
      <c r="B225" s="115">
        <v>89927</v>
      </c>
      <c r="C225" s="110" t="s">
        <v>516</v>
      </c>
      <c r="D225" s="110" t="s">
        <v>219</v>
      </c>
      <c r="E225" s="111">
        <v>2012</v>
      </c>
      <c r="F225" s="112" t="s">
        <v>517</v>
      </c>
      <c r="G225" s="108" t="s">
        <v>192</v>
      </c>
      <c r="H225" s="114" t="s">
        <v>198</v>
      </c>
      <c r="I225" s="111" t="s">
        <v>194</v>
      </c>
      <c r="J225" s="75" t="e">
        <f t="shared" ca="1" si="0"/>
        <v>#NAME?</v>
      </c>
      <c r="K225" s="75" t="e">
        <f t="shared" ca="1" si="1"/>
        <v>#NAME?</v>
      </c>
    </row>
    <row r="226" spans="1:11" ht="15.75" customHeight="1" x14ac:dyDescent="0.3">
      <c r="A226" s="113">
        <v>217</v>
      </c>
      <c r="B226" s="115">
        <v>92614</v>
      </c>
      <c r="C226" s="110" t="s">
        <v>518</v>
      </c>
      <c r="D226" s="110" t="s">
        <v>206</v>
      </c>
      <c r="E226" s="111">
        <v>2015</v>
      </c>
      <c r="F226" s="112" t="s">
        <v>307</v>
      </c>
      <c r="G226" s="108" t="s">
        <v>192</v>
      </c>
      <c r="H226" s="114" t="s">
        <v>277</v>
      </c>
      <c r="I226" s="111" t="s">
        <v>194</v>
      </c>
      <c r="J226" s="75" t="e">
        <f t="shared" ca="1" si="0"/>
        <v>#NAME?</v>
      </c>
      <c r="K226" s="75" t="e">
        <f t="shared" ca="1" si="1"/>
        <v>#NAME?</v>
      </c>
    </row>
    <row r="227" spans="1:11" ht="15.75" customHeight="1" x14ac:dyDescent="0.3">
      <c r="A227" s="113">
        <v>217</v>
      </c>
      <c r="B227" s="115">
        <v>92030</v>
      </c>
      <c r="C227" s="110" t="s">
        <v>519</v>
      </c>
      <c r="D227" s="110" t="s">
        <v>241</v>
      </c>
      <c r="E227" s="111">
        <v>2013</v>
      </c>
      <c r="F227" s="112" t="s">
        <v>191</v>
      </c>
      <c r="G227" s="108" t="s">
        <v>192</v>
      </c>
      <c r="H227" s="114" t="s">
        <v>279</v>
      </c>
      <c r="I227" s="111" t="s">
        <v>194</v>
      </c>
      <c r="J227" s="75" t="e">
        <f t="shared" ca="1" si="0"/>
        <v>#NAME?</v>
      </c>
      <c r="K227" s="75" t="e">
        <f t="shared" ca="1" si="1"/>
        <v>#NAME?</v>
      </c>
    </row>
    <row r="228" spans="1:11" ht="15.75" customHeight="1" x14ac:dyDescent="0.3">
      <c r="A228" s="113">
        <v>217</v>
      </c>
      <c r="B228" s="115">
        <v>84986</v>
      </c>
      <c r="C228" s="110" t="s">
        <v>520</v>
      </c>
      <c r="D228" s="110" t="s">
        <v>286</v>
      </c>
      <c r="E228" s="111">
        <v>2015</v>
      </c>
      <c r="F228" s="112" t="s">
        <v>191</v>
      </c>
      <c r="G228" s="108" t="s">
        <v>192</v>
      </c>
      <c r="H228" s="114" t="s">
        <v>277</v>
      </c>
      <c r="I228" s="111" t="s">
        <v>194</v>
      </c>
      <c r="J228" s="75" t="e">
        <f t="shared" ca="1" si="0"/>
        <v>#NAME?</v>
      </c>
      <c r="K228" s="75" t="e">
        <f t="shared" ca="1" si="1"/>
        <v>#NAME?</v>
      </c>
    </row>
    <row r="229" spans="1:11" ht="15.75" customHeight="1" x14ac:dyDescent="0.3">
      <c r="A229" s="113">
        <v>217</v>
      </c>
      <c r="B229" s="115">
        <v>92567</v>
      </c>
      <c r="C229" s="110" t="s">
        <v>521</v>
      </c>
      <c r="D229" s="110" t="s">
        <v>408</v>
      </c>
      <c r="E229" s="111">
        <v>2013</v>
      </c>
      <c r="F229" s="112" t="s">
        <v>254</v>
      </c>
      <c r="G229" s="108" t="s">
        <v>192</v>
      </c>
      <c r="H229" s="114" t="s">
        <v>279</v>
      </c>
      <c r="I229" s="111" t="s">
        <v>194</v>
      </c>
      <c r="J229" s="75" t="e">
        <f t="shared" ca="1" si="0"/>
        <v>#NAME?</v>
      </c>
      <c r="K229" s="75" t="e">
        <f t="shared" ca="1" si="1"/>
        <v>#NAME?</v>
      </c>
    </row>
    <row r="230" spans="1:11" ht="15.75" customHeight="1" x14ac:dyDescent="0.3">
      <c r="A230" s="113">
        <v>217</v>
      </c>
      <c r="B230" s="115">
        <v>87396</v>
      </c>
      <c r="C230" s="110" t="s">
        <v>505</v>
      </c>
      <c r="D230" s="110" t="s">
        <v>386</v>
      </c>
      <c r="E230" s="111">
        <v>2015</v>
      </c>
      <c r="F230" s="112" t="s">
        <v>234</v>
      </c>
      <c r="G230" s="108" t="s">
        <v>192</v>
      </c>
      <c r="H230" s="114" t="s">
        <v>277</v>
      </c>
      <c r="I230" s="111" t="s">
        <v>194</v>
      </c>
      <c r="J230" s="75" t="e">
        <f t="shared" ca="1" si="0"/>
        <v>#NAME?</v>
      </c>
      <c r="K230" s="75" t="e">
        <f t="shared" ca="1" si="1"/>
        <v>#NAME?</v>
      </c>
    </row>
    <row r="231" spans="1:11" ht="15.75" customHeight="1" x14ac:dyDescent="0.3">
      <c r="A231" s="113">
        <v>217</v>
      </c>
      <c r="B231" s="115">
        <v>92204</v>
      </c>
      <c r="C231" s="110" t="s">
        <v>522</v>
      </c>
      <c r="D231" s="110" t="s">
        <v>257</v>
      </c>
      <c r="E231" s="111">
        <v>2012</v>
      </c>
      <c r="F231" s="112" t="s">
        <v>191</v>
      </c>
      <c r="G231" s="108" t="s">
        <v>192</v>
      </c>
      <c r="H231" s="114" t="s">
        <v>198</v>
      </c>
      <c r="I231" s="111" t="s">
        <v>194</v>
      </c>
      <c r="J231" s="75" t="e">
        <f t="shared" ca="1" si="0"/>
        <v>#NAME?</v>
      </c>
      <c r="K231" s="75" t="e">
        <f t="shared" ca="1" si="1"/>
        <v>#NAME?</v>
      </c>
    </row>
    <row r="232" spans="1:11" ht="15.75" customHeight="1" x14ac:dyDescent="0.3">
      <c r="A232" s="113">
        <v>217</v>
      </c>
      <c r="B232" s="115">
        <v>92616</v>
      </c>
      <c r="C232" s="110" t="s">
        <v>523</v>
      </c>
      <c r="D232" s="110" t="s">
        <v>524</v>
      </c>
      <c r="E232" s="111">
        <v>2016</v>
      </c>
      <c r="F232" s="112" t="s">
        <v>307</v>
      </c>
      <c r="G232" s="108" t="s">
        <v>192</v>
      </c>
      <c r="H232" s="114" t="s">
        <v>277</v>
      </c>
      <c r="I232" s="111" t="s">
        <v>194</v>
      </c>
      <c r="J232" s="75" t="e">
        <f t="shared" ca="1" si="0"/>
        <v>#NAME?</v>
      </c>
      <c r="K232" s="75" t="e">
        <f t="shared" ca="1" si="1"/>
        <v>#NAME?</v>
      </c>
    </row>
    <row r="233" spans="1:11" ht="15.75" customHeight="1" x14ac:dyDescent="0.3">
      <c r="A233" s="113">
        <v>217</v>
      </c>
      <c r="B233" s="115">
        <v>92145</v>
      </c>
      <c r="C233" s="110" t="s">
        <v>476</v>
      </c>
      <c r="D233" s="110" t="s">
        <v>306</v>
      </c>
      <c r="E233" s="111">
        <v>2016</v>
      </c>
      <c r="F233" s="112" t="s">
        <v>234</v>
      </c>
      <c r="G233" s="108" t="s">
        <v>192</v>
      </c>
      <c r="H233" s="114" t="s">
        <v>277</v>
      </c>
      <c r="I233" s="111" t="s">
        <v>194</v>
      </c>
      <c r="J233" s="75" t="e">
        <f t="shared" ca="1" si="0"/>
        <v>#NAME?</v>
      </c>
      <c r="K233" s="75" t="e">
        <f t="shared" ca="1" si="1"/>
        <v>#NAME?</v>
      </c>
    </row>
    <row r="234" spans="1:11" ht="15.75" customHeight="1" x14ac:dyDescent="0.3">
      <c r="A234" s="113">
        <v>217</v>
      </c>
      <c r="B234" s="115">
        <v>92543</v>
      </c>
      <c r="C234" s="110" t="s">
        <v>513</v>
      </c>
      <c r="D234" s="110" t="s">
        <v>435</v>
      </c>
      <c r="E234" s="111">
        <v>2011</v>
      </c>
      <c r="F234" s="112" t="s">
        <v>254</v>
      </c>
      <c r="G234" s="108" t="s">
        <v>192</v>
      </c>
      <c r="H234" s="114" t="s">
        <v>198</v>
      </c>
      <c r="I234" s="111" t="s">
        <v>194</v>
      </c>
      <c r="J234" s="75" t="e">
        <f t="shared" ca="1" si="0"/>
        <v>#NAME?</v>
      </c>
      <c r="K234" s="75" t="e">
        <f t="shared" ca="1" si="1"/>
        <v>#NAME?</v>
      </c>
    </row>
    <row r="235" spans="1:11" ht="15.75" customHeight="1" x14ac:dyDescent="0.3">
      <c r="A235" s="113">
        <v>217</v>
      </c>
      <c r="B235" s="115">
        <v>92325</v>
      </c>
      <c r="C235" s="110" t="s">
        <v>525</v>
      </c>
      <c r="D235" s="110" t="s">
        <v>526</v>
      </c>
      <c r="E235" s="111">
        <v>2015</v>
      </c>
      <c r="F235" s="112" t="s">
        <v>307</v>
      </c>
      <c r="G235" s="108" t="s">
        <v>192</v>
      </c>
      <c r="H235" s="114" t="s">
        <v>277</v>
      </c>
      <c r="I235" s="111" t="s">
        <v>194</v>
      </c>
      <c r="J235" s="75" t="e">
        <f t="shared" ca="1" si="0"/>
        <v>#NAME?</v>
      </c>
      <c r="K235" s="75" t="e">
        <f t="shared" ca="1" si="1"/>
        <v>#NAME?</v>
      </c>
    </row>
    <row r="236" spans="1:11" ht="15.75" customHeight="1" x14ac:dyDescent="0.3">
      <c r="A236" s="113">
        <v>217</v>
      </c>
      <c r="B236" s="115">
        <v>92593</v>
      </c>
      <c r="C236" s="110" t="s">
        <v>527</v>
      </c>
      <c r="D236" s="110" t="s">
        <v>219</v>
      </c>
      <c r="E236" s="111">
        <v>2015</v>
      </c>
      <c r="F236" s="112" t="s">
        <v>528</v>
      </c>
      <c r="G236" s="108" t="s">
        <v>192</v>
      </c>
      <c r="H236" s="114" t="s">
        <v>277</v>
      </c>
      <c r="I236" s="111" t="s">
        <v>194</v>
      </c>
      <c r="J236" s="75" t="e">
        <f t="shared" ca="1" si="0"/>
        <v>#NAME?</v>
      </c>
      <c r="K236" s="75" t="e">
        <f t="shared" ca="1" si="1"/>
        <v>#NAME?</v>
      </c>
    </row>
    <row r="237" spans="1:11" ht="15.75" customHeight="1" x14ac:dyDescent="0.3">
      <c r="A237" s="113">
        <v>217</v>
      </c>
      <c r="B237" s="115"/>
      <c r="C237" s="110" t="s">
        <v>338</v>
      </c>
      <c r="D237" s="110" t="s">
        <v>241</v>
      </c>
      <c r="E237" s="111"/>
      <c r="F237" s="112" t="s">
        <v>197</v>
      </c>
      <c r="G237" s="108"/>
      <c r="H237" s="114"/>
      <c r="I237" s="111"/>
      <c r="J237" s="75" t="e">
        <f t="shared" ref="J237:J254" ca="1" si="2">_xludf.IFS(F237="PINK! Liberec","PINK!",F237="Sokol Turnov","Turnov",F237="Jiskra Kam.Šenov","Ji KŠ",F237="Jiskra Nový Bor","NB",F237="SKST Liberec","SKST",F237="STAR Turnov","STAR",F237="TTC Jablonec","TTC J.",F237="ST Frýdlant","ST Fr.",F237="KMST Liberec","KMST",F237="B. Jablonec n. N.","Bižu",F237="Loko Česká Lípa","ČL",F237="-","-",F237="AST K. Šenov","AST",F237="Spartak Chrastava","Chrast.", F237="TTC Hrádek n. N.","Hrádek",F237="Jablonec n. J.","JnJ",F237="Nová Ves","N. Ves",F237="Jablonné v P.","Jablonné",F237="Sokol Víchová","Víchová",F237="Spartak Smržovka","Smržovka",F237="TJ Zákupy","Zákupy",F237="B.  Jablonec n. N.","Bižu",F237="Semily","Semily",F237="Víchová","Víchová",F237="Smržovka","Smržovka")</f>
        <v>#NAME?</v>
      </c>
      <c r="K237" s="75" t="e">
        <f t="shared" ca="1" si="1"/>
        <v>#NAME?</v>
      </c>
    </row>
    <row r="238" spans="1:11" ht="15.75" customHeight="1" x14ac:dyDescent="0.3">
      <c r="A238" s="113"/>
      <c r="B238" s="115"/>
      <c r="C238" s="110"/>
      <c r="D238" s="110"/>
      <c r="E238" s="111"/>
      <c r="F238" s="112"/>
      <c r="G238" s="108"/>
      <c r="H238" s="114"/>
      <c r="I238" s="111"/>
      <c r="J238" s="75" t="e">
        <f t="shared" ca="1" si="2"/>
        <v>#NAME?</v>
      </c>
      <c r="K238" s="75" t="e">
        <f t="shared" ca="1" si="1"/>
        <v>#NAME?</v>
      </c>
    </row>
    <row r="239" spans="1:11" ht="15.75" customHeight="1" x14ac:dyDescent="0.3">
      <c r="A239" s="113"/>
      <c r="B239" s="115"/>
      <c r="C239" s="110"/>
      <c r="D239" s="110"/>
      <c r="E239" s="111"/>
      <c r="F239" s="112"/>
      <c r="G239" s="108"/>
      <c r="H239" s="114"/>
      <c r="I239" s="111"/>
      <c r="J239" s="75" t="e">
        <f t="shared" ca="1" si="2"/>
        <v>#NAME?</v>
      </c>
      <c r="K239" s="75" t="e">
        <f t="shared" ca="1" si="1"/>
        <v>#NAME?</v>
      </c>
    </row>
    <row r="240" spans="1:11" ht="15.75" customHeight="1" x14ac:dyDescent="0.3">
      <c r="A240" s="113"/>
      <c r="B240" s="115"/>
      <c r="C240" s="110"/>
      <c r="D240" s="110"/>
      <c r="E240" s="111"/>
      <c r="F240" s="112"/>
      <c r="G240" s="108"/>
      <c r="H240" s="114"/>
      <c r="I240" s="111"/>
      <c r="J240" s="75" t="e">
        <f t="shared" ca="1" si="2"/>
        <v>#NAME?</v>
      </c>
      <c r="K240" s="75" t="e">
        <f t="shared" ca="1" si="1"/>
        <v>#NAME?</v>
      </c>
    </row>
    <row r="241" spans="1:11" ht="15.75" customHeight="1" x14ac:dyDescent="0.3">
      <c r="A241" s="113"/>
      <c r="B241" s="115"/>
      <c r="C241" s="110"/>
      <c r="D241" s="110"/>
      <c r="E241" s="111"/>
      <c r="F241" s="112"/>
      <c r="G241" s="108"/>
      <c r="H241" s="114"/>
      <c r="I241" s="111"/>
      <c r="J241" s="75" t="e">
        <f t="shared" ca="1" si="2"/>
        <v>#NAME?</v>
      </c>
      <c r="K241" s="75" t="e">
        <f t="shared" ca="1" si="1"/>
        <v>#NAME?</v>
      </c>
    </row>
    <row r="242" spans="1:11" ht="15.75" customHeight="1" x14ac:dyDescent="0.3">
      <c r="A242" s="113"/>
      <c r="B242" s="115"/>
      <c r="C242" s="110"/>
      <c r="D242" s="110"/>
      <c r="E242" s="111"/>
      <c r="F242" s="112"/>
      <c r="G242" s="108"/>
      <c r="H242" s="114"/>
      <c r="I242" s="111"/>
      <c r="J242" s="75" t="e">
        <f t="shared" ca="1" si="2"/>
        <v>#NAME?</v>
      </c>
      <c r="K242" s="75" t="e">
        <f t="shared" ca="1" si="1"/>
        <v>#NAME?</v>
      </c>
    </row>
    <row r="243" spans="1:11" ht="15.75" customHeight="1" x14ac:dyDescent="0.3">
      <c r="A243" s="113"/>
      <c r="B243" s="115"/>
      <c r="C243" s="110"/>
      <c r="D243" s="110"/>
      <c r="E243" s="111"/>
      <c r="F243" s="112"/>
      <c r="G243" s="108"/>
      <c r="H243" s="114"/>
      <c r="I243" s="111"/>
      <c r="J243" s="75" t="e">
        <f t="shared" ca="1" si="2"/>
        <v>#NAME?</v>
      </c>
      <c r="K243" s="75" t="e">
        <f t="shared" ca="1" si="1"/>
        <v>#NAME?</v>
      </c>
    </row>
    <row r="244" spans="1:11" ht="15.75" customHeight="1" x14ac:dyDescent="0.3">
      <c r="A244" s="113"/>
      <c r="B244" s="115"/>
      <c r="C244" s="110"/>
      <c r="D244" s="110"/>
      <c r="E244" s="111"/>
      <c r="F244" s="112"/>
      <c r="G244" s="108"/>
      <c r="H244" s="114"/>
      <c r="I244" s="111"/>
      <c r="J244" s="75" t="e">
        <f t="shared" ca="1" si="2"/>
        <v>#NAME?</v>
      </c>
      <c r="K244" s="75" t="e">
        <f t="shared" ca="1" si="1"/>
        <v>#NAME?</v>
      </c>
    </row>
    <row r="245" spans="1:11" ht="15.75" customHeight="1" x14ac:dyDescent="0.3">
      <c r="A245" s="113"/>
      <c r="B245" s="115"/>
      <c r="C245" s="110"/>
      <c r="D245" s="110"/>
      <c r="E245" s="111"/>
      <c r="F245" s="112"/>
      <c r="G245" s="108"/>
      <c r="H245" s="114"/>
      <c r="I245" s="111"/>
      <c r="J245" s="75" t="e">
        <f t="shared" ca="1" si="2"/>
        <v>#NAME?</v>
      </c>
      <c r="K245" s="75" t="e">
        <f t="shared" ca="1" si="1"/>
        <v>#NAME?</v>
      </c>
    </row>
    <row r="246" spans="1:11" ht="15.75" customHeight="1" x14ac:dyDescent="0.3">
      <c r="A246" s="113"/>
      <c r="B246" s="115"/>
      <c r="C246" s="110"/>
      <c r="D246" s="110"/>
      <c r="E246" s="111"/>
      <c r="F246" s="112"/>
      <c r="G246" s="108"/>
      <c r="H246" s="114"/>
      <c r="I246" s="111"/>
      <c r="J246" s="75" t="e">
        <f t="shared" ca="1" si="2"/>
        <v>#NAME?</v>
      </c>
      <c r="K246" s="75" t="e">
        <f t="shared" ca="1" si="1"/>
        <v>#NAME?</v>
      </c>
    </row>
    <row r="247" spans="1:11" ht="15.75" customHeight="1" x14ac:dyDescent="0.3">
      <c r="A247" s="113"/>
      <c r="B247" s="115"/>
      <c r="C247" s="110"/>
      <c r="D247" s="110"/>
      <c r="E247" s="111"/>
      <c r="F247" s="112"/>
      <c r="G247" s="108"/>
      <c r="H247" s="114"/>
      <c r="I247" s="111"/>
      <c r="J247" s="75" t="e">
        <f t="shared" ca="1" si="2"/>
        <v>#NAME?</v>
      </c>
      <c r="K247" s="75" t="e">
        <f t="shared" ca="1" si="1"/>
        <v>#NAME?</v>
      </c>
    </row>
    <row r="248" spans="1:11" ht="15.75" customHeight="1" x14ac:dyDescent="0.3">
      <c r="A248" s="113"/>
      <c r="B248" s="115"/>
      <c r="C248" s="110"/>
      <c r="D248" s="110"/>
      <c r="E248" s="111"/>
      <c r="F248" s="112"/>
      <c r="G248" s="108"/>
      <c r="H248" s="114"/>
      <c r="I248" s="111"/>
      <c r="J248" s="75" t="e">
        <f t="shared" ca="1" si="2"/>
        <v>#NAME?</v>
      </c>
      <c r="K248" s="75" t="e">
        <f t="shared" ca="1" si="1"/>
        <v>#NAME?</v>
      </c>
    </row>
    <row r="249" spans="1:11" ht="15.75" customHeight="1" x14ac:dyDescent="0.3">
      <c r="A249" s="113"/>
      <c r="B249" s="115"/>
      <c r="C249" s="110"/>
      <c r="D249" s="110"/>
      <c r="E249" s="111"/>
      <c r="F249" s="112"/>
      <c r="G249" s="108"/>
      <c r="H249" s="114"/>
      <c r="I249" s="111"/>
      <c r="J249" s="75" t="e">
        <f t="shared" ca="1" si="2"/>
        <v>#NAME?</v>
      </c>
      <c r="K249" s="75" t="e">
        <f t="shared" ca="1" si="1"/>
        <v>#NAME?</v>
      </c>
    </row>
    <row r="250" spans="1:11" ht="15.75" customHeight="1" x14ac:dyDescent="0.3">
      <c r="A250" s="113"/>
      <c r="B250" s="115"/>
      <c r="C250" s="110"/>
      <c r="D250" s="110"/>
      <c r="E250" s="111"/>
      <c r="F250" s="112"/>
      <c r="G250" s="108"/>
      <c r="H250" s="114"/>
      <c r="I250" s="111"/>
      <c r="J250" s="75" t="e">
        <f t="shared" ca="1" si="2"/>
        <v>#NAME?</v>
      </c>
      <c r="K250" s="75" t="e">
        <f t="shared" ca="1" si="1"/>
        <v>#NAME?</v>
      </c>
    </row>
    <row r="251" spans="1:11" ht="15.75" customHeight="1" x14ac:dyDescent="0.3">
      <c r="A251" s="113"/>
      <c r="B251" s="115"/>
      <c r="C251" s="110"/>
      <c r="D251" s="110"/>
      <c r="E251" s="111"/>
      <c r="F251" s="112"/>
      <c r="G251" s="108"/>
      <c r="H251" s="114"/>
      <c r="I251" s="111"/>
      <c r="J251" s="75" t="e">
        <f t="shared" ca="1" si="2"/>
        <v>#NAME?</v>
      </c>
      <c r="K251" s="75" t="e">
        <f t="shared" ca="1" si="1"/>
        <v>#NAME?</v>
      </c>
    </row>
    <row r="252" spans="1:11" ht="15.75" customHeight="1" x14ac:dyDescent="0.3">
      <c r="A252" s="113"/>
      <c r="B252" s="115"/>
      <c r="C252" s="110"/>
      <c r="D252" s="110"/>
      <c r="E252" s="111"/>
      <c r="F252" s="112"/>
      <c r="G252" s="108"/>
      <c r="H252" s="114"/>
      <c r="I252" s="111"/>
      <c r="J252" s="75" t="e">
        <f t="shared" ca="1" si="2"/>
        <v>#NAME?</v>
      </c>
      <c r="K252" s="75" t="e">
        <f t="shared" ca="1" si="1"/>
        <v>#NAME?</v>
      </c>
    </row>
    <row r="253" spans="1:11" ht="15.75" customHeight="1" x14ac:dyDescent="0.3">
      <c r="A253" s="113"/>
      <c r="B253" s="115"/>
      <c r="C253" s="110"/>
      <c r="D253" s="110"/>
      <c r="E253" s="111"/>
      <c r="F253" s="112"/>
      <c r="G253" s="108"/>
      <c r="H253" s="114"/>
      <c r="I253" s="111"/>
      <c r="J253" s="75" t="e">
        <f t="shared" ca="1" si="2"/>
        <v>#NAME?</v>
      </c>
      <c r="K253" s="75" t="e">
        <f t="shared" ca="1" si="1"/>
        <v>#NAME?</v>
      </c>
    </row>
    <row r="254" spans="1:11" ht="15.75" customHeight="1" x14ac:dyDescent="0.3">
      <c r="A254" s="113"/>
      <c r="B254" s="115"/>
      <c r="C254" s="110"/>
      <c r="D254" s="110"/>
      <c r="E254" s="111"/>
      <c r="F254" s="112"/>
      <c r="G254" s="108"/>
      <c r="H254" s="114"/>
      <c r="I254" s="111"/>
      <c r="J254" s="75" t="e">
        <f t="shared" ca="1" si="2"/>
        <v>#NAME?</v>
      </c>
      <c r="K254" s="75" t="e">
        <f t="shared" ca="1" si="1"/>
        <v>#NAME?</v>
      </c>
    </row>
    <row r="255" spans="1:11" ht="15.75" customHeight="1" x14ac:dyDescent="0.25">
      <c r="C255" s="95"/>
      <c r="D255" s="95"/>
      <c r="E255" s="95"/>
      <c r="F255" s="95"/>
      <c r="G255" s="95"/>
      <c r="H255" s="95"/>
      <c r="I255" s="95"/>
    </row>
    <row r="256" spans="1:11" ht="15.75" customHeight="1" x14ac:dyDescent="0.25">
      <c r="C256" s="95"/>
      <c r="D256" s="95"/>
      <c r="E256" s="95"/>
      <c r="F256" s="95"/>
      <c r="G256" s="95"/>
      <c r="H256" s="95"/>
      <c r="I256" s="95"/>
    </row>
    <row r="257" spans="3:9" ht="15.75" customHeight="1" x14ac:dyDescent="0.25">
      <c r="C257" s="95"/>
      <c r="D257" s="95"/>
      <c r="E257" s="95"/>
      <c r="F257" s="95"/>
      <c r="G257" s="95"/>
      <c r="H257" s="95"/>
      <c r="I257" s="95"/>
    </row>
    <row r="258" spans="3:9" ht="15.75" customHeight="1" x14ac:dyDescent="0.25">
      <c r="C258" s="95"/>
      <c r="D258" s="95"/>
      <c r="E258" s="95"/>
      <c r="F258" s="95"/>
      <c r="G258" s="95"/>
      <c r="H258" s="95"/>
      <c r="I258" s="95"/>
    </row>
    <row r="259" spans="3:9" ht="15.75" customHeight="1" x14ac:dyDescent="0.25">
      <c r="C259" s="95"/>
      <c r="D259" s="95"/>
      <c r="E259" s="95"/>
      <c r="F259" s="95"/>
      <c r="G259" s="95"/>
      <c r="H259" s="95"/>
      <c r="I259" s="95"/>
    </row>
    <row r="260" spans="3:9" ht="15.75" customHeight="1" x14ac:dyDescent="0.25">
      <c r="C260" s="95"/>
      <c r="D260" s="95"/>
      <c r="E260" s="95"/>
      <c r="F260" s="95"/>
      <c r="G260" s="95"/>
      <c r="H260" s="95"/>
      <c r="I260" s="95"/>
    </row>
    <row r="261" spans="3:9" ht="15.75" customHeight="1" x14ac:dyDescent="0.25">
      <c r="C261" s="95"/>
      <c r="D261" s="95"/>
      <c r="E261" s="95"/>
      <c r="F261" s="95"/>
      <c r="G261" s="95"/>
      <c r="H261" s="95"/>
      <c r="I261" s="95"/>
    </row>
    <row r="262" spans="3:9" ht="15.75" customHeight="1" x14ac:dyDescent="0.25">
      <c r="C262" s="95"/>
      <c r="D262" s="95"/>
      <c r="E262" s="95"/>
      <c r="F262" s="95"/>
      <c r="G262" s="95"/>
      <c r="H262" s="95"/>
      <c r="I262" s="95"/>
    </row>
    <row r="263" spans="3:9" ht="15.75" customHeight="1" x14ac:dyDescent="0.25">
      <c r="C263" s="95"/>
      <c r="D263" s="95"/>
      <c r="E263" s="95"/>
      <c r="F263" s="95"/>
      <c r="G263" s="95"/>
      <c r="H263" s="95"/>
      <c r="I263" s="95"/>
    </row>
    <row r="264" spans="3:9" ht="15.75" customHeight="1" x14ac:dyDescent="0.25">
      <c r="C264" s="95"/>
      <c r="D264" s="95"/>
      <c r="E264" s="95"/>
      <c r="F264" s="95"/>
      <c r="G264" s="95"/>
      <c r="H264" s="95"/>
      <c r="I264" s="95"/>
    </row>
    <row r="265" spans="3:9" ht="15.75" customHeight="1" x14ac:dyDescent="0.25">
      <c r="C265" s="95"/>
      <c r="D265" s="95"/>
      <c r="E265" s="95"/>
      <c r="F265" s="95"/>
      <c r="G265" s="95"/>
      <c r="H265" s="95"/>
      <c r="I265" s="95"/>
    </row>
    <row r="266" spans="3:9" ht="15.75" customHeight="1" x14ac:dyDescent="0.25">
      <c r="C266" s="95"/>
      <c r="D266" s="95"/>
      <c r="E266" s="95"/>
      <c r="F266" s="95"/>
      <c r="G266" s="95"/>
      <c r="H266" s="95"/>
      <c r="I266" s="95"/>
    </row>
    <row r="267" spans="3:9" ht="15.75" customHeight="1" x14ac:dyDescent="0.25">
      <c r="C267" s="95"/>
      <c r="D267" s="95"/>
      <c r="E267" s="95"/>
      <c r="F267" s="95"/>
      <c r="G267" s="95"/>
      <c r="H267" s="95"/>
      <c r="I267" s="95"/>
    </row>
    <row r="268" spans="3:9" ht="15.75" customHeight="1" x14ac:dyDescent="0.25">
      <c r="C268" s="95"/>
      <c r="D268" s="95"/>
      <c r="E268" s="95"/>
      <c r="F268" s="95"/>
      <c r="G268" s="95"/>
      <c r="H268" s="95"/>
      <c r="I268" s="95"/>
    </row>
    <row r="269" spans="3:9" ht="15.75" customHeight="1" x14ac:dyDescent="0.25">
      <c r="C269" s="95"/>
      <c r="D269" s="95"/>
      <c r="E269" s="95"/>
      <c r="F269" s="95"/>
      <c r="G269" s="95"/>
      <c r="H269" s="95"/>
      <c r="I269" s="95"/>
    </row>
    <row r="270" spans="3:9" ht="15.75" customHeight="1" x14ac:dyDescent="0.25">
      <c r="C270" s="95"/>
      <c r="D270" s="95"/>
      <c r="E270" s="95"/>
      <c r="F270" s="95"/>
      <c r="G270" s="95"/>
      <c r="H270" s="95"/>
      <c r="I270" s="95"/>
    </row>
    <row r="271" spans="3:9" ht="15.75" customHeight="1" x14ac:dyDescent="0.25">
      <c r="C271" s="95"/>
      <c r="D271" s="95"/>
      <c r="E271" s="95"/>
      <c r="F271" s="95"/>
      <c r="G271" s="95"/>
      <c r="H271" s="95"/>
      <c r="I271" s="95"/>
    </row>
    <row r="272" spans="3:9" ht="15.75" customHeight="1" x14ac:dyDescent="0.25">
      <c r="C272" s="95"/>
      <c r="D272" s="95"/>
      <c r="E272" s="95"/>
      <c r="F272" s="95"/>
      <c r="G272" s="95"/>
      <c r="H272" s="95"/>
      <c r="I272" s="95"/>
    </row>
    <row r="273" spans="3:9" ht="15.75" customHeight="1" x14ac:dyDescent="0.25">
      <c r="C273" s="95"/>
      <c r="D273" s="95"/>
      <c r="E273" s="95"/>
      <c r="F273" s="95"/>
      <c r="G273" s="95"/>
      <c r="H273" s="95"/>
      <c r="I273" s="95"/>
    </row>
    <row r="274" spans="3:9" ht="15.75" customHeight="1" x14ac:dyDescent="0.25">
      <c r="C274" s="95"/>
      <c r="D274" s="95"/>
      <c r="E274" s="95"/>
      <c r="F274" s="95"/>
      <c r="G274" s="95"/>
      <c r="H274" s="95"/>
      <c r="I274" s="95"/>
    </row>
    <row r="275" spans="3:9" ht="15.75" customHeight="1" x14ac:dyDescent="0.25">
      <c r="C275" s="95"/>
      <c r="D275" s="95"/>
      <c r="E275" s="95"/>
      <c r="F275" s="95"/>
      <c r="G275" s="95"/>
      <c r="H275" s="95"/>
      <c r="I275" s="95"/>
    </row>
    <row r="276" spans="3:9" ht="15.75" customHeight="1" x14ac:dyDescent="0.25">
      <c r="C276" s="95"/>
      <c r="D276" s="95"/>
      <c r="E276" s="95"/>
      <c r="F276" s="95"/>
      <c r="G276" s="95"/>
      <c r="H276" s="95"/>
      <c r="I276" s="95"/>
    </row>
    <row r="277" spans="3:9" ht="15.75" customHeight="1" x14ac:dyDescent="0.25">
      <c r="C277" s="95"/>
      <c r="D277" s="95"/>
      <c r="E277" s="95"/>
      <c r="F277" s="95"/>
      <c r="G277" s="95"/>
      <c r="H277" s="95"/>
      <c r="I277" s="95"/>
    </row>
    <row r="278" spans="3:9" ht="15.75" customHeight="1" x14ac:dyDescent="0.25">
      <c r="C278" s="95"/>
      <c r="D278" s="95"/>
      <c r="E278" s="95"/>
      <c r="F278" s="95"/>
      <c r="G278" s="95"/>
      <c r="H278" s="95"/>
      <c r="I278" s="95"/>
    </row>
    <row r="279" spans="3:9" ht="15.75" customHeight="1" x14ac:dyDescent="0.25">
      <c r="C279" s="95"/>
      <c r="D279" s="95"/>
      <c r="E279" s="95"/>
      <c r="F279" s="95"/>
      <c r="G279" s="95"/>
      <c r="H279" s="95"/>
      <c r="I279" s="95"/>
    </row>
    <row r="280" spans="3:9" ht="15.75" customHeight="1" x14ac:dyDescent="0.25">
      <c r="C280" s="95"/>
      <c r="D280" s="95"/>
      <c r="E280" s="95"/>
      <c r="F280" s="95"/>
      <c r="G280" s="95"/>
      <c r="H280" s="95"/>
      <c r="I280" s="95"/>
    </row>
    <row r="281" spans="3:9" ht="15.75" customHeight="1" x14ac:dyDescent="0.25">
      <c r="C281" s="95"/>
      <c r="D281" s="95"/>
      <c r="E281" s="95"/>
      <c r="F281" s="95"/>
      <c r="G281" s="95"/>
      <c r="H281" s="95"/>
      <c r="I281" s="95"/>
    </row>
    <row r="282" spans="3:9" ht="15.75" customHeight="1" x14ac:dyDescent="0.25">
      <c r="C282" s="95"/>
      <c r="D282" s="95"/>
      <c r="E282" s="95"/>
      <c r="F282" s="95"/>
      <c r="G282" s="95"/>
      <c r="H282" s="95"/>
      <c r="I282" s="95"/>
    </row>
    <row r="283" spans="3:9" ht="15.75" customHeight="1" x14ac:dyDescent="0.25">
      <c r="C283" s="95"/>
      <c r="D283" s="95"/>
      <c r="E283" s="95"/>
      <c r="F283" s="95"/>
      <c r="G283" s="95"/>
      <c r="H283" s="95"/>
      <c r="I283" s="95"/>
    </row>
    <row r="284" spans="3:9" ht="15.75" customHeight="1" x14ac:dyDescent="0.25">
      <c r="C284" s="95"/>
      <c r="D284" s="95"/>
      <c r="E284" s="95"/>
      <c r="F284" s="95"/>
      <c r="G284" s="95"/>
      <c r="H284" s="95"/>
      <c r="I284" s="95"/>
    </row>
    <row r="285" spans="3:9" ht="15.75" customHeight="1" x14ac:dyDescent="0.25">
      <c r="C285" s="95"/>
      <c r="D285" s="95"/>
      <c r="E285" s="95"/>
      <c r="F285" s="95"/>
      <c r="G285" s="95"/>
      <c r="H285" s="95"/>
      <c r="I285" s="95"/>
    </row>
    <row r="286" spans="3:9" ht="15.75" customHeight="1" x14ac:dyDescent="0.25">
      <c r="C286" s="95"/>
      <c r="D286" s="95"/>
      <c r="E286" s="95"/>
      <c r="F286" s="95"/>
      <c r="G286" s="95"/>
      <c r="H286" s="95"/>
      <c r="I286" s="95"/>
    </row>
    <row r="287" spans="3:9" ht="15.75" customHeight="1" x14ac:dyDescent="0.25">
      <c r="C287" s="95"/>
      <c r="D287" s="95"/>
      <c r="E287" s="95"/>
      <c r="F287" s="95"/>
      <c r="G287" s="95"/>
      <c r="H287" s="95"/>
      <c r="I287" s="95"/>
    </row>
    <row r="288" spans="3:9" ht="15.75" customHeight="1" x14ac:dyDescent="0.25">
      <c r="C288" s="95"/>
      <c r="D288" s="95"/>
      <c r="E288" s="95"/>
      <c r="F288" s="95"/>
      <c r="G288" s="95"/>
      <c r="H288" s="95"/>
      <c r="I288" s="95"/>
    </row>
    <row r="289" spans="3:9" ht="15.75" customHeight="1" x14ac:dyDescent="0.25">
      <c r="C289" s="95"/>
      <c r="D289" s="95"/>
      <c r="E289" s="95"/>
      <c r="F289" s="95"/>
      <c r="G289" s="95"/>
      <c r="H289" s="95"/>
      <c r="I289" s="95"/>
    </row>
    <row r="290" spans="3:9" ht="15.75" customHeight="1" x14ac:dyDescent="0.25">
      <c r="C290" s="95"/>
      <c r="D290" s="95"/>
      <c r="E290" s="95"/>
      <c r="F290" s="95"/>
      <c r="G290" s="95"/>
      <c r="H290" s="95"/>
      <c r="I290" s="95"/>
    </row>
    <row r="291" spans="3:9" ht="15.75" customHeight="1" x14ac:dyDescent="0.25">
      <c r="C291" s="95"/>
      <c r="D291" s="95"/>
      <c r="E291" s="95"/>
      <c r="F291" s="95"/>
      <c r="G291" s="95"/>
      <c r="H291" s="95"/>
      <c r="I291" s="95"/>
    </row>
    <row r="292" spans="3:9" ht="15.75" customHeight="1" x14ac:dyDescent="0.25">
      <c r="C292" s="95"/>
      <c r="D292" s="95"/>
      <c r="E292" s="95"/>
      <c r="F292" s="95"/>
      <c r="G292" s="95"/>
      <c r="H292" s="95"/>
      <c r="I292" s="95"/>
    </row>
    <row r="293" spans="3:9" ht="15.75" customHeight="1" x14ac:dyDescent="0.25">
      <c r="C293" s="95"/>
      <c r="D293" s="95"/>
      <c r="E293" s="95"/>
      <c r="F293" s="95"/>
      <c r="G293" s="95"/>
      <c r="H293" s="95"/>
      <c r="I293" s="95"/>
    </row>
    <row r="294" spans="3:9" ht="15.75" customHeight="1" x14ac:dyDescent="0.25">
      <c r="C294" s="95"/>
      <c r="D294" s="95"/>
      <c r="E294" s="95"/>
      <c r="F294" s="95"/>
      <c r="G294" s="95"/>
      <c r="H294" s="95"/>
      <c r="I294" s="95"/>
    </row>
    <row r="295" spans="3:9" ht="15.75" customHeight="1" x14ac:dyDescent="0.25">
      <c r="C295" s="95"/>
      <c r="D295" s="95"/>
      <c r="E295" s="95"/>
      <c r="F295" s="95"/>
      <c r="G295" s="95"/>
      <c r="H295" s="95"/>
      <c r="I295" s="95"/>
    </row>
    <row r="296" spans="3:9" ht="15.75" customHeight="1" x14ac:dyDescent="0.25">
      <c r="C296" s="95"/>
      <c r="D296" s="95"/>
      <c r="E296" s="95"/>
      <c r="F296" s="95"/>
      <c r="G296" s="95"/>
      <c r="H296" s="95"/>
      <c r="I296" s="95"/>
    </row>
    <row r="297" spans="3:9" ht="15.75" customHeight="1" x14ac:dyDescent="0.25">
      <c r="C297" s="95"/>
      <c r="D297" s="95"/>
      <c r="E297" s="95"/>
      <c r="F297" s="95"/>
      <c r="G297" s="95"/>
      <c r="H297" s="95"/>
      <c r="I297" s="95"/>
    </row>
    <row r="298" spans="3:9" ht="15.75" customHeight="1" x14ac:dyDescent="0.25">
      <c r="C298" s="95"/>
      <c r="D298" s="95"/>
      <c r="E298" s="95"/>
      <c r="F298" s="95"/>
      <c r="G298" s="95"/>
      <c r="H298" s="95"/>
      <c r="I298" s="95"/>
    </row>
    <row r="299" spans="3:9" ht="15.75" customHeight="1" x14ac:dyDescent="0.25">
      <c r="C299" s="95"/>
      <c r="D299" s="95"/>
      <c r="E299" s="95"/>
      <c r="F299" s="95"/>
      <c r="G299" s="95"/>
      <c r="H299" s="95"/>
      <c r="I299" s="95"/>
    </row>
    <row r="300" spans="3:9" ht="15.75" customHeight="1" x14ac:dyDescent="0.25">
      <c r="C300" s="95"/>
      <c r="D300" s="95"/>
      <c r="E300" s="95"/>
      <c r="F300" s="95"/>
      <c r="G300" s="95"/>
      <c r="H300" s="95"/>
      <c r="I300" s="95"/>
    </row>
    <row r="301" spans="3:9" ht="15.75" customHeight="1" x14ac:dyDescent="0.25">
      <c r="C301" s="95"/>
      <c r="D301" s="95"/>
      <c r="E301" s="95"/>
      <c r="F301" s="95"/>
      <c r="G301" s="95"/>
      <c r="H301" s="95"/>
      <c r="I301" s="95"/>
    </row>
    <row r="302" spans="3:9" ht="15.75" customHeight="1" x14ac:dyDescent="0.25">
      <c r="C302" s="95"/>
      <c r="D302" s="95"/>
      <c r="E302" s="95"/>
      <c r="F302" s="95"/>
      <c r="G302" s="95"/>
      <c r="H302" s="95"/>
      <c r="I302" s="95"/>
    </row>
    <row r="303" spans="3:9" ht="15.75" customHeight="1" x14ac:dyDescent="0.25">
      <c r="C303" s="95"/>
      <c r="D303" s="95"/>
      <c r="E303" s="95"/>
      <c r="F303" s="95"/>
      <c r="G303" s="95"/>
      <c r="H303" s="95"/>
      <c r="I303" s="95"/>
    </row>
    <row r="304" spans="3:9" ht="15.75" customHeight="1" x14ac:dyDescent="0.25">
      <c r="C304" s="95"/>
      <c r="D304" s="95"/>
      <c r="E304" s="95"/>
      <c r="F304" s="95"/>
      <c r="G304" s="95"/>
      <c r="H304" s="95"/>
      <c r="I304" s="95"/>
    </row>
    <row r="305" spans="3:9" ht="15.75" customHeight="1" x14ac:dyDescent="0.25">
      <c r="C305" s="95"/>
      <c r="D305" s="95"/>
      <c r="E305" s="95"/>
      <c r="F305" s="95"/>
      <c r="G305" s="95"/>
      <c r="H305" s="95"/>
      <c r="I305" s="95"/>
    </row>
    <row r="306" spans="3:9" ht="15.75" customHeight="1" x14ac:dyDescent="0.25">
      <c r="C306" s="95"/>
      <c r="D306" s="95"/>
      <c r="E306" s="95"/>
      <c r="F306" s="95"/>
      <c r="G306" s="95"/>
      <c r="H306" s="95"/>
      <c r="I306" s="95"/>
    </row>
    <row r="307" spans="3:9" ht="15.75" customHeight="1" x14ac:dyDescent="0.25">
      <c r="C307" s="95"/>
      <c r="D307" s="95"/>
      <c r="E307" s="95"/>
      <c r="F307" s="95"/>
      <c r="G307" s="95"/>
      <c r="H307" s="95"/>
      <c r="I307" s="95"/>
    </row>
    <row r="308" spans="3:9" ht="15.75" customHeight="1" x14ac:dyDescent="0.25">
      <c r="C308" s="95"/>
      <c r="D308" s="95"/>
      <c r="E308" s="95"/>
      <c r="F308" s="95"/>
      <c r="G308" s="95"/>
      <c r="H308" s="95"/>
      <c r="I308" s="95"/>
    </row>
    <row r="309" spans="3:9" ht="15.75" customHeight="1" x14ac:dyDescent="0.25">
      <c r="C309" s="95"/>
      <c r="D309" s="95"/>
      <c r="E309" s="95"/>
      <c r="F309" s="95"/>
      <c r="G309" s="95"/>
      <c r="H309" s="95"/>
      <c r="I309" s="95"/>
    </row>
    <row r="310" spans="3:9" ht="15.75" customHeight="1" x14ac:dyDescent="0.25">
      <c r="C310" s="95"/>
      <c r="D310" s="95"/>
      <c r="E310" s="95"/>
      <c r="F310" s="95"/>
      <c r="G310" s="95"/>
      <c r="H310" s="95"/>
      <c r="I310" s="95"/>
    </row>
    <row r="311" spans="3:9" ht="15.75" customHeight="1" x14ac:dyDescent="0.25">
      <c r="C311" s="95"/>
      <c r="D311" s="95"/>
      <c r="E311" s="95"/>
      <c r="F311" s="95"/>
      <c r="G311" s="95"/>
      <c r="H311" s="95"/>
      <c r="I311" s="95"/>
    </row>
    <row r="312" spans="3:9" ht="15.75" customHeight="1" x14ac:dyDescent="0.25">
      <c r="C312" s="95"/>
      <c r="D312" s="95"/>
      <c r="E312" s="95"/>
      <c r="F312" s="95"/>
      <c r="G312" s="95"/>
      <c r="H312" s="95"/>
      <c r="I312" s="95"/>
    </row>
    <row r="313" spans="3:9" ht="15.75" customHeight="1" x14ac:dyDescent="0.25">
      <c r="C313" s="95"/>
      <c r="D313" s="95"/>
      <c r="E313" s="95"/>
      <c r="F313" s="95"/>
      <c r="G313" s="95"/>
      <c r="H313" s="95"/>
      <c r="I313" s="95"/>
    </row>
    <row r="314" spans="3:9" ht="15.75" customHeight="1" x14ac:dyDescent="0.25">
      <c r="C314" s="95"/>
      <c r="D314" s="95"/>
      <c r="E314" s="95"/>
      <c r="F314" s="95"/>
      <c r="G314" s="95"/>
      <c r="H314" s="95"/>
      <c r="I314" s="95"/>
    </row>
    <row r="315" spans="3:9" ht="15.75" customHeight="1" x14ac:dyDescent="0.25">
      <c r="C315" s="95"/>
      <c r="D315" s="95"/>
      <c r="E315" s="95"/>
      <c r="F315" s="95"/>
      <c r="G315" s="95"/>
      <c r="H315" s="95"/>
      <c r="I315" s="95"/>
    </row>
    <row r="316" spans="3:9" ht="15.75" customHeight="1" x14ac:dyDescent="0.25">
      <c r="C316" s="95"/>
      <c r="D316" s="95"/>
      <c r="E316" s="95"/>
      <c r="F316" s="95"/>
      <c r="G316" s="95"/>
      <c r="H316" s="95"/>
      <c r="I316" s="95"/>
    </row>
    <row r="317" spans="3:9" ht="15.75" customHeight="1" x14ac:dyDescent="0.25">
      <c r="C317" s="95"/>
      <c r="D317" s="95"/>
      <c r="E317" s="95"/>
      <c r="F317" s="95"/>
      <c r="G317" s="95"/>
      <c r="H317" s="95"/>
      <c r="I317" s="95"/>
    </row>
    <row r="318" spans="3:9" ht="15.75" customHeight="1" x14ac:dyDescent="0.25">
      <c r="C318" s="95"/>
      <c r="D318" s="95"/>
      <c r="E318" s="95"/>
      <c r="F318" s="95"/>
      <c r="G318" s="95"/>
      <c r="H318" s="95"/>
      <c r="I318" s="95"/>
    </row>
    <row r="319" spans="3:9" ht="15.75" customHeight="1" x14ac:dyDescent="0.25">
      <c r="C319" s="95"/>
      <c r="D319" s="95"/>
      <c r="E319" s="95"/>
      <c r="F319" s="95"/>
      <c r="G319" s="95"/>
      <c r="H319" s="95"/>
      <c r="I319" s="95"/>
    </row>
    <row r="320" spans="3:9" ht="15.75" customHeight="1" x14ac:dyDescent="0.25">
      <c r="C320" s="95"/>
      <c r="D320" s="95"/>
      <c r="E320" s="95"/>
      <c r="F320" s="95"/>
      <c r="G320" s="95"/>
      <c r="H320" s="95"/>
      <c r="I320" s="95"/>
    </row>
    <row r="321" spans="3:9" ht="15.75" customHeight="1" x14ac:dyDescent="0.25">
      <c r="C321" s="95"/>
      <c r="D321" s="95"/>
      <c r="E321" s="95"/>
      <c r="F321" s="95"/>
      <c r="G321" s="95"/>
      <c r="H321" s="95"/>
      <c r="I321" s="95"/>
    </row>
    <row r="322" spans="3:9" ht="15.75" customHeight="1" x14ac:dyDescent="0.25">
      <c r="C322" s="95"/>
      <c r="D322" s="95"/>
      <c r="E322" s="95"/>
      <c r="F322" s="95"/>
      <c r="G322" s="95"/>
      <c r="H322" s="95"/>
      <c r="I322" s="95"/>
    </row>
    <row r="323" spans="3:9" ht="15.75" customHeight="1" x14ac:dyDescent="0.25">
      <c r="C323" s="95"/>
      <c r="D323" s="95"/>
      <c r="E323" s="95"/>
      <c r="F323" s="95"/>
      <c r="G323" s="95"/>
      <c r="H323" s="95"/>
      <c r="I323" s="95"/>
    </row>
    <row r="324" spans="3:9" ht="15.75" customHeight="1" x14ac:dyDescent="0.25">
      <c r="C324" s="95"/>
      <c r="D324" s="95"/>
      <c r="E324" s="95"/>
      <c r="F324" s="95"/>
      <c r="G324" s="95"/>
      <c r="H324" s="95"/>
      <c r="I324" s="95"/>
    </row>
    <row r="325" spans="3:9" ht="15.75" customHeight="1" x14ac:dyDescent="0.25">
      <c r="C325" s="95"/>
      <c r="D325" s="95"/>
      <c r="E325" s="95"/>
      <c r="F325" s="95"/>
      <c r="G325" s="95"/>
      <c r="H325" s="95"/>
      <c r="I325" s="95"/>
    </row>
    <row r="326" spans="3:9" ht="15.75" customHeight="1" x14ac:dyDescent="0.25">
      <c r="C326" s="95"/>
      <c r="D326" s="95"/>
      <c r="E326" s="95"/>
      <c r="F326" s="95"/>
      <c r="G326" s="95"/>
      <c r="H326" s="95"/>
      <c r="I326" s="95"/>
    </row>
    <row r="327" spans="3:9" ht="15.75" customHeight="1" x14ac:dyDescent="0.25">
      <c r="C327" s="95"/>
      <c r="D327" s="95"/>
      <c r="E327" s="95"/>
      <c r="F327" s="95"/>
      <c r="G327" s="95"/>
      <c r="H327" s="95"/>
      <c r="I327" s="95"/>
    </row>
    <row r="328" spans="3:9" ht="15.75" customHeight="1" x14ac:dyDescent="0.25">
      <c r="C328" s="95"/>
      <c r="D328" s="95"/>
      <c r="E328" s="95"/>
      <c r="F328" s="95"/>
      <c r="G328" s="95"/>
      <c r="H328" s="95"/>
      <c r="I328" s="95"/>
    </row>
    <row r="329" spans="3:9" ht="15.75" customHeight="1" x14ac:dyDescent="0.25">
      <c r="C329" s="95"/>
      <c r="D329" s="95"/>
      <c r="E329" s="95"/>
      <c r="F329" s="95"/>
      <c r="G329" s="95"/>
      <c r="H329" s="95"/>
      <c r="I329" s="95"/>
    </row>
    <row r="330" spans="3:9" ht="15.75" customHeight="1" x14ac:dyDescent="0.25">
      <c r="C330" s="95"/>
      <c r="D330" s="95"/>
      <c r="E330" s="95"/>
      <c r="F330" s="95"/>
      <c r="G330" s="95"/>
      <c r="H330" s="95"/>
      <c r="I330" s="95"/>
    </row>
    <row r="331" spans="3:9" ht="15.75" customHeight="1" x14ac:dyDescent="0.25">
      <c r="C331" s="95"/>
      <c r="D331" s="95"/>
      <c r="E331" s="95"/>
      <c r="F331" s="95"/>
      <c r="G331" s="95"/>
      <c r="H331" s="95"/>
      <c r="I331" s="95"/>
    </row>
    <row r="332" spans="3:9" ht="15.75" customHeight="1" x14ac:dyDescent="0.25">
      <c r="C332" s="95"/>
      <c r="D332" s="95"/>
      <c r="E332" s="95"/>
      <c r="F332" s="95"/>
      <c r="G332" s="95"/>
      <c r="H332" s="95"/>
      <c r="I332" s="95"/>
    </row>
    <row r="333" spans="3:9" ht="15.75" customHeight="1" x14ac:dyDescent="0.25">
      <c r="C333" s="95"/>
      <c r="D333" s="95"/>
      <c r="E333" s="95"/>
      <c r="F333" s="95"/>
      <c r="G333" s="95"/>
      <c r="H333" s="95"/>
      <c r="I333" s="95"/>
    </row>
    <row r="334" spans="3:9" ht="15.75" customHeight="1" x14ac:dyDescent="0.25">
      <c r="C334" s="95"/>
      <c r="D334" s="95"/>
      <c r="E334" s="95"/>
      <c r="F334" s="95"/>
      <c r="G334" s="95"/>
      <c r="H334" s="95"/>
      <c r="I334" s="95"/>
    </row>
    <row r="335" spans="3:9" ht="15.75" customHeight="1" x14ac:dyDescent="0.25">
      <c r="C335" s="95"/>
      <c r="D335" s="95"/>
      <c r="E335" s="95"/>
      <c r="F335" s="95"/>
      <c r="G335" s="95"/>
      <c r="H335" s="95"/>
      <c r="I335" s="95"/>
    </row>
    <row r="336" spans="3:9" ht="15.75" customHeight="1" x14ac:dyDescent="0.25">
      <c r="C336" s="95"/>
      <c r="D336" s="95"/>
      <c r="E336" s="95"/>
      <c r="F336" s="95"/>
      <c r="G336" s="95"/>
      <c r="H336" s="95"/>
      <c r="I336" s="95"/>
    </row>
    <row r="337" spans="3:9" ht="15.75" customHeight="1" x14ac:dyDescent="0.25">
      <c r="C337" s="95"/>
      <c r="D337" s="95"/>
      <c r="E337" s="95"/>
      <c r="F337" s="95"/>
      <c r="G337" s="95"/>
      <c r="H337" s="95"/>
      <c r="I337" s="95"/>
    </row>
    <row r="338" spans="3:9" ht="15.75" customHeight="1" x14ac:dyDescent="0.25">
      <c r="C338" s="95"/>
      <c r="D338" s="95"/>
      <c r="E338" s="95"/>
      <c r="F338" s="95"/>
      <c r="G338" s="95"/>
      <c r="H338" s="95"/>
      <c r="I338" s="95"/>
    </row>
    <row r="339" spans="3:9" ht="15.75" customHeight="1" x14ac:dyDescent="0.25">
      <c r="C339" s="95"/>
      <c r="D339" s="95"/>
      <c r="E339" s="95"/>
      <c r="F339" s="95"/>
      <c r="G339" s="95"/>
      <c r="H339" s="95"/>
      <c r="I339" s="95"/>
    </row>
    <row r="340" spans="3:9" ht="15.75" customHeight="1" x14ac:dyDescent="0.25">
      <c r="C340" s="95"/>
      <c r="D340" s="95"/>
      <c r="E340" s="95"/>
      <c r="F340" s="95"/>
      <c r="G340" s="95"/>
      <c r="H340" s="95"/>
      <c r="I340" s="95"/>
    </row>
    <row r="341" spans="3:9" ht="15.75" customHeight="1" x14ac:dyDescent="0.25">
      <c r="C341" s="95"/>
      <c r="D341" s="95"/>
      <c r="E341" s="95"/>
      <c r="F341" s="95"/>
      <c r="G341" s="95"/>
      <c r="H341" s="95"/>
      <c r="I341" s="95"/>
    </row>
    <row r="342" spans="3:9" ht="15.75" customHeight="1" x14ac:dyDescent="0.25">
      <c r="C342" s="95"/>
      <c r="D342" s="95"/>
      <c r="E342" s="95"/>
      <c r="F342" s="95"/>
      <c r="G342" s="95"/>
      <c r="H342" s="95"/>
      <c r="I342" s="95"/>
    </row>
    <row r="343" spans="3:9" ht="15.75" customHeight="1" x14ac:dyDescent="0.25">
      <c r="C343" s="95"/>
      <c r="D343" s="95"/>
      <c r="E343" s="95"/>
      <c r="F343" s="95"/>
      <c r="G343" s="95"/>
      <c r="H343" s="95"/>
      <c r="I343" s="95"/>
    </row>
    <row r="344" spans="3:9" ht="15.75" customHeight="1" x14ac:dyDescent="0.25">
      <c r="C344" s="95"/>
      <c r="D344" s="95"/>
      <c r="E344" s="95"/>
      <c r="F344" s="95"/>
      <c r="G344" s="95"/>
      <c r="H344" s="95"/>
      <c r="I344" s="95"/>
    </row>
    <row r="345" spans="3:9" ht="15.75" customHeight="1" x14ac:dyDescent="0.25">
      <c r="C345" s="95"/>
      <c r="D345" s="95"/>
      <c r="E345" s="95"/>
      <c r="F345" s="95"/>
      <c r="G345" s="95"/>
      <c r="H345" s="95"/>
      <c r="I345" s="95"/>
    </row>
    <row r="346" spans="3:9" ht="15.75" customHeight="1" x14ac:dyDescent="0.25">
      <c r="C346" s="95"/>
      <c r="D346" s="95"/>
      <c r="E346" s="95"/>
      <c r="F346" s="95"/>
      <c r="G346" s="95"/>
      <c r="H346" s="95"/>
      <c r="I346" s="95"/>
    </row>
    <row r="347" spans="3:9" ht="15.75" customHeight="1" x14ac:dyDescent="0.25">
      <c r="C347" s="95"/>
      <c r="D347" s="95"/>
      <c r="E347" s="95"/>
      <c r="F347" s="95"/>
      <c r="G347" s="95"/>
      <c r="H347" s="95"/>
      <c r="I347" s="95"/>
    </row>
    <row r="348" spans="3:9" ht="15.75" customHeight="1" x14ac:dyDescent="0.25">
      <c r="C348" s="95"/>
      <c r="D348" s="95"/>
      <c r="E348" s="95"/>
      <c r="F348" s="95"/>
      <c r="G348" s="95"/>
      <c r="H348" s="95"/>
      <c r="I348" s="95"/>
    </row>
    <row r="349" spans="3:9" ht="15.75" customHeight="1" x14ac:dyDescent="0.25">
      <c r="C349" s="95"/>
      <c r="D349" s="95"/>
      <c r="E349" s="95"/>
      <c r="F349" s="95"/>
      <c r="G349" s="95"/>
      <c r="H349" s="95"/>
      <c r="I349" s="95"/>
    </row>
    <row r="350" spans="3:9" ht="15.75" customHeight="1" x14ac:dyDescent="0.25">
      <c r="C350" s="95"/>
      <c r="D350" s="95"/>
      <c r="E350" s="95"/>
      <c r="F350" s="95"/>
      <c r="G350" s="95"/>
      <c r="H350" s="95"/>
      <c r="I350" s="95"/>
    </row>
    <row r="351" spans="3:9" ht="15.75" customHeight="1" x14ac:dyDescent="0.25">
      <c r="C351" s="95"/>
      <c r="D351" s="95"/>
      <c r="E351" s="95"/>
      <c r="F351" s="95"/>
      <c r="G351" s="95"/>
      <c r="H351" s="95"/>
      <c r="I351" s="95"/>
    </row>
    <row r="352" spans="3:9" ht="15.75" customHeight="1" x14ac:dyDescent="0.25">
      <c r="C352" s="95"/>
      <c r="D352" s="95"/>
      <c r="E352" s="95"/>
      <c r="F352" s="95"/>
      <c r="G352" s="95"/>
      <c r="H352" s="95"/>
      <c r="I352" s="95"/>
    </row>
    <row r="353" spans="3:9" ht="15.75" customHeight="1" x14ac:dyDescent="0.25">
      <c r="C353" s="95"/>
      <c r="D353" s="95"/>
      <c r="E353" s="95"/>
      <c r="F353" s="95"/>
      <c r="G353" s="95"/>
      <c r="H353" s="95"/>
      <c r="I353" s="95"/>
    </row>
    <row r="354" spans="3:9" ht="15.75" customHeight="1" x14ac:dyDescent="0.25">
      <c r="C354" s="95"/>
      <c r="D354" s="95"/>
      <c r="E354" s="95"/>
      <c r="F354" s="95"/>
      <c r="G354" s="95"/>
      <c r="H354" s="95"/>
      <c r="I354" s="95"/>
    </row>
    <row r="355" spans="3:9" ht="15.75" customHeight="1" x14ac:dyDescent="0.25">
      <c r="C355" s="95"/>
      <c r="D355" s="95"/>
      <c r="E355" s="95"/>
      <c r="F355" s="95"/>
      <c r="G355" s="95"/>
      <c r="H355" s="95"/>
      <c r="I355" s="95"/>
    </row>
    <row r="356" spans="3:9" ht="15.75" customHeight="1" x14ac:dyDescent="0.25">
      <c r="C356" s="95"/>
      <c r="D356" s="95"/>
      <c r="E356" s="95"/>
      <c r="F356" s="95"/>
      <c r="G356" s="95"/>
      <c r="H356" s="95"/>
      <c r="I356" s="95"/>
    </row>
    <row r="357" spans="3:9" ht="15.75" customHeight="1" x14ac:dyDescent="0.25">
      <c r="C357" s="95"/>
      <c r="D357" s="95"/>
      <c r="E357" s="95"/>
      <c r="F357" s="95"/>
      <c r="G357" s="95"/>
      <c r="H357" s="95"/>
      <c r="I357" s="95"/>
    </row>
    <row r="358" spans="3:9" ht="15.75" customHeight="1" x14ac:dyDescent="0.25">
      <c r="C358" s="95"/>
      <c r="D358" s="95"/>
      <c r="E358" s="95"/>
      <c r="F358" s="95"/>
      <c r="G358" s="95"/>
      <c r="H358" s="95"/>
      <c r="I358" s="95"/>
    </row>
    <row r="359" spans="3:9" ht="15.75" customHeight="1" x14ac:dyDescent="0.25">
      <c r="C359" s="95"/>
      <c r="D359" s="95"/>
      <c r="E359" s="95"/>
      <c r="F359" s="95"/>
      <c r="G359" s="95"/>
      <c r="H359" s="95"/>
      <c r="I359" s="95"/>
    </row>
    <row r="360" spans="3:9" ht="15.75" customHeight="1" x14ac:dyDescent="0.25">
      <c r="C360" s="95"/>
      <c r="D360" s="95"/>
      <c r="E360" s="95"/>
      <c r="F360" s="95"/>
      <c r="G360" s="95"/>
      <c r="H360" s="95"/>
      <c r="I360" s="95"/>
    </row>
    <row r="361" spans="3:9" ht="15.75" customHeight="1" x14ac:dyDescent="0.25">
      <c r="C361" s="95"/>
      <c r="D361" s="95"/>
      <c r="E361" s="95"/>
      <c r="F361" s="95"/>
      <c r="G361" s="95"/>
      <c r="H361" s="95"/>
      <c r="I361" s="95"/>
    </row>
    <row r="362" spans="3:9" ht="15.75" customHeight="1" x14ac:dyDescent="0.25">
      <c r="C362" s="95"/>
      <c r="D362" s="95"/>
      <c r="E362" s="95"/>
      <c r="F362" s="95"/>
      <c r="G362" s="95"/>
      <c r="H362" s="95"/>
      <c r="I362" s="95"/>
    </row>
    <row r="363" spans="3:9" ht="15.75" customHeight="1" x14ac:dyDescent="0.25">
      <c r="C363" s="95"/>
      <c r="D363" s="95"/>
      <c r="E363" s="95"/>
      <c r="F363" s="95"/>
      <c r="G363" s="95"/>
      <c r="H363" s="95"/>
      <c r="I363" s="95"/>
    </row>
    <row r="364" spans="3:9" ht="15.75" customHeight="1" x14ac:dyDescent="0.25">
      <c r="C364" s="95"/>
      <c r="D364" s="95"/>
      <c r="E364" s="95"/>
      <c r="F364" s="95"/>
      <c r="G364" s="95"/>
      <c r="H364" s="95"/>
      <c r="I364" s="95"/>
    </row>
    <row r="365" spans="3:9" ht="15.75" customHeight="1" x14ac:dyDescent="0.25">
      <c r="C365" s="95"/>
      <c r="D365" s="95"/>
      <c r="E365" s="95"/>
      <c r="F365" s="95"/>
      <c r="G365" s="95"/>
      <c r="H365" s="95"/>
      <c r="I365" s="95"/>
    </row>
    <row r="366" spans="3:9" ht="15.75" customHeight="1" x14ac:dyDescent="0.25">
      <c r="C366" s="95"/>
      <c r="D366" s="95"/>
      <c r="E366" s="95"/>
      <c r="F366" s="95"/>
      <c r="G366" s="95"/>
      <c r="H366" s="95"/>
      <c r="I366" s="95"/>
    </row>
    <row r="367" spans="3:9" ht="15.75" customHeight="1" x14ac:dyDescent="0.25">
      <c r="C367" s="95"/>
      <c r="D367" s="95"/>
      <c r="E367" s="95"/>
      <c r="F367" s="95"/>
      <c r="G367" s="95"/>
      <c r="H367" s="95"/>
      <c r="I367" s="95"/>
    </row>
    <row r="368" spans="3:9" ht="15.75" customHeight="1" x14ac:dyDescent="0.25">
      <c r="C368" s="95"/>
      <c r="D368" s="95"/>
      <c r="E368" s="95"/>
      <c r="F368" s="95"/>
      <c r="G368" s="95"/>
      <c r="H368" s="95"/>
      <c r="I368" s="95"/>
    </row>
    <row r="369" spans="3:9" ht="15.75" customHeight="1" x14ac:dyDescent="0.25">
      <c r="C369" s="95"/>
      <c r="D369" s="95"/>
      <c r="E369" s="95"/>
      <c r="F369" s="95"/>
      <c r="G369" s="95"/>
      <c r="H369" s="95"/>
      <c r="I369" s="95"/>
    </row>
    <row r="370" spans="3:9" ht="15.75" customHeight="1" x14ac:dyDescent="0.25">
      <c r="C370" s="95"/>
      <c r="D370" s="95"/>
      <c r="E370" s="95"/>
      <c r="F370" s="95"/>
      <c r="G370" s="95"/>
      <c r="H370" s="95"/>
      <c r="I370" s="95"/>
    </row>
    <row r="371" spans="3:9" ht="15.75" customHeight="1" x14ac:dyDescent="0.25">
      <c r="C371" s="95"/>
      <c r="D371" s="95"/>
      <c r="E371" s="95"/>
      <c r="F371" s="95"/>
      <c r="G371" s="95"/>
      <c r="H371" s="95"/>
      <c r="I371" s="95"/>
    </row>
    <row r="372" spans="3:9" ht="15.75" customHeight="1" x14ac:dyDescent="0.25">
      <c r="C372" s="95"/>
      <c r="D372" s="95"/>
      <c r="E372" s="95"/>
      <c r="F372" s="95"/>
      <c r="G372" s="95"/>
      <c r="H372" s="95"/>
      <c r="I372" s="95"/>
    </row>
    <row r="373" spans="3:9" ht="15.75" customHeight="1" x14ac:dyDescent="0.25">
      <c r="C373" s="95"/>
      <c r="D373" s="95"/>
      <c r="E373" s="95"/>
      <c r="F373" s="95"/>
      <c r="G373" s="95"/>
      <c r="H373" s="95"/>
      <c r="I373" s="95"/>
    </row>
    <row r="374" spans="3:9" ht="15.75" customHeight="1" x14ac:dyDescent="0.25">
      <c r="C374" s="95"/>
      <c r="D374" s="95"/>
      <c r="E374" s="95"/>
      <c r="F374" s="95"/>
      <c r="G374" s="95"/>
      <c r="H374" s="95"/>
      <c r="I374" s="95"/>
    </row>
    <row r="375" spans="3:9" ht="15.75" customHeight="1" x14ac:dyDescent="0.25">
      <c r="C375" s="95"/>
      <c r="D375" s="95"/>
      <c r="E375" s="95"/>
      <c r="F375" s="95"/>
      <c r="G375" s="95"/>
      <c r="H375" s="95"/>
      <c r="I375" s="95"/>
    </row>
    <row r="376" spans="3:9" ht="15.75" customHeight="1" x14ac:dyDescent="0.25">
      <c r="C376" s="95"/>
      <c r="D376" s="95"/>
      <c r="E376" s="95"/>
      <c r="F376" s="95"/>
      <c r="G376" s="95"/>
      <c r="H376" s="95"/>
      <c r="I376" s="95"/>
    </row>
    <row r="377" spans="3:9" ht="15.75" customHeight="1" x14ac:dyDescent="0.25">
      <c r="C377" s="95"/>
      <c r="D377" s="95"/>
      <c r="E377" s="95"/>
      <c r="F377" s="95"/>
      <c r="G377" s="95"/>
      <c r="H377" s="95"/>
      <c r="I377" s="95"/>
    </row>
    <row r="378" spans="3:9" ht="15.75" customHeight="1" x14ac:dyDescent="0.25">
      <c r="C378" s="95"/>
      <c r="D378" s="95"/>
      <c r="E378" s="95"/>
      <c r="F378" s="95"/>
      <c r="G378" s="95"/>
      <c r="H378" s="95"/>
      <c r="I378" s="95"/>
    </row>
    <row r="379" spans="3:9" ht="15.75" customHeight="1" x14ac:dyDescent="0.25">
      <c r="C379" s="95"/>
      <c r="D379" s="95"/>
      <c r="E379" s="95"/>
      <c r="F379" s="95"/>
      <c r="G379" s="95"/>
      <c r="H379" s="95"/>
      <c r="I379" s="95"/>
    </row>
    <row r="380" spans="3:9" ht="15.75" customHeight="1" x14ac:dyDescent="0.25">
      <c r="C380" s="95"/>
      <c r="D380" s="95"/>
      <c r="E380" s="95"/>
      <c r="F380" s="95"/>
      <c r="G380" s="95"/>
      <c r="H380" s="95"/>
      <c r="I380" s="95"/>
    </row>
    <row r="381" spans="3:9" ht="15.75" customHeight="1" x14ac:dyDescent="0.25">
      <c r="C381" s="95"/>
      <c r="D381" s="95"/>
      <c r="E381" s="95"/>
      <c r="F381" s="95"/>
      <c r="G381" s="95"/>
      <c r="H381" s="95"/>
      <c r="I381" s="95"/>
    </row>
    <row r="382" spans="3:9" ht="15.75" customHeight="1" x14ac:dyDescent="0.25">
      <c r="C382" s="95"/>
      <c r="D382" s="95"/>
      <c r="E382" s="95"/>
      <c r="F382" s="95"/>
      <c r="G382" s="95"/>
      <c r="H382" s="95"/>
      <c r="I382" s="95"/>
    </row>
    <row r="383" spans="3:9" ht="15.75" customHeight="1" x14ac:dyDescent="0.25">
      <c r="C383" s="95"/>
      <c r="D383" s="95"/>
      <c r="E383" s="95"/>
      <c r="F383" s="95"/>
      <c r="G383" s="95"/>
      <c r="H383" s="95"/>
      <c r="I383" s="95"/>
    </row>
    <row r="384" spans="3:9" ht="15.75" customHeight="1" x14ac:dyDescent="0.25">
      <c r="C384" s="95"/>
      <c r="D384" s="95"/>
      <c r="E384" s="95"/>
      <c r="F384" s="95"/>
      <c r="G384" s="95"/>
      <c r="H384" s="95"/>
      <c r="I384" s="95"/>
    </row>
    <row r="385" spans="3:9" ht="15.75" customHeight="1" x14ac:dyDescent="0.25">
      <c r="C385" s="95"/>
      <c r="D385" s="95"/>
      <c r="E385" s="95"/>
      <c r="F385" s="95"/>
      <c r="G385" s="95"/>
      <c r="H385" s="95"/>
      <c r="I385" s="95"/>
    </row>
    <row r="386" spans="3:9" ht="15.75" customHeight="1" x14ac:dyDescent="0.25">
      <c r="C386" s="95"/>
      <c r="D386" s="95"/>
      <c r="E386" s="95"/>
      <c r="F386" s="95"/>
      <c r="G386" s="95"/>
      <c r="H386" s="95"/>
      <c r="I386" s="95"/>
    </row>
    <row r="387" spans="3:9" ht="15.75" customHeight="1" x14ac:dyDescent="0.25">
      <c r="C387" s="95"/>
      <c r="D387" s="95"/>
      <c r="E387" s="95"/>
      <c r="F387" s="95"/>
      <c r="G387" s="95"/>
      <c r="H387" s="95"/>
      <c r="I387" s="95"/>
    </row>
    <row r="388" spans="3:9" ht="15.75" customHeight="1" x14ac:dyDescent="0.25">
      <c r="C388" s="95"/>
      <c r="D388" s="95"/>
      <c r="E388" s="95"/>
      <c r="F388" s="95"/>
      <c r="G388" s="95"/>
      <c r="H388" s="95"/>
      <c r="I388" s="95"/>
    </row>
    <row r="389" spans="3:9" ht="15.75" customHeight="1" x14ac:dyDescent="0.25">
      <c r="C389" s="95"/>
      <c r="D389" s="95"/>
      <c r="E389" s="95"/>
      <c r="F389" s="95"/>
      <c r="G389" s="95"/>
      <c r="H389" s="95"/>
      <c r="I389" s="95"/>
    </row>
    <row r="390" spans="3:9" ht="15.75" customHeight="1" x14ac:dyDescent="0.25">
      <c r="C390" s="95"/>
      <c r="D390" s="95"/>
      <c r="E390" s="95"/>
      <c r="F390" s="95"/>
      <c r="G390" s="95"/>
      <c r="H390" s="95"/>
      <c r="I390" s="95"/>
    </row>
    <row r="391" spans="3:9" ht="15.75" customHeight="1" x14ac:dyDescent="0.25">
      <c r="C391" s="95"/>
      <c r="D391" s="95"/>
      <c r="E391" s="95"/>
      <c r="F391" s="95"/>
      <c r="G391" s="95"/>
      <c r="H391" s="95"/>
      <c r="I391" s="95"/>
    </row>
    <row r="392" spans="3:9" ht="15.75" customHeight="1" x14ac:dyDescent="0.25">
      <c r="C392" s="95"/>
      <c r="D392" s="95"/>
      <c r="E392" s="95"/>
      <c r="F392" s="95"/>
      <c r="G392" s="95"/>
      <c r="H392" s="95"/>
      <c r="I392" s="95"/>
    </row>
    <row r="393" spans="3:9" ht="15.75" customHeight="1" x14ac:dyDescent="0.25">
      <c r="C393" s="95"/>
      <c r="D393" s="95"/>
      <c r="E393" s="95"/>
      <c r="F393" s="95"/>
      <c r="G393" s="95"/>
      <c r="H393" s="95"/>
      <c r="I393" s="95"/>
    </row>
    <row r="394" spans="3:9" ht="15.75" customHeight="1" x14ac:dyDescent="0.25">
      <c r="C394" s="95"/>
      <c r="D394" s="95"/>
      <c r="E394" s="95"/>
      <c r="F394" s="95"/>
      <c r="G394" s="95"/>
      <c r="H394" s="95"/>
      <c r="I394" s="95"/>
    </row>
    <row r="395" spans="3:9" ht="15.75" customHeight="1" x14ac:dyDescent="0.25">
      <c r="C395" s="95"/>
      <c r="D395" s="95"/>
      <c r="E395" s="95"/>
      <c r="F395" s="95"/>
      <c r="G395" s="95"/>
      <c r="H395" s="95"/>
      <c r="I395" s="95"/>
    </row>
    <row r="396" spans="3:9" ht="15.75" customHeight="1" x14ac:dyDescent="0.25">
      <c r="C396" s="95"/>
      <c r="D396" s="95"/>
      <c r="E396" s="95"/>
      <c r="F396" s="95"/>
      <c r="G396" s="95"/>
      <c r="H396" s="95"/>
      <c r="I396" s="95"/>
    </row>
    <row r="397" spans="3:9" ht="15.75" customHeight="1" x14ac:dyDescent="0.25">
      <c r="C397" s="95"/>
      <c r="D397" s="95"/>
      <c r="E397" s="95"/>
      <c r="F397" s="95"/>
      <c r="G397" s="95"/>
      <c r="H397" s="95"/>
      <c r="I397" s="95"/>
    </row>
    <row r="398" spans="3:9" ht="15.75" customHeight="1" x14ac:dyDescent="0.25">
      <c r="C398" s="95"/>
      <c r="D398" s="95"/>
      <c r="E398" s="95"/>
      <c r="F398" s="95"/>
      <c r="G398" s="95"/>
      <c r="H398" s="95"/>
      <c r="I398" s="95"/>
    </row>
    <row r="399" spans="3:9" ht="15.75" customHeight="1" x14ac:dyDescent="0.25">
      <c r="C399" s="95"/>
      <c r="D399" s="95"/>
      <c r="E399" s="95"/>
      <c r="F399" s="95"/>
      <c r="G399" s="95"/>
      <c r="H399" s="95"/>
      <c r="I399" s="95"/>
    </row>
    <row r="400" spans="3:9" ht="15.75" customHeight="1" x14ac:dyDescent="0.25">
      <c r="C400" s="95"/>
      <c r="D400" s="95"/>
      <c r="E400" s="95"/>
      <c r="F400" s="95"/>
      <c r="G400" s="95"/>
      <c r="H400" s="95"/>
      <c r="I400" s="95"/>
    </row>
    <row r="401" spans="3:9" ht="15.75" customHeight="1" x14ac:dyDescent="0.25">
      <c r="C401" s="95"/>
      <c r="D401" s="95"/>
      <c r="E401" s="95"/>
      <c r="F401" s="95"/>
      <c r="G401" s="95"/>
      <c r="H401" s="95"/>
      <c r="I401" s="95"/>
    </row>
    <row r="402" spans="3:9" ht="15.75" customHeight="1" x14ac:dyDescent="0.25">
      <c r="C402" s="95"/>
      <c r="D402" s="95"/>
      <c r="E402" s="95"/>
      <c r="F402" s="95"/>
      <c r="G402" s="95"/>
      <c r="H402" s="95"/>
      <c r="I402" s="95"/>
    </row>
    <row r="403" spans="3:9" ht="15.75" customHeight="1" x14ac:dyDescent="0.25">
      <c r="C403" s="95"/>
      <c r="D403" s="95"/>
      <c r="E403" s="95"/>
      <c r="F403" s="95"/>
      <c r="G403" s="95"/>
      <c r="H403" s="95"/>
      <c r="I403" s="95"/>
    </row>
    <row r="404" spans="3:9" ht="15.75" customHeight="1" x14ac:dyDescent="0.25">
      <c r="C404" s="95"/>
      <c r="D404" s="95"/>
      <c r="E404" s="95"/>
      <c r="F404" s="95"/>
      <c r="G404" s="95"/>
      <c r="H404" s="95"/>
      <c r="I404" s="95"/>
    </row>
    <row r="405" spans="3:9" ht="15.75" customHeight="1" x14ac:dyDescent="0.25">
      <c r="C405" s="95"/>
      <c r="D405" s="95"/>
      <c r="E405" s="95"/>
      <c r="F405" s="95"/>
      <c r="G405" s="95"/>
      <c r="H405" s="95"/>
      <c r="I405" s="95"/>
    </row>
    <row r="406" spans="3:9" ht="15.75" customHeight="1" x14ac:dyDescent="0.25">
      <c r="C406" s="95"/>
      <c r="D406" s="95"/>
      <c r="E406" s="95"/>
      <c r="F406" s="95"/>
      <c r="G406" s="95"/>
      <c r="H406" s="95"/>
      <c r="I406" s="95"/>
    </row>
    <row r="407" spans="3:9" ht="15.75" customHeight="1" x14ac:dyDescent="0.25">
      <c r="C407" s="95"/>
      <c r="D407" s="95"/>
      <c r="E407" s="95"/>
      <c r="F407" s="95"/>
      <c r="G407" s="95"/>
      <c r="H407" s="95"/>
      <c r="I407" s="95"/>
    </row>
    <row r="408" spans="3:9" ht="15.75" customHeight="1" x14ac:dyDescent="0.25">
      <c r="C408" s="95"/>
      <c r="D408" s="95"/>
      <c r="E408" s="95"/>
      <c r="F408" s="95"/>
      <c r="G408" s="95"/>
      <c r="H408" s="95"/>
      <c r="I408" s="95"/>
    </row>
    <row r="409" spans="3:9" ht="15.75" customHeight="1" x14ac:dyDescent="0.25">
      <c r="C409" s="95"/>
      <c r="D409" s="95"/>
      <c r="E409" s="95"/>
      <c r="F409" s="95"/>
      <c r="G409" s="95"/>
      <c r="H409" s="95"/>
      <c r="I409" s="95"/>
    </row>
    <row r="410" spans="3:9" ht="15.75" customHeight="1" x14ac:dyDescent="0.25">
      <c r="C410" s="95"/>
      <c r="D410" s="95"/>
      <c r="E410" s="95"/>
      <c r="F410" s="95"/>
      <c r="G410" s="95"/>
      <c r="H410" s="95"/>
      <c r="I410" s="95"/>
    </row>
    <row r="411" spans="3:9" ht="15.75" customHeight="1" x14ac:dyDescent="0.25">
      <c r="C411" s="95"/>
      <c r="D411" s="95"/>
      <c r="E411" s="95"/>
      <c r="F411" s="95"/>
      <c r="G411" s="95"/>
      <c r="H411" s="95"/>
      <c r="I411" s="95"/>
    </row>
    <row r="412" spans="3:9" ht="15.75" customHeight="1" x14ac:dyDescent="0.25">
      <c r="C412" s="95"/>
      <c r="D412" s="95"/>
      <c r="E412" s="95"/>
      <c r="F412" s="95"/>
      <c r="G412" s="95"/>
      <c r="H412" s="95"/>
      <c r="I412" s="95"/>
    </row>
    <row r="413" spans="3:9" ht="15.75" customHeight="1" x14ac:dyDescent="0.25">
      <c r="C413" s="95"/>
      <c r="D413" s="95"/>
      <c r="E413" s="95"/>
      <c r="F413" s="95"/>
      <c r="G413" s="95"/>
      <c r="H413" s="95"/>
      <c r="I413" s="95"/>
    </row>
    <row r="414" spans="3:9" ht="15.75" customHeight="1" x14ac:dyDescent="0.25">
      <c r="C414" s="95"/>
      <c r="D414" s="95"/>
      <c r="E414" s="95"/>
      <c r="F414" s="95"/>
      <c r="G414" s="95"/>
      <c r="H414" s="95"/>
      <c r="I414" s="95"/>
    </row>
    <row r="415" spans="3:9" ht="15.75" customHeight="1" x14ac:dyDescent="0.25">
      <c r="C415" s="95"/>
      <c r="D415" s="95"/>
      <c r="E415" s="95"/>
      <c r="F415" s="95"/>
      <c r="G415" s="95"/>
      <c r="H415" s="95"/>
      <c r="I415" s="95"/>
    </row>
    <row r="416" spans="3:9" ht="15.75" customHeight="1" x14ac:dyDescent="0.25">
      <c r="C416" s="95"/>
      <c r="D416" s="95"/>
      <c r="E416" s="95"/>
      <c r="F416" s="95"/>
      <c r="G416" s="95"/>
      <c r="H416" s="95"/>
      <c r="I416" s="95"/>
    </row>
    <row r="417" spans="3:9" ht="15.75" customHeight="1" x14ac:dyDescent="0.25">
      <c r="C417" s="95"/>
      <c r="D417" s="95"/>
      <c r="E417" s="95"/>
      <c r="F417" s="95"/>
      <c r="G417" s="95"/>
      <c r="H417" s="95"/>
      <c r="I417" s="95"/>
    </row>
    <row r="418" spans="3:9" ht="15.75" customHeight="1" x14ac:dyDescent="0.25">
      <c r="C418" s="95"/>
      <c r="D418" s="95"/>
      <c r="E418" s="95"/>
      <c r="F418" s="95"/>
      <c r="G418" s="95"/>
      <c r="H418" s="95"/>
      <c r="I418" s="95"/>
    </row>
    <row r="419" spans="3:9" ht="15.75" customHeight="1" x14ac:dyDescent="0.25">
      <c r="C419" s="95"/>
      <c r="D419" s="95"/>
      <c r="E419" s="95"/>
      <c r="F419" s="95"/>
      <c r="G419" s="95"/>
      <c r="H419" s="95"/>
      <c r="I419" s="95"/>
    </row>
    <row r="420" spans="3:9" ht="15.75" customHeight="1" x14ac:dyDescent="0.25">
      <c r="C420" s="95"/>
      <c r="D420" s="95"/>
      <c r="E420" s="95"/>
      <c r="F420" s="95"/>
      <c r="G420" s="95"/>
      <c r="H420" s="95"/>
      <c r="I420" s="95"/>
    </row>
    <row r="421" spans="3:9" ht="15.75" customHeight="1" x14ac:dyDescent="0.25">
      <c r="C421" s="95"/>
      <c r="D421" s="95"/>
      <c r="E421" s="95"/>
      <c r="F421" s="95"/>
      <c r="G421" s="95"/>
      <c r="H421" s="95"/>
      <c r="I421" s="95"/>
    </row>
    <row r="422" spans="3:9" ht="15.75" customHeight="1" x14ac:dyDescent="0.25">
      <c r="C422" s="95"/>
      <c r="D422" s="95"/>
      <c r="E422" s="95"/>
      <c r="F422" s="95"/>
      <c r="G422" s="95"/>
      <c r="H422" s="95"/>
      <c r="I422" s="95"/>
    </row>
    <row r="423" spans="3:9" ht="15.75" customHeight="1" x14ac:dyDescent="0.25">
      <c r="C423" s="95"/>
      <c r="D423" s="95"/>
      <c r="E423" s="95"/>
      <c r="F423" s="95"/>
      <c r="G423" s="95"/>
      <c r="H423" s="95"/>
      <c r="I423" s="95"/>
    </row>
    <row r="424" spans="3:9" ht="15.75" customHeight="1" x14ac:dyDescent="0.25">
      <c r="C424" s="95"/>
      <c r="D424" s="95"/>
      <c r="E424" s="95"/>
      <c r="F424" s="95"/>
      <c r="G424" s="95"/>
      <c r="H424" s="95"/>
      <c r="I424" s="95"/>
    </row>
    <row r="425" spans="3:9" ht="15.75" customHeight="1" x14ac:dyDescent="0.25">
      <c r="C425" s="95"/>
      <c r="D425" s="95"/>
      <c r="E425" s="95"/>
      <c r="F425" s="95"/>
      <c r="G425" s="95"/>
      <c r="H425" s="95"/>
      <c r="I425" s="95"/>
    </row>
    <row r="426" spans="3:9" ht="15.75" customHeight="1" x14ac:dyDescent="0.25">
      <c r="C426" s="95"/>
      <c r="D426" s="95"/>
      <c r="E426" s="95"/>
      <c r="F426" s="95"/>
      <c r="G426" s="95"/>
      <c r="H426" s="95"/>
      <c r="I426" s="95"/>
    </row>
    <row r="427" spans="3:9" ht="15.75" customHeight="1" x14ac:dyDescent="0.25">
      <c r="C427" s="95"/>
      <c r="D427" s="95"/>
      <c r="E427" s="95"/>
      <c r="F427" s="95"/>
      <c r="G427" s="95"/>
      <c r="H427" s="95"/>
      <c r="I427" s="95"/>
    </row>
    <row r="428" spans="3:9" ht="15.75" customHeight="1" x14ac:dyDescent="0.25">
      <c r="C428" s="95"/>
      <c r="D428" s="95"/>
      <c r="E428" s="95"/>
      <c r="F428" s="95"/>
      <c r="G428" s="95"/>
      <c r="H428" s="95"/>
      <c r="I428" s="95"/>
    </row>
    <row r="429" spans="3:9" ht="15.75" customHeight="1" x14ac:dyDescent="0.25"/>
    <row r="430" spans="3:9" ht="15.75" customHeight="1" x14ac:dyDescent="0.25"/>
    <row r="431" spans="3:9" ht="15.75" customHeight="1" x14ac:dyDescent="0.25"/>
    <row r="432" spans="3:9"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8740157499999996" bottom="0.78740157499999996"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pageSetUpPr fitToPage="1"/>
  </sheetPr>
  <dimension ref="A1:AI1000"/>
  <sheetViews>
    <sheetView showGridLines="0" workbookViewId="0">
      <selection sqref="A1:I1"/>
    </sheetView>
  </sheetViews>
  <sheetFormatPr defaultColWidth="12.6640625" defaultRowHeight="15" customHeight="1" x14ac:dyDescent="0.25"/>
  <cols>
    <col min="1" max="33" width="2.109375" customWidth="1"/>
    <col min="34" max="35" width="2.33203125" customWidth="1"/>
  </cols>
  <sheetData>
    <row r="1" spans="1:35" ht="15.75" customHeight="1" x14ac:dyDescent="0.25">
      <c r="A1" s="138"/>
      <c r="B1" s="130"/>
      <c r="C1" s="130"/>
      <c r="D1" s="130"/>
      <c r="E1" s="130"/>
      <c r="F1" s="130"/>
      <c r="G1" s="130"/>
      <c r="H1" s="130"/>
      <c r="I1" s="139"/>
      <c r="J1" s="23"/>
      <c r="K1" s="140" t="s">
        <v>77</v>
      </c>
      <c r="L1" s="130"/>
      <c r="M1" s="130"/>
      <c r="N1" s="130"/>
      <c r="O1" s="130"/>
      <c r="P1" s="130"/>
      <c r="Q1" s="130"/>
      <c r="R1" s="130"/>
      <c r="S1" s="139"/>
      <c r="T1" s="24"/>
      <c r="U1" s="141" t="s">
        <v>78</v>
      </c>
      <c r="V1" s="130"/>
      <c r="W1" s="139"/>
      <c r="X1" s="142" t="s">
        <v>79</v>
      </c>
      <c r="Y1" s="130"/>
      <c r="Z1" s="139"/>
      <c r="AA1" s="142" t="s">
        <v>80</v>
      </c>
      <c r="AB1" s="130"/>
      <c r="AC1" s="130"/>
      <c r="AD1" s="130"/>
      <c r="AE1" s="130"/>
      <c r="AF1" s="130"/>
      <c r="AG1" s="130"/>
      <c r="AH1" s="132"/>
      <c r="AI1" s="25"/>
    </row>
    <row r="2" spans="1:35" ht="9" customHeight="1" x14ac:dyDescent="0.25">
      <c r="A2" s="26"/>
      <c r="B2" s="27"/>
      <c r="C2" s="27"/>
      <c r="D2" s="27"/>
      <c r="E2" s="27"/>
      <c r="F2" s="27"/>
      <c r="G2" s="27"/>
      <c r="H2" s="27"/>
      <c r="I2" s="27"/>
      <c r="J2" s="27"/>
      <c r="K2" s="27"/>
      <c r="L2" s="27"/>
      <c r="M2" s="27"/>
      <c r="N2" s="27"/>
      <c r="O2" s="28"/>
      <c r="P2" s="28"/>
      <c r="Q2" s="28"/>
      <c r="R2" s="28"/>
      <c r="S2" s="28"/>
      <c r="T2" s="28"/>
      <c r="U2" s="28"/>
      <c r="V2" s="28"/>
      <c r="W2" s="28"/>
      <c r="X2" s="28"/>
      <c r="Y2" s="28"/>
      <c r="Z2" s="28"/>
      <c r="AA2" s="28"/>
      <c r="AB2" s="28"/>
      <c r="AC2" s="28"/>
      <c r="AD2" s="28"/>
      <c r="AE2" s="28"/>
      <c r="AF2" s="28"/>
      <c r="AG2" s="28"/>
      <c r="AH2" s="25"/>
      <c r="AI2" s="25"/>
    </row>
    <row r="3" spans="1:35" ht="9" customHeight="1" x14ac:dyDescent="0.25">
      <c r="A3" s="26"/>
      <c r="B3" s="27"/>
      <c r="C3" s="27"/>
      <c r="D3" s="27"/>
      <c r="E3" s="27"/>
      <c r="F3" s="27"/>
      <c r="G3" s="27"/>
      <c r="H3" s="27"/>
      <c r="I3" s="27"/>
      <c r="J3" s="27"/>
      <c r="K3" s="27"/>
      <c r="L3" s="27"/>
      <c r="M3" s="27"/>
      <c r="N3" s="27"/>
      <c r="O3" s="28"/>
      <c r="P3" s="28"/>
      <c r="Q3" s="28"/>
      <c r="R3" s="28"/>
      <c r="S3" s="28"/>
      <c r="T3" s="28"/>
      <c r="U3" s="28"/>
      <c r="V3" s="28"/>
      <c r="W3" s="28"/>
      <c r="X3" s="28"/>
      <c r="Y3" s="28"/>
      <c r="Z3" s="28"/>
      <c r="AA3" s="28"/>
      <c r="AB3" s="28"/>
      <c r="AC3" s="28"/>
      <c r="AD3" s="28"/>
      <c r="AE3" s="28"/>
      <c r="AF3" s="28"/>
      <c r="AG3" s="28"/>
      <c r="AH3" s="25"/>
      <c r="AI3" s="25"/>
    </row>
    <row r="4" spans="1:35" ht="16.5" customHeight="1" x14ac:dyDescent="0.25">
      <c r="A4" s="143"/>
      <c r="B4" s="139"/>
      <c r="C4" s="144" t="s">
        <v>81</v>
      </c>
      <c r="D4" s="130"/>
      <c r="E4" s="130"/>
      <c r="F4" s="130"/>
      <c r="G4" s="130"/>
      <c r="H4" s="130"/>
      <c r="I4" s="130"/>
      <c r="J4" s="130"/>
      <c r="K4" s="130"/>
      <c r="L4" s="130"/>
      <c r="M4" s="130"/>
      <c r="N4" s="132"/>
      <c r="O4" s="145">
        <v>1</v>
      </c>
      <c r="P4" s="130"/>
      <c r="Q4" s="131"/>
      <c r="R4" s="129">
        <v>2</v>
      </c>
      <c r="S4" s="130"/>
      <c r="T4" s="131"/>
      <c r="U4" s="129">
        <v>3</v>
      </c>
      <c r="V4" s="130"/>
      <c r="W4" s="131"/>
      <c r="X4" s="129">
        <v>4</v>
      </c>
      <c r="Y4" s="130"/>
      <c r="Z4" s="132"/>
      <c r="AA4" s="29" t="s">
        <v>82</v>
      </c>
      <c r="AB4" s="29" t="s">
        <v>83</v>
      </c>
      <c r="AC4" s="129" t="s">
        <v>84</v>
      </c>
      <c r="AD4" s="130"/>
      <c r="AE4" s="131"/>
      <c r="AF4" s="30" t="s">
        <v>85</v>
      </c>
      <c r="AG4" s="133" t="s">
        <v>86</v>
      </c>
      <c r="AH4" s="132"/>
      <c r="AI4" s="25"/>
    </row>
    <row r="5" spans="1:35" ht="16.5" customHeight="1" x14ac:dyDescent="0.25">
      <c r="A5" s="31">
        <v>1</v>
      </c>
      <c r="B5" s="146" t="s">
        <v>87</v>
      </c>
      <c r="C5" s="147"/>
      <c r="D5" s="147"/>
      <c r="E5" s="147"/>
      <c r="F5" s="147"/>
      <c r="G5" s="147"/>
      <c r="H5" s="147"/>
      <c r="I5" s="147"/>
      <c r="J5" s="147"/>
      <c r="K5" s="147"/>
      <c r="L5" s="147"/>
      <c r="M5" s="147"/>
      <c r="N5" s="147"/>
      <c r="O5" s="148" t="s">
        <v>88</v>
      </c>
      <c r="P5" s="149"/>
      <c r="Q5" s="150"/>
      <c r="R5" s="32">
        <v>3</v>
      </c>
      <c r="S5" s="33" t="s">
        <v>89</v>
      </c>
      <c r="T5" s="34">
        <v>0</v>
      </c>
      <c r="U5" s="32">
        <v>3</v>
      </c>
      <c r="V5" s="33" t="s">
        <v>89</v>
      </c>
      <c r="W5" s="34">
        <v>0</v>
      </c>
      <c r="X5" s="32">
        <v>3</v>
      </c>
      <c r="Y5" s="33" t="s">
        <v>89</v>
      </c>
      <c r="Z5" s="32">
        <v>0</v>
      </c>
      <c r="AA5" s="35">
        <f>IF(B5&lt;&gt;"",SUM(IF(R5&gt;T5,1,0),IF(U5&gt;W5,1,0),IF(X5&gt;Z5,1,0)),"")</f>
        <v>3</v>
      </c>
      <c r="AB5" s="36">
        <f>IF(B5&lt;&gt;"",SUM(IF(R5&lt;T5,1,0),IF(U5&lt;W5,1,0),IF(X5&lt;Z5,1,0)),"")</f>
        <v>0</v>
      </c>
      <c r="AC5" s="37">
        <f>IF(B5&lt;&gt;"",R5+U5+X5,"")</f>
        <v>9</v>
      </c>
      <c r="AD5" s="37" t="s">
        <v>89</v>
      </c>
      <c r="AE5" s="38">
        <f>IF(B5&lt;&gt;"",T5+W5+Z5,"")</f>
        <v>0</v>
      </c>
      <c r="AF5" s="39">
        <f t="shared" ref="AF5:AF8" si="0">IF(B5&lt;&gt;"",(AA5*2)+AB5,"")</f>
        <v>6</v>
      </c>
      <c r="AG5" s="134">
        <f t="shared" ref="AG5:AG8" si="1">IF(B5&lt;&gt;"",RANK(AF5,$AF$5:$AF$8,0)+IF(AI5&lt;&gt;"",RANK(AI5,$AI$5:$AFH$8,0)-1,0),"")</f>
        <v>1</v>
      </c>
      <c r="AH5" s="135"/>
      <c r="AI5" s="25"/>
    </row>
    <row r="6" spans="1:35" ht="16.5" customHeight="1" x14ac:dyDescent="0.25">
      <c r="A6" s="40">
        <v>2</v>
      </c>
      <c r="B6" s="146" t="s">
        <v>90</v>
      </c>
      <c r="C6" s="147"/>
      <c r="D6" s="147"/>
      <c r="E6" s="147"/>
      <c r="F6" s="147"/>
      <c r="G6" s="147"/>
      <c r="H6" s="147"/>
      <c r="I6" s="147"/>
      <c r="J6" s="147"/>
      <c r="K6" s="147"/>
      <c r="L6" s="147"/>
      <c r="M6" s="147"/>
      <c r="N6" s="147"/>
      <c r="O6" s="41">
        <f>T5</f>
        <v>0</v>
      </c>
      <c r="P6" s="42" t="s">
        <v>89</v>
      </c>
      <c r="Q6" s="43">
        <f>R5</f>
        <v>3</v>
      </c>
      <c r="R6" s="151" t="s">
        <v>88</v>
      </c>
      <c r="S6" s="152"/>
      <c r="T6" s="153"/>
      <c r="U6" s="44">
        <v>2</v>
      </c>
      <c r="V6" s="45" t="s">
        <v>89</v>
      </c>
      <c r="W6" s="46">
        <v>3</v>
      </c>
      <c r="X6" s="44">
        <v>3</v>
      </c>
      <c r="Y6" s="45" t="s">
        <v>89</v>
      </c>
      <c r="Z6" s="47">
        <v>0</v>
      </c>
      <c r="AA6" s="48">
        <f>IF(B6&lt;&gt;"",SUM(IF(O6&gt;Q6,1,0),IF(U6&gt;W6,1,0),IF(X6&gt;Z6,1,0)),"")</f>
        <v>1</v>
      </c>
      <c r="AB6" s="49">
        <f>IF(B6&lt;&gt;"",SUM(IF(O6&lt;Q6,1,0),IF(U6&lt;W6,1,0),IF(X6&lt;Z6,1,0)),"")</f>
        <v>2</v>
      </c>
      <c r="AC6" s="50">
        <f>IF(B6&lt;&gt;"",O6+U6+X6,"")</f>
        <v>5</v>
      </c>
      <c r="AD6" s="51" t="s">
        <v>89</v>
      </c>
      <c r="AE6" s="52">
        <f>IF(B6&lt;&gt;"",Q6+W6+Z6,"")</f>
        <v>6</v>
      </c>
      <c r="AF6" s="53">
        <f t="shared" si="0"/>
        <v>4</v>
      </c>
      <c r="AG6" s="134">
        <f t="shared" si="1"/>
        <v>3</v>
      </c>
      <c r="AH6" s="135"/>
      <c r="AI6" s="25"/>
    </row>
    <row r="7" spans="1:35" ht="16.5" customHeight="1" x14ac:dyDescent="0.25">
      <c r="A7" s="40">
        <v>3</v>
      </c>
      <c r="B7" s="146" t="s">
        <v>91</v>
      </c>
      <c r="C7" s="147"/>
      <c r="D7" s="147"/>
      <c r="E7" s="147"/>
      <c r="F7" s="147"/>
      <c r="G7" s="147"/>
      <c r="H7" s="147"/>
      <c r="I7" s="147"/>
      <c r="J7" s="147"/>
      <c r="K7" s="147"/>
      <c r="L7" s="147"/>
      <c r="M7" s="147"/>
      <c r="N7" s="147"/>
      <c r="O7" s="54">
        <f>W5</f>
        <v>0</v>
      </c>
      <c r="P7" s="55" t="s">
        <v>89</v>
      </c>
      <c r="Q7" s="46">
        <f>U5</f>
        <v>3</v>
      </c>
      <c r="R7" s="47">
        <f>W6</f>
        <v>3</v>
      </c>
      <c r="S7" s="55" t="s">
        <v>89</v>
      </c>
      <c r="T7" s="46">
        <f>U6</f>
        <v>2</v>
      </c>
      <c r="U7" s="151" t="s">
        <v>88</v>
      </c>
      <c r="V7" s="152"/>
      <c r="W7" s="153"/>
      <c r="X7" s="44">
        <v>3</v>
      </c>
      <c r="Y7" s="45" t="s">
        <v>89</v>
      </c>
      <c r="Z7" s="47">
        <v>0</v>
      </c>
      <c r="AA7" s="48">
        <f>IF(B7&lt;&gt;"",SUM(IF(O7&gt;Q7,1,0),IF(R7&gt;T7,1,0),IF(X7&gt;Z7,1,0)),"")</f>
        <v>2</v>
      </c>
      <c r="AB7" s="49">
        <f>IF(B7&lt;&gt;"",SUM(IF(O7&lt;Q7,1,0),IF(R7&lt;T7,1,0),IF(X7&lt;Z7,1,0)),"")</f>
        <v>1</v>
      </c>
      <c r="AC7" s="50">
        <f>IF(B7&lt;&gt;"",O7+R7+X7,"")</f>
        <v>6</v>
      </c>
      <c r="AD7" s="51" t="s">
        <v>89</v>
      </c>
      <c r="AE7" s="52">
        <f>IF(B7&lt;&gt;"",Q7+T7+Z7,"")</f>
        <v>5</v>
      </c>
      <c r="AF7" s="53">
        <f t="shared" si="0"/>
        <v>5</v>
      </c>
      <c r="AG7" s="134">
        <f t="shared" si="1"/>
        <v>2</v>
      </c>
      <c r="AH7" s="135"/>
      <c r="AI7" s="25"/>
    </row>
    <row r="8" spans="1:35" ht="16.5" customHeight="1" x14ac:dyDescent="0.25">
      <c r="A8" s="56">
        <v>4</v>
      </c>
      <c r="B8" s="154" t="s">
        <v>92</v>
      </c>
      <c r="C8" s="155"/>
      <c r="D8" s="155"/>
      <c r="E8" s="155"/>
      <c r="F8" s="155"/>
      <c r="G8" s="155"/>
      <c r="H8" s="155"/>
      <c r="I8" s="155"/>
      <c r="J8" s="155"/>
      <c r="K8" s="155"/>
      <c r="L8" s="155"/>
      <c r="M8" s="155"/>
      <c r="N8" s="155"/>
      <c r="O8" s="57">
        <f>Z5</f>
        <v>0</v>
      </c>
      <c r="P8" s="58" t="s">
        <v>89</v>
      </c>
      <c r="Q8" s="59">
        <f>X5</f>
        <v>3</v>
      </c>
      <c r="R8" s="60">
        <f>Z6</f>
        <v>0</v>
      </c>
      <c r="S8" s="58" t="s">
        <v>89</v>
      </c>
      <c r="T8" s="61">
        <f>X6</f>
        <v>3</v>
      </c>
      <c r="U8" s="60">
        <f>Z7</f>
        <v>0</v>
      </c>
      <c r="V8" s="62" t="s">
        <v>89</v>
      </c>
      <c r="W8" s="61">
        <f>X7</f>
        <v>3</v>
      </c>
      <c r="X8" s="156" t="s">
        <v>88</v>
      </c>
      <c r="Y8" s="157"/>
      <c r="Z8" s="158"/>
      <c r="AA8" s="63">
        <f>IF(B8&lt;&gt;"",SUM(IF(O8&gt;Q8,1,0),IF(R8&gt;T8,1,0),IF(U8&gt;W8,1,0)),"")</f>
        <v>0</v>
      </c>
      <c r="AB8" s="64">
        <f>IF(B8&lt;&gt;"",SUM(IF(O8&lt;Q8,1,0),IF(R8&lt;T8,1,0),IF(U8&lt;W8,1,0)),"")</f>
        <v>3</v>
      </c>
      <c r="AC8" s="65">
        <f>IF(B8&lt;&gt;"",O8+R8+U8,"")</f>
        <v>0</v>
      </c>
      <c r="AD8" s="66" t="s">
        <v>89</v>
      </c>
      <c r="AE8" s="67">
        <f>IF(B8&lt;&gt;"",Q8+T8+W8,"")</f>
        <v>9</v>
      </c>
      <c r="AF8" s="68">
        <f t="shared" si="0"/>
        <v>3</v>
      </c>
      <c r="AG8" s="136">
        <f t="shared" si="1"/>
        <v>4</v>
      </c>
      <c r="AH8" s="137"/>
      <c r="AI8" s="25"/>
    </row>
    <row r="9" spans="1:35" ht="16.5" customHeight="1" x14ac:dyDescent="0.25">
      <c r="A9" s="25"/>
      <c r="B9" s="27"/>
      <c r="C9" s="27"/>
      <c r="D9" s="27"/>
      <c r="E9" s="27"/>
      <c r="F9" s="27"/>
      <c r="G9" s="27"/>
      <c r="H9" s="27"/>
      <c r="I9" s="27"/>
      <c r="J9" s="27"/>
      <c r="K9" s="27"/>
      <c r="L9" s="27"/>
      <c r="M9" s="27"/>
      <c r="N9" s="27"/>
      <c r="O9" s="28"/>
      <c r="P9" s="28"/>
      <c r="Q9" s="28"/>
      <c r="R9" s="28"/>
      <c r="S9" s="28"/>
      <c r="T9" s="28"/>
      <c r="U9" s="28"/>
      <c r="V9" s="28"/>
      <c r="W9" s="28"/>
      <c r="X9" s="28"/>
      <c r="Y9" s="28"/>
      <c r="Z9" s="28"/>
      <c r="AA9" s="28"/>
      <c r="AB9" s="28"/>
      <c r="AC9" s="28"/>
      <c r="AD9" s="28"/>
      <c r="AE9" s="28"/>
      <c r="AF9" s="69"/>
      <c r="AG9" s="69"/>
      <c r="AH9" s="25"/>
      <c r="AI9" s="25"/>
    </row>
    <row r="10" spans="1:35" ht="16.5" customHeight="1" x14ac:dyDescent="0.25">
      <c r="A10" s="143"/>
      <c r="B10" s="139"/>
      <c r="C10" s="144" t="s">
        <v>93</v>
      </c>
      <c r="D10" s="130"/>
      <c r="E10" s="130"/>
      <c r="F10" s="130"/>
      <c r="G10" s="130"/>
      <c r="H10" s="130"/>
      <c r="I10" s="130"/>
      <c r="J10" s="130"/>
      <c r="K10" s="130"/>
      <c r="L10" s="130"/>
      <c r="M10" s="130"/>
      <c r="N10" s="132"/>
      <c r="O10" s="145">
        <v>1</v>
      </c>
      <c r="P10" s="130"/>
      <c r="Q10" s="131"/>
      <c r="R10" s="129">
        <v>2</v>
      </c>
      <c r="S10" s="130"/>
      <c r="T10" s="131"/>
      <c r="U10" s="129">
        <v>3</v>
      </c>
      <c r="V10" s="130"/>
      <c r="W10" s="131"/>
      <c r="X10" s="129">
        <v>4</v>
      </c>
      <c r="Y10" s="130"/>
      <c r="Z10" s="132"/>
      <c r="AA10" s="29" t="s">
        <v>82</v>
      </c>
      <c r="AB10" s="29" t="s">
        <v>83</v>
      </c>
      <c r="AC10" s="129" t="s">
        <v>84</v>
      </c>
      <c r="AD10" s="130"/>
      <c r="AE10" s="131"/>
      <c r="AF10" s="30" t="s">
        <v>85</v>
      </c>
      <c r="AG10" s="133" t="s">
        <v>86</v>
      </c>
      <c r="AH10" s="132"/>
      <c r="AI10" s="25"/>
    </row>
    <row r="11" spans="1:35" ht="16.5" customHeight="1" x14ac:dyDescent="0.25">
      <c r="A11" s="31">
        <v>1</v>
      </c>
      <c r="B11" s="146" t="s">
        <v>94</v>
      </c>
      <c r="C11" s="147"/>
      <c r="D11" s="147"/>
      <c r="E11" s="147"/>
      <c r="F11" s="147"/>
      <c r="G11" s="147"/>
      <c r="H11" s="147"/>
      <c r="I11" s="147"/>
      <c r="J11" s="147"/>
      <c r="K11" s="147"/>
      <c r="L11" s="147"/>
      <c r="M11" s="147"/>
      <c r="N11" s="147"/>
      <c r="O11" s="148" t="s">
        <v>88</v>
      </c>
      <c r="P11" s="149"/>
      <c r="Q11" s="150"/>
      <c r="R11" s="32">
        <v>3</v>
      </c>
      <c r="S11" s="33" t="s">
        <v>89</v>
      </c>
      <c r="T11" s="34">
        <v>0</v>
      </c>
      <c r="U11" s="32">
        <v>3</v>
      </c>
      <c r="V11" s="33" t="s">
        <v>89</v>
      </c>
      <c r="W11" s="34">
        <v>0</v>
      </c>
      <c r="X11" s="32">
        <v>3</v>
      </c>
      <c r="Y11" s="33" t="s">
        <v>89</v>
      </c>
      <c r="Z11" s="32">
        <v>1</v>
      </c>
      <c r="AA11" s="35">
        <f>IF(B11&lt;&gt;"",SUM(IF(R11&gt;T11,1,0),IF(U11&gt;W11,1,0),IF(X11&gt;Z11,1,0)),"")</f>
        <v>3</v>
      </c>
      <c r="AB11" s="36">
        <f>IF(B11&lt;&gt;"",SUM(IF(R11&lt;T11,1,0),IF(U11&lt;W11,1,0),IF(X11&lt;Z11,1,0)),"")</f>
        <v>0</v>
      </c>
      <c r="AC11" s="37">
        <f>IF(B11&lt;&gt;"",R11+U11+X11,"")</f>
        <v>9</v>
      </c>
      <c r="AD11" s="37" t="s">
        <v>89</v>
      </c>
      <c r="AE11" s="38">
        <f>IF(B11&lt;&gt;"",T11+W11+Z11,"")</f>
        <v>1</v>
      </c>
      <c r="AF11" s="39">
        <f t="shared" ref="AF11:AF14" si="2">IF(B11&lt;&gt;"",(AA11*2)+AB11,"")</f>
        <v>6</v>
      </c>
      <c r="AG11" s="134">
        <f t="shared" ref="AG11:AG14" si="3">IF(B11&lt;&gt;"",RANK(AF11,$AF$11:$AF$14,0)+IF(AI11&lt;&gt;"",RANK(AI11,$AI$11:$AI$14,0)-1,0),"")</f>
        <v>1</v>
      </c>
      <c r="AH11" s="135"/>
      <c r="AI11" s="25"/>
    </row>
    <row r="12" spans="1:35" ht="16.5" customHeight="1" x14ac:dyDescent="0.25">
      <c r="A12" s="40">
        <v>2</v>
      </c>
      <c r="B12" s="146" t="s">
        <v>95</v>
      </c>
      <c r="C12" s="147"/>
      <c r="D12" s="147"/>
      <c r="E12" s="147"/>
      <c r="F12" s="147"/>
      <c r="G12" s="147"/>
      <c r="H12" s="147"/>
      <c r="I12" s="147"/>
      <c r="J12" s="147"/>
      <c r="K12" s="147"/>
      <c r="L12" s="147"/>
      <c r="M12" s="147"/>
      <c r="N12" s="147"/>
      <c r="O12" s="41">
        <f>T11</f>
        <v>0</v>
      </c>
      <c r="P12" s="42" t="s">
        <v>89</v>
      </c>
      <c r="Q12" s="43">
        <f>R11</f>
        <v>3</v>
      </c>
      <c r="R12" s="151" t="s">
        <v>88</v>
      </c>
      <c r="S12" s="152"/>
      <c r="T12" s="153"/>
      <c r="U12" s="44">
        <v>3</v>
      </c>
      <c r="V12" s="45" t="s">
        <v>89</v>
      </c>
      <c r="W12" s="46">
        <v>0</v>
      </c>
      <c r="X12" s="44">
        <v>3</v>
      </c>
      <c r="Y12" s="45" t="s">
        <v>89</v>
      </c>
      <c r="Z12" s="47">
        <v>0</v>
      </c>
      <c r="AA12" s="48">
        <f>IF(B12&lt;&gt;"",SUM(IF(O12&gt;Q12,1,0),IF(U12&gt;W12,1,0),IF(X12&gt;Z12,1,0)),"")</f>
        <v>2</v>
      </c>
      <c r="AB12" s="49">
        <f>IF(B12&lt;&gt;"",SUM(IF(O12&lt;Q12,1,0),IF(U12&lt;W12,1,0),IF(X12&lt;Z12,1,0)),"")</f>
        <v>1</v>
      </c>
      <c r="AC12" s="50">
        <f>IF(B12&lt;&gt;"",O12+U12+X12,"")</f>
        <v>6</v>
      </c>
      <c r="AD12" s="51" t="s">
        <v>89</v>
      </c>
      <c r="AE12" s="52">
        <f>IF(B12&lt;&gt;"",Q12+W12+Z12,"")</f>
        <v>3</v>
      </c>
      <c r="AF12" s="53">
        <f t="shared" si="2"/>
        <v>5</v>
      </c>
      <c r="AG12" s="134">
        <f t="shared" si="3"/>
        <v>2</v>
      </c>
      <c r="AH12" s="135"/>
      <c r="AI12" s="25"/>
    </row>
    <row r="13" spans="1:35" ht="16.5" customHeight="1" x14ac:dyDescent="0.25">
      <c r="A13" s="40">
        <v>3</v>
      </c>
      <c r="B13" s="146" t="s">
        <v>96</v>
      </c>
      <c r="C13" s="147"/>
      <c r="D13" s="147"/>
      <c r="E13" s="147"/>
      <c r="F13" s="147"/>
      <c r="G13" s="147"/>
      <c r="H13" s="147"/>
      <c r="I13" s="147"/>
      <c r="J13" s="147"/>
      <c r="K13" s="147"/>
      <c r="L13" s="147"/>
      <c r="M13" s="147"/>
      <c r="N13" s="147"/>
      <c r="O13" s="54">
        <f>W11</f>
        <v>0</v>
      </c>
      <c r="P13" s="55" t="s">
        <v>89</v>
      </c>
      <c r="Q13" s="46">
        <f>U11</f>
        <v>3</v>
      </c>
      <c r="R13" s="47">
        <f>W12</f>
        <v>0</v>
      </c>
      <c r="S13" s="55" t="s">
        <v>89</v>
      </c>
      <c r="T13" s="46">
        <f>U12</f>
        <v>3</v>
      </c>
      <c r="U13" s="151" t="s">
        <v>88</v>
      </c>
      <c r="V13" s="152"/>
      <c r="W13" s="153"/>
      <c r="X13" s="44">
        <v>3</v>
      </c>
      <c r="Y13" s="45" t="s">
        <v>89</v>
      </c>
      <c r="Z13" s="47">
        <v>1</v>
      </c>
      <c r="AA13" s="48">
        <f>IF(B13&lt;&gt;"",SUM(IF(O13&gt;Q13,1,0),IF(R13&gt;T13,1,0),IF(X13&gt;Z13,1,0)),"")</f>
        <v>1</v>
      </c>
      <c r="AB13" s="49">
        <f>IF(B13&lt;&gt;"",SUM(IF(O13&lt;Q13,1,0),IF(R13&lt;T13,1,0),IF(X13&lt;Z13,1,0)),"")</f>
        <v>2</v>
      </c>
      <c r="AC13" s="50">
        <f>IF(B13&lt;&gt;"",O13+R13+X13,"")</f>
        <v>3</v>
      </c>
      <c r="AD13" s="51" t="s">
        <v>89</v>
      </c>
      <c r="AE13" s="52">
        <f>IF(B13&lt;&gt;"",Q13+T13+Z13,"")</f>
        <v>7</v>
      </c>
      <c r="AF13" s="53">
        <f t="shared" si="2"/>
        <v>4</v>
      </c>
      <c r="AG13" s="134">
        <f t="shared" si="3"/>
        <v>3</v>
      </c>
      <c r="AH13" s="135"/>
      <c r="AI13" s="25"/>
    </row>
    <row r="14" spans="1:35" ht="16.5" customHeight="1" x14ac:dyDescent="0.25">
      <c r="A14" s="56">
        <v>4</v>
      </c>
      <c r="B14" s="154" t="s">
        <v>18</v>
      </c>
      <c r="C14" s="155"/>
      <c r="D14" s="155"/>
      <c r="E14" s="155"/>
      <c r="F14" s="155"/>
      <c r="G14" s="155"/>
      <c r="H14" s="155"/>
      <c r="I14" s="155"/>
      <c r="J14" s="155"/>
      <c r="K14" s="155"/>
      <c r="L14" s="155"/>
      <c r="M14" s="155"/>
      <c r="N14" s="155"/>
      <c r="O14" s="57">
        <f>Z11</f>
        <v>1</v>
      </c>
      <c r="P14" s="58" t="s">
        <v>89</v>
      </c>
      <c r="Q14" s="59">
        <f>X11</f>
        <v>3</v>
      </c>
      <c r="R14" s="60">
        <f>Z12</f>
        <v>0</v>
      </c>
      <c r="S14" s="58" t="s">
        <v>89</v>
      </c>
      <c r="T14" s="61">
        <f>X12</f>
        <v>3</v>
      </c>
      <c r="U14" s="60">
        <f>Z13</f>
        <v>1</v>
      </c>
      <c r="V14" s="62" t="s">
        <v>89</v>
      </c>
      <c r="W14" s="61">
        <f>X13</f>
        <v>3</v>
      </c>
      <c r="X14" s="156" t="s">
        <v>88</v>
      </c>
      <c r="Y14" s="157"/>
      <c r="Z14" s="158"/>
      <c r="AA14" s="63">
        <f>IF(B14&lt;&gt;"",SUM(IF(O14&gt;Q14,1,0),IF(R14&gt;T14,1,0),IF(U14&gt;W14,1,0)),"")</f>
        <v>0</v>
      </c>
      <c r="AB14" s="64">
        <f>IF(B14&lt;&gt;"",SUM(IF(O14&lt;Q14,1,0),IF(R14&lt;T14,1,0),IF(U14&lt;W14,1,0)),"")</f>
        <v>3</v>
      </c>
      <c r="AC14" s="65">
        <f>IF(B14&lt;&gt;"",O14+R14+U14,"")</f>
        <v>2</v>
      </c>
      <c r="AD14" s="66" t="s">
        <v>89</v>
      </c>
      <c r="AE14" s="67">
        <f>IF(B14&lt;&gt;"",Q14+T14+W14,"")</f>
        <v>9</v>
      </c>
      <c r="AF14" s="68">
        <f t="shared" si="2"/>
        <v>3</v>
      </c>
      <c r="AG14" s="136">
        <f t="shared" si="3"/>
        <v>4</v>
      </c>
      <c r="AH14" s="137"/>
      <c r="AI14" s="25"/>
    </row>
    <row r="15" spans="1:35" ht="16.5" customHeight="1" x14ac:dyDescent="0.25">
      <c r="A15" s="25"/>
      <c r="B15" s="27"/>
      <c r="C15" s="27"/>
      <c r="D15" s="27"/>
      <c r="E15" s="27"/>
      <c r="F15" s="27"/>
      <c r="G15" s="27"/>
      <c r="H15" s="27"/>
      <c r="I15" s="27"/>
      <c r="J15" s="27"/>
      <c r="K15" s="27"/>
      <c r="L15" s="27"/>
      <c r="M15" s="27"/>
      <c r="N15" s="27"/>
      <c r="O15" s="28"/>
      <c r="P15" s="28"/>
      <c r="Q15" s="28"/>
      <c r="R15" s="28"/>
      <c r="S15" s="28"/>
      <c r="T15" s="28"/>
      <c r="U15" s="28"/>
      <c r="V15" s="28"/>
      <c r="W15" s="28"/>
      <c r="X15" s="28"/>
      <c r="Y15" s="28"/>
      <c r="Z15" s="28"/>
      <c r="AA15" s="28"/>
      <c r="AB15" s="28"/>
      <c r="AC15" s="28"/>
      <c r="AD15" s="28"/>
      <c r="AE15" s="28"/>
      <c r="AF15" s="28"/>
      <c r="AG15" s="28"/>
      <c r="AH15" s="70"/>
      <c r="AI15" s="25"/>
    </row>
    <row r="16" spans="1:35" ht="16.5" customHeight="1" x14ac:dyDescent="0.25">
      <c r="A16" s="143"/>
      <c r="B16" s="139"/>
      <c r="C16" s="144" t="s">
        <v>97</v>
      </c>
      <c r="D16" s="130"/>
      <c r="E16" s="130"/>
      <c r="F16" s="130"/>
      <c r="G16" s="130"/>
      <c r="H16" s="130"/>
      <c r="I16" s="130"/>
      <c r="J16" s="130"/>
      <c r="K16" s="130"/>
      <c r="L16" s="130"/>
      <c r="M16" s="130"/>
      <c r="N16" s="132"/>
      <c r="O16" s="145">
        <v>1</v>
      </c>
      <c r="P16" s="130"/>
      <c r="Q16" s="131"/>
      <c r="R16" s="129">
        <v>2</v>
      </c>
      <c r="S16" s="130"/>
      <c r="T16" s="131"/>
      <c r="U16" s="129">
        <v>3</v>
      </c>
      <c r="V16" s="130"/>
      <c r="W16" s="131"/>
      <c r="X16" s="129">
        <v>4</v>
      </c>
      <c r="Y16" s="130"/>
      <c r="Z16" s="132"/>
      <c r="AA16" s="29" t="s">
        <v>82</v>
      </c>
      <c r="AB16" s="29" t="s">
        <v>83</v>
      </c>
      <c r="AC16" s="129" t="s">
        <v>84</v>
      </c>
      <c r="AD16" s="130"/>
      <c r="AE16" s="131"/>
      <c r="AF16" s="30" t="s">
        <v>85</v>
      </c>
      <c r="AG16" s="133" t="s">
        <v>86</v>
      </c>
      <c r="AH16" s="132"/>
      <c r="AI16" s="25"/>
    </row>
    <row r="17" spans="1:35" ht="16.5" customHeight="1" x14ac:dyDescent="0.25">
      <c r="A17" s="31">
        <v>1</v>
      </c>
      <c r="B17" s="146" t="s">
        <v>98</v>
      </c>
      <c r="C17" s="147"/>
      <c r="D17" s="147"/>
      <c r="E17" s="147"/>
      <c r="F17" s="147"/>
      <c r="G17" s="147"/>
      <c r="H17" s="147"/>
      <c r="I17" s="147"/>
      <c r="J17" s="147"/>
      <c r="K17" s="147"/>
      <c r="L17" s="147"/>
      <c r="M17" s="147"/>
      <c r="N17" s="147"/>
      <c r="O17" s="148" t="s">
        <v>88</v>
      </c>
      <c r="P17" s="149"/>
      <c r="Q17" s="150"/>
      <c r="R17" s="32">
        <v>1</v>
      </c>
      <c r="S17" s="33" t="s">
        <v>89</v>
      </c>
      <c r="T17" s="34">
        <v>3</v>
      </c>
      <c r="U17" s="32">
        <v>3</v>
      </c>
      <c r="V17" s="33" t="s">
        <v>89</v>
      </c>
      <c r="W17" s="34">
        <v>2</v>
      </c>
      <c r="X17" s="32">
        <v>3</v>
      </c>
      <c r="Y17" s="33" t="s">
        <v>89</v>
      </c>
      <c r="Z17" s="32">
        <v>0</v>
      </c>
      <c r="AA17" s="35">
        <f>IF(B17&lt;&gt;"",SUM(IF(R17&gt;T17,1,0),IF(U17&gt;W17,1,0),IF(X17&gt;Z17,1,0)),"")</f>
        <v>2</v>
      </c>
      <c r="AB17" s="36">
        <f>IF(B17&lt;&gt;"",SUM(IF(R17&lt;T17,1,0),IF(U17&lt;W17,1,0),IF(X17&lt;Z17,1,0)),"")</f>
        <v>1</v>
      </c>
      <c r="AC17" s="37">
        <f>IF(B17&lt;&gt;"",R17+U17+X17,"")</f>
        <v>7</v>
      </c>
      <c r="AD17" s="37" t="s">
        <v>89</v>
      </c>
      <c r="AE17" s="38">
        <f>IF(B17&lt;&gt;"",T17+W17+Z17,"")</f>
        <v>5</v>
      </c>
      <c r="AF17" s="39">
        <f t="shared" ref="AF17:AF20" si="4">IF(B17&lt;&gt;"",(AA17*2)+AB17,"")</f>
        <v>5</v>
      </c>
      <c r="AG17" s="134">
        <f t="shared" ref="AG17:AG20" si="5">IF(B17&lt;&gt;"",RANK(AF17,$AF$11:$AF$14,0)+IF(AI17&lt;&gt;"",RANK(AI17,$AI$11:$AI$14,0)-1,0),"")</f>
        <v>2</v>
      </c>
      <c r="AH17" s="135"/>
      <c r="AI17" s="25"/>
    </row>
    <row r="18" spans="1:35" ht="16.5" customHeight="1" x14ac:dyDescent="0.25">
      <c r="A18" s="40">
        <v>2</v>
      </c>
      <c r="B18" s="146" t="s">
        <v>99</v>
      </c>
      <c r="C18" s="147"/>
      <c r="D18" s="147"/>
      <c r="E18" s="147"/>
      <c r="F18" s="147"/>
      <c r="G18" s="147"/>
      <c r="H18" s="147"/>
      <c r="I18" s="147"/>
      <c r="J18" s="147"/>
      <c r="K18" s="147"/>
      <c r="L18" s="147"/>
      <c r="M18" s="147"/>
      <c r="N18" s="147"/>
      <c r="O18" s="41">
        <f>T17</f>
        <v>3</v>
      </c>
      <c r="P18" s="42" t="s">
        <v>89</v>
      </c>
      <c r="Q18" s="43">
        <f>R17</f>
        <v>1</v>
      </c>
      <c r="R18" s="151" t="s">
        <v>88</v>
      </c>
      <c r="S18" s="152"/>
      <c r="T18" s="153"/>
      <c r="U18" s="44">
        <v>0</v>
      </c>
      <c r="V18" s="45" t="s">
        <v>89</v>
      </c>
      <c r="W18" s="46">
        <v>3</v>
      </c>
      <c r="X18" s="44">
        <v>3</v>
      </c>
      <c r="Y18" s="45" t="s">
        <v>89</v>
      </c>
      <c r="Z18" s="47">
        <v>1</v>
      </c>
      <c r="AA18" s="48">
        <f>IF(B18&lt;&gt;"",SUM(IF(O18&gt;Q18,1,0),IF(U18&gt;W18,1,0),IF(X18&gt;Z18,1,0)),"")</f>
        <v>2</v>
      </c>
      <c r="AB18" s="49">
        <f>IF(B18&lt;&gt;"",SUM(IF(O18&lt;Q18,1,0),IF(U18&lt;W18,1,0),IF(X18&lt;Z18,1,0)),"")</f>
        <v>1</v>
      </c>
      <c r="AC18" s="50">
        <f>IF(B18&lt;&gt;"",O18+U18+X18,"")</f>
        <v>6</v>
      </c>
      <c r="AD18" s="51" t="s">
        <v>89</v>
      </c>
      <c r="AE18" s="52">
        <f>IF(B18&lt;&gt;"",Q18+W18+Z18,"")</f>
        <v>5</v>
      </c>
      <c r="AF18" s="53">
        <f t="shared" si="4"/>
        <v>5</v>
      </c>
      <c r="AG18" s="134">
        <f t="shared" si="5"/>
        <v>2</v>
      </c>
      <c r="AH18" s="135"/>
      <c r="AI18" s="25"/>
    </row>
    <row r="19" spans="1:35" ht="16.5" customHeight="1" x14ac:dyDescent="0.25">
      <c r="A19" s="40">
        <v>3</v>
      </c>
      <c r="B19" s="146" t="s">
        <v>100</v>
      </c>
      <c r="C19" s="147"/>
      <c r="D19" s="147"/>
      <c r="E19" s="147"/>
      <c r="F19" s="147"/>
      <c r="G19" s="147"/>
      <c r="H19" s="147"/>
      <c r="I19" s="147"/>
      <c r="J19" s="147"/>
      <c r="K19" s="147"/>
      <c r="L19" s="147"/>
      <c r="M19" s="147"/>
      <c r="N19" s="147"/>
      <c r="O19" s="54">
        <f>W17</f>
        <v>2</v>
      </c>
      <c r="P19" s="55" t="s">
        <v>89</v>
      </c>
      <c r="Q19" s="46">
        <f>U17</f>
        <v>3</v>
      </c>
      <c r="R19" s="47">
        <f>W18</f>
        <v>3</v>
      </c>
      <c r="S19" s="55" t="s">
        <v>89</v>
      </c>
      <c r="T19" s="46">
        <f>U18</f>
        <v>0</v>
      </c>
      <c r="U19" s="151" t="s">
        <v>88</v>
      </c>
      <c r="V19" s="152"/>
      <c r="W19" s="153"/>
      <c r="X19" s="44">
        <v>1</v>
      </c>
      <c r="Y19" s="45" t="s">
        <v>89</v>
      </c>
      <c r="Z19" s="47">
        <v>3</v>
      </c>
      <c r="AA19" s="48">
        <f>IF(B19&lt;&gt;"",SUM(IF(O19&gt;Q19,1,0),IF(R19&gt;T19,1,0),IF(X19&gt;Z19,1,0)),"")</f>
        <v>1</v>
      </c>
      <c r="AB19" s="49">
        <f>IF(B19&lt;&gt;"",SUM(IF(O19&lt;Q19,1,0),IF(R19&lt;T19,1,0),IF(X19&lt;Z19,1,0)),"")</f>
        <v>2</v>
      </c>
      <c r="AC19" s="50">
        <f>IF(B19&lt;&gt;"",O19+R19+X19,"")</f>
        <v>6</v>
      </c>
      <c r="AD19" s="51" t="s">
        <v>89</v>
      </c>
      <c r="AE19" s="52">
        <f>IF(B19&lt;&gt;"",Q19+T19+Z19,"")</f>
        <v>6</v>
      </c>
      <c r="AF19" s="53">
        <f t="shared" si="4"/>
        <v>4</v>
      </c>
      <c r="AG19" s="134">
        <f t="shared" si="5"/>
        <v>3</v>
      </c>
      <c r="AH19" s="135"/>
      <c r="AI19" s="25"/>
    </row>
    <row r="20" spans="1:35" ht="16.5" customHeight="1" x14ac:dyDescent="0.25">
      <c r="A20" s="56">
        <v>4</v>
      </c>
      <c r="B20" s="154" t="s">
        <v>101</v>
      </c>
      <c r="C20" s="155"/>
      <c r="D20" s="155"/>
      <c r="E20" s="155"/>
      <c r="F20" s="155"/>
      <c r="G20" s="155"/>
      <c r="H20" s="155"/>
      <c r="I20" s="155"/>
      <c r="J20" s="155"/>
      <c r="K20" s="155"/>
      <c r="L20" s="155"/>
      <c r="M20" s="155"/>
      <c r="N20" s="155"/>
      <c r="O20" s="57">
        <f>Z17</f>
        <v>0</v>
      </c>
      <c r="P20" s="58" t="s">
        <v>89</v>
      </c>
      <c r="Q20" s="59">
        <f>X17</f>
        <v>3</v>
      </c>
      <c r="R20" s="60">
        <f>Z18</f>
        <v>1</v>
      </c>
      <c r="S20" s="58" t="s">
        <v>89</v>
      </c>
      <c r="T20" s="61">
        <f>X18</f>
        <v>3</v>
      </c>
      <c r="U20" s="60">
        <f>Z19</f>
        <v>3</v>
      </c>
      <c r="V20" s="62" t="s">
        <v>89</v>
      </c>
      <c r="W20" s="61">
        <f>X19</f>
        <v>1</v>
      </c>
      <c r="X20" s="156" t="s">
        <v>88</v>
      </c>
      <c r="Y20" s="157"/>
      <c r="Z20" s="158"/>
      <c r="AA20" s="63">
        <f>IF(B20&lt;&gt;"",SUM(IF(O20&gt;Q20,1,0),IF(R20&gt;T20,1,0),IF(U20&gt;W20,1,0)),"")</f>
        <v>1</v>
      </c>
      <c r="AB20" s="64">
        <f>IF(B20&lt;&gt;"",SUM(IF(O20&lt;Q20,1,0),IF(R20&lt;T20,1,0),IF(U20&lt;W20,1,0)),"")</f>
        <v>2</v>
      </c>
      <c r="AC20" s="65">
        <f>IF(B20&lt;&gt;"",O20+R20+U20,"")</f>
        <v>4</v>
      </c>
      <c r="AD20" s="66" t="s">
        <v>89</v>
      </c>
      <c r="AE20" s="67">
        <f>IF(B20&lt;&gt;"",Q20+T20+W20,"")</f>
        <v>7</v>
      </c>
      <c r="AF20" s="68">
        <f t="shared" si="4"/>
        <v>4</v>
      </c>
      <c r="AG20" s="136">
        <f t="shared" si="5"/>
        <v>3</v>
      </c>
      <c r="AH20" s="137"/>
      <c r="AI20" s="25"/>
    </row>
    <row r="21" spans="1:35" ht="16.5" customHeight="1" x14ac:dyDescent="0.25">
      <c r="A21" s="25"/>
      <c r="B21" s="27"/>
      <c r="C21" s="27"/>
      <c r="D21" s="27"/>
      <c r="E21" s="27"/>
      <c r="F21" s="27"/>
      <c r="G21" s="27"/>
      <c r="H21" s="27"/>
      <c r="I21" s="27"/>
      <c r="J21" s="27"/>
      <c r="K21" s="27"/>
      <c r="L21" s="27"/>
      <c r="M21" s="27"/>
      <c r="N21" s="27"/>
      <c r="O21" s="28"/>
      <c r="P21" s="28"/>
      <c r="Q21" s="28"/>
      <c r="R21" s="28"/>
      <c r="S21" s="28"/>
      <c r="T21" s="28"/>
      <c r="U21" s="28"/>
      <c r="V21" s="28"/>
      <c r="W21" s="28"/>
      <c r="X21" s="28"/>
      <c r="Y21" s="28"/>
      <c r="Z21" s="28"/>
      <c r="AA21" s="28"/>
      <c r="AB21" s="28"/>
      <c r="AC21" s="28"/>
      <c r="AD21" s="28"/>
      <c r="AE21" s="28"/>
      <c r="AF21" s="28"/>
      <c r="AG21" s="28"/>
      <c r="AH21" s="70"/>
      <c r="AI21" s="25"/>
    </row>
    <row r="22" spans="1:35" ht="16.5" customHeight="1" x14ac:dyDescent="0.25">
      <c r="A22" s="143"/>
      <c r="B22" s="139"/>
      <c r="C22" s="144" t="s">
        <v>102</v>
      </c>
      <c r="D22" s="130"/>
      <c r="E22" s="130"/>
      <c r="F22" s="130"/>
      <c r="G22" s="130"/>
      <c r="H22" s="130"/>
      <c r="I22" s="130"/>
      <c r="J22" s="130"/>
      <c r="K22" s="130"/>
      <c r="L22" s="130"/>
      <c r="M22" s="130"/>
      <c r="N22" s="132"/>
      <c r="O22" s="145">
        <v>1</v>
      </c>
      <c r="P22" s="130"/>
      <c r="Q22" s="131"/>
      <c r="R22" s="129">
        <v>2</v>
      </c>
      <c r="S22" s="130"/>
      <c r="T22" s="131"/>
      <c r="U22" s="129">
        <v>3</v>
      </c>
      <c r="V22" s="130"/>
      <c r="W22" s="131"/>
      <c r="X22" s="129">
        <v>4</v>
      </c>
      <c r="Y22" s="130"/>
      <c r="Z22" s="132"/>
      <c r="AA22" s="29" t="s">
        <v>82</v>
      </c>
      <c r="AB22" s="29" t="s">
        <v>83</v>
      </c>
      <c r="AC22" s="129" t="s">
        <v>84</v>
      </c>
      <c r="AD22" s="130"/>
      <c r="AE22" s="131"/>
      <c r="AF22" s="30" t="s">
        <v>85</v>
      </c>
      <c r="AG22" s="133" t="s">
        <v>86</v>
      </c>
      <c r="AH22" s="132"/>
      <c r="AI22" s="25"/>
    </row>
    <row r="23" spans="1:35" ht="16.5" customHeight="1" x14ac:dyDescent="0.25">
      <c r="A23" s="31">
        <v>1</v>
      </c>
      <c r="B23" s="146" t="s">
        <v>103</v>
      </c>
      <c r="C23" s="147"/>
      <c r="D23" s="147"/>
      <c r="E23" s="147"/>
      <c r="F23" s="147"/>
      <c r="G23" s="147"/>
      <c r="H23" s="147"/>
      <c r="I23" s="147"/>
      <c r="J23" s="147"/>
      <c r="K23" s="147"/>
      <c r="L23" s="147"/>
      <c r="M23" s="147"/>
      <c r="N23" s="147"/>
      <c r="O23" s="148" t="s">
        <v>88</v>
      </c>
      <c r="P23" s="149"/>
      <c r="Q23" s="150"/>
      <c r="R23" s="32">
        <v>3</v>
      </c>
      <c r="S23" s="33" t="s">
        <v>89</v>
      </c>
      <c r="T23" s="34">
        <v>2</v>
      </c>
      <c r="U23" s="32">
        <v>3</v>
      </c>
      <c r="V23" s="33" t="s">
        <v>89</v>
      </c>
      <c r="W23" s="34">
        <v>2</v>
      </c>
      <c r="X23" s="32">
        <v>3</v>
      </c>
      <c r="Y23" s="33" t="s">
        <v>89</v>
      </c>
      <c r="Z23" s="32">
        <v>2</v>
      </c>
      <c r="AA23" s="35">
        <f>IF(B23&lt;&gt;"",SUM(IF(R23&gt;T23,1,0),IF(U23&gt;W23,1,0),IF(X23&gt;Z23,1,0)),"")</f>
        <v>3</v>
      </c>
      <c r="AB23" s="36">
        <f>IF(B23&lt;&gt;"",SUM(IF(R23&lt;T23,1,0),IF(U23&lt;W23,1,0),IF(X23&lt;Z23,1,0)),"")</f>
        <v>0</v>
      </c>
      <c r="AC23" s="37">
        <f>IF(B23&lt;&gt;"",R23+U23+X23,"")</f>
        <v>9</v>
      </c>
      <c r="AD23" s="37" t="s">
        <v>89</v>
      </c>
      <c r="AE23" s="38">
        <f>IF(B23&lt;&gt;"",T23+W23+Z23,"")</f>
        <v>6</v>
      </c>
      <c r="AF23" s="39">
        <f t="shared" ref="AF23:AF26" si="6">IF(B23&lt;&gt;"",(AA23*2)+AB23,"")</f>
        <v>6</v>
      </c>
      <c r="AG23" s="134">
        <f t="shared" ref="AG23:AG26" si="7">IF(B23&lt;&gt;"",RANK(AF23,$AF$23:$AF$26,0)+IF(AI23&lt;&gt;"",RANK(AI23,$AI$23:$AI$26,0)-1,0),"")</f>
        <v>1</v>
      </c>
      <c r="AH23" s="135"/>
      <c r="AI23" s="25"/>
    </row>
    <row r="24" spans="1:35" ht="16.5" customHeight="1" x14ac:dyDescent="0.25">
      <c r="A24" s="40">
        <v>2</v>
      </c>
      <c r="B24" s="146" t="s">
        <v>104</v>
      </c>
      <c r="C24" s="147"/>
      <c r="D24" s="147"/>
      <c r="E24" s="147"/>
      <c r="F24" s="147"/>
      <c r="G24" s="147"/>
      <c r="H24" s="147"/>
      <c r="I24" s="147"/>
      <c r="J24" s="147"/>
      <c r="K24" s="147"/>
      <c r="L24" s="147"/>
      <c r="M24" s="147"/>
      <c r="N24" s="147"/>
      <c r="O24" s="41">
        <f>T23</f>
        <v>2</v>
      </c>
      <c r="P24" s="42" t="s">
        <v>89</v>
      </c>
      <c r="Q24" s="43">
        <f>R23</f>
        <v>3</v>
      </c>
      <c r="R24" s="151" t="s">
        <v>88</v>
      </c>
      <c r="S24" s="152"/>
      <c r="T24" s="153"/>
      <c r="U24" s="44">
        <v>3</v>
      </c>
      <c r="V24" s="45" t="s">
        <v>89</v>
      </c>
      <c r="W24" s="46">
        <v>1</v>
      </c>
      <c r="X24" s="44">
        <v>1</v>
      </c>
      <c r="Y24" s="45" t="s">
        <v>89</v>
      </c>
      <c r="Z24" s="47">
        <v>3</v>
      </c>
      <c r="AA24" s="48">
        <f>IF(B24&lt;&gt;"",SUM(IF(O24&gt;Q24,1,0),IF(U24&gt;W24,1,0),IF(X24&gt;Z24,1,0)),"")</f>
        <v>1</v>
      </c>
      <c r="AB24" s="49">
        <f>IF(B24&lt;&gt;"",SUM(IF(O24&lt;Q24,1,0),IF(U24&lt;W24,1,0),IF(X24&lt;Z24,1,0)),"")</f>
        <v>2</v>
      </c>
      <c r="AC24" s="50">
        <f>IF(B24&lt;&gt;"",O24+U24+X24,"")</f>
        <v>6</v>
      </c>
      <c r="AD24" s="51" t="s">
        <v>89</v>
      </c>
      <c r="AE24" s="52">
        <f>IF(B24&lt;&gt;"",Q24+W24+Z24,"")</f>
        <v>7</v>
      </c>
      <c r="AF24" s="53">
        <f t="shared" si="6"/>
        <v>4</v>
      </c>
      <c r="AG24" s="134">
        <f t="shared" si="7"/>
        <v>2</v>
      </c>
      <c r="AH24" s="135"/>
      <c r="AI24" s="25"/>
    </row>
    <row r="25" spans="1:35" ht="16.5" customHeight="1" x14ac:dyDescent="0.25">
      <c r="A25" s="40">
        <v>3</v>
      </c>
      <c r="B25" s="146" t="s">
        <v>105</v>
      </c>
      <c r="C25" s="147"/>
      <c r="D25" s="147"/>
      <c r="E25" s="147"/>
      <c r="F25" s="147"/>
      <c r="G25" s="147"/>
      <c r="H25" s="147"/>
      <c r="I25" s="147"/>
      <c r="J25" s="147"/>
      <c r="K25" s="147"/>
      <c r="L25" s="147"/>
      <c r="M25" s="147"/>
      <c r="N25" s="147"/>
      <c r="O25" s="54">
        <f>W23</f>
        <v>2</v>
      </c>
      <c r="P25" s="55" t="s">
        <v>89</v>
      </c>
      <c r="Q25" s="46">
        <f>U23</f>
        <v>3</v>
      </c>
      <c r="R25" s="47">
        <v>1</v>
      </c>
      <c r="S25" s="55" t="s">
        <v>89</v>
      </c>
      <c r="T25" s="46">
        <f>U24</f>
        <v>3</v>
      </c>
      <c r="U25" s="151" t="s">
        <v>88</v>
      </c>
      <c r="V25" s="152"/>
      <c r="W25" s="153"/>
      <c r="X25" s="44">
        <v>3</v>
      </c>
      <c r="Y25" s="45" t="s">
        <v>89</v>
      </c>
      <c r="Z25" s="47">
        <v>2</v>
      </c>
      <c r="AA25" s="48">
        <f>IF(B25&lt;&gt;"",SUM(IF(O25&gt;Q25,1,0),IF(R25&gt;T25,1,0),IF(X25&gt;Z25,1,0)),"")</f>
        <v>1</v>
      </c>
      <c r="AB25" s="49">
        <f>IF(B25&lt;&gt;"",SUM(IF(O25&lt;Q25,1,0),IF(R25&lt;T25,1,0),IF(X25&lt;Z25,1,0)),"")</f>
        <v>2</v>
      </c>
      <c r="AC25" s="50">
        <f>IF(B25&lt;&gt;"",O25+R25+X25,"")</f>
        <v>6</v>
      </c>
      <c r="AD25" s="51" t="s">
        <v>89</v>
      </c>
      <c r="AE25" s="52">
        <f>IF(B25&lt;&gt;"",Q25+T25+Z25,"")</f>
        <v>8</v>
      </c>
      <c r="AF25" s="53">
        <f t="shared" si="6"/>
        <v>4</v>
      </c>
      <c r="AG25" s="134">
        <f t="shared" si="7"/>
        <v>2</v>
      </c>
      <c r="AH25" s="135"/>
      <c r="AI25" s="25"/>
    </row>
    <row r="26" spans="1:35" ht="16.5" customHeight="1" x14ac:dyDescent="0.25">
      <c r="A26" s="56">
        <v>4</v>
      </c>
      <c r="B26" s="154" t="s">
        <v>106</v>
      </c>
      <c r="C26" s="155"/>
      <c r="D26" s="155"/>
      <c r="E26" s="155"/>
      <c r="F26" s="155"/>
      <c r="G26" s="155"/>
      <c r="H26" s="155"/>
      <c r="I26" s="155"/>
      <c r="J26" s="155"/>
      <c r="K26" s="155"/>
      <c r="L26" s="155"/>
      <c r="M26" s="155"/>
      <c r="N26" s="155"/>
      <c r="O26" s="57">
        <f>Z23</f>
        <v>2</v>
      </c>
      <c r="P26" s="58" t="s">
        <v>89</v>
      </c>
      <c r="Q26" s="59">
        <f>X23</f>
        <v>3</v>
      </c>
      <c r="R26" s="60">
        <f>Z24</f>
        <v>3</v>
      </c>
      <c r="S26" s="58" t="s">
        <v>89</v>
      </c>
      <c r="T26" s="61">
        <f>X24</f>
        <v>1</v>
      </c>
      <c r="U26" s="60">
        <f>Z25</f>
        <v>2</v>
      </c>
      <c r="V26" s="62" t="s">
        <v>89</v>
      </c>
      <c r="W26" s="61">
        <f>X25</f>
        <v>3</v>
      </c>
      <c r="X26" s="156" t="s">
        <v>88</v>
      </c>
      <c r="Y26" s="157"/>
      <c r="Z26" s="158"/>
      <c r="AA26" s="63">
        <f>IF(B26&lt;&gt;"",SUM(IF(O26&gt;Q26,1,0),IF(R26&gt;T26,1,0),IF(U26&gt;W26,1,0)),"")</f>
        <v>1</v>
      </c>
      <c r="AB26" s="64">
        <f>IF(B26&lt;&gt;"",SUM(IF(O26&lt;Q26,1,0),IF(R26&lt;T26,1,0),IF(U26&lt;W26,1,0)),"")</f>
        <v>2</v>
      </c>
      <c r="AC26" s="65">
        <f>IF(B26&lt;&gt;"",O26+R26+U26,"")</f>
        <v>7</v>
      </c>
      <c r="AD26" s="66" t="s">
        <v>89</v>
      </c>
      <c r="AE26" s="67">
        <f>IF(B26&lt;&gt;"",Q26+T26+W26,"")</f>
        <v>7</v>
      </c>
      <c r="AF26" s="68">
        <f t="shared" si="6"/>
        <v>4</v>
      </c>
      <c r="AG26" s="136">
        <f t="shared" si="7"/>
        <v>2</v>
      </c>
      <c r="AH26" s="137"/>
      <c r="AI26" s="25"/>
    </row>
    <row r="27" spans="1:35" ht="12.75" customHeight="1" x14ac:dyDescent="0.25">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row>
    <row r="28" spans="1:35" ht="12.75" customHeight="1" x14ac:dyDescent="0.25">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row>
    <row r="29" spans="1:35" ht="15.75" customHeight="1" x14ac:dyDescent="0.25">
      <c r="A29" s="159">
        <f>A1</f>
        <v>0</v>
      </c>
      <c r="B29" s="130"/>
      <c r="C29" s="130"/>
      <c r="D29" s="130"/>
      <c r="E29" s="130"/>
      <c r="F29" s="130"/>
      <c r="G29" s="130"/>
      <c r="H29" s="130"/>
      <c r="I29" s="139"/>
      <c r="J29" s="23"/>
      <c r="K29" s="160" t="str">
        <f>K1</f>
        <v>Jablonec n. N., 6.12.25</v>
      </c>
      <c r="L29" s="130"/>
      <c r="M29" s="130"/>
      <c r="N29" s="130"/>
      <c r="O29" s="130"/>
      <c r="P29" s="130"/>
      <c r="Q29" s="130"/>
      <c r="R29" s="130"/>
      <c r="S29" s="139"/>
      <c r="T29" s="23"/>
      <c r="U29" s="141" t="str">
        <f>U1</f>
        <v>Divize</v>
      </c>
      <c r="V29" s="130"/>
      <c r="W29" s="139"/>
      <c r="X29" s="142" t="str">
        <f>X1</f>
        <v>A</v>
      </c>
      <c r="Y29" s="130"/>
      <c r="Z29" s="139"/>
      <c r="AA29" s="142" t="str">
        <f>Z32</f>
        <v>o 1.-8. místo</v>
      </c>
      <c r="AB29" s="130"/>
      <c r="AC29" s="130"/>
      <c r="AD29" s="130"/>
      <c r="AE29" s="130"/>
      <c r="AF29" s="130"/>
      <c r="AG29" s="130"/>
      <c r="AH29" s="132"/>
      <c r="AI29" s="25"/>
    </row>
    <row r="30" spans="1:35" ht="10.5" customHeight="1" x14ac:dyDescent="0.25">
      <c r="A30" s="25"/>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25"/>
      <c r="AH30" s="25"/>
      <c r="AI30" s="25"/>
    </row>
    <row r="31" spans="1:35" ht="10.5" customHeight="1" x14ac:dyDescent="0.3">
      <c r="A31" s="72"/>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4"/>
      <c r="AI31" s="25"/>
    </row>
    <row r="32" spans="1:35" ht="12.75" customHeight="1" x14ac:dyDescent="0.3">
      <c r="A32" s="161" t="s">
        <v>87</v>
      </c>
      <c r="B32" s="147"/>
      <c r="C32" s="147"/>
      <c r="D32" s="147"/>
      <c r="E32" s="147"/>
      <c r="F32" s="147"/>
      <c r="G32" s="147"/>
      <c r="H32" s="147"/>
      <c r="I32" s="147"/>
      <c r="J32" s="147"/>
      <c r="K32" s="147"/>
      <c r="L32" s="75"/>
      <c r="M32" s="75"/>
      <c r="N32" s="75"/>
      <c r="O32" s="75"/>
      <c r="P32" s="75"/>
      <c r="Q32" s="75"/>
      <c r="R32" s="75"/>
      <c r="S32" s="75"/>
      <c r="T32" s="75"/>
      <c r="U32" s="75"/>
      <c r="V32" s="75"/>
      <c r="W32" s="75"/>
      <c r="X32" s="75"/>
      <c r="Y32" s="75"/>
      <c r="Z32" s="76" t="s">
        <v>107</v>
      </c>
      <c r="AA32" s="75"/>
      <c r="AB32" s="75"/>
      <c r="AC32" s="75"/>
      <c r="AD32" s="75"/>
      <c r="AE32" s="75"/>
      <c r="AF32" s="75"/>
      <c r="AG32" s="75"/>
      <c r="AH32" s="77"/>
      <c r="AI32" s="71"/>
    </row>
    <row r="33" spans="1:35" ht="12.75" customHeight="1" x14ac:dyDescent="0.3">
      <c r="A33" s="78"/>
      <c r="B33" s="75"/>
      <c r="C33" s="75"/>
      <c r="D33" s="75"/>
      <c r="E33" s="75"/>
      <c r="F33" s="75"/>
      <c r="G33" s="75"/>
      <c r="H33" s="75"/>
      <c r="I33" s="75"/>
      <c r="J33" s="75"/>
      <c r="K33" s="77"/>
      <c r="L33" s="161" t="s">
        <v>87</v>
      </c>
      <c r="M33" s="147"/>
      <c r="N33" s="147"/>
      <c r="O33" s="147"/>
      <c r="P33" s="147"/>
      <c r="Q33" s="147"/>
      <c r="R33" s="147"/>
      <c r="S33" s="147"/>
      <c r="T33" s="147"/>
      <c r="U33" s="147"/>
      <c r="V33" s="147"/>
      <c r="W33" s="75"/>
      <c r="X33" s="75"/>
      <c r="Y33" s="75"/>
      <c r="Z33" s="75"/>
      <c r="AA33" s="75"/>
      <c r="AB33" s="75"/>
      <c r="AC33" s="75"/>
      <c r="AD33" s="75"/>
      <c r="AE33" s="75"/>
      <c r="AF33" s="75"/>
      <c r="AG33" s="75"/>
      <c r="AH33" s="77"/>
      <c r="AI33" s="71"/>
    </row>
    <row r="34" spans="1:35" ht="12.75" customHeight="1" x14ac:dyDescent="0.3">
      <c r="A34" s="161" t="s">
        <v>95</v>
      </c>
      <c r="B34" s="147"/>
      <c r="C34" s="147"/>
      <c r="D34" s="147"/>
      <c r="E34" s="147"/>
      <c r="F34" s="147"/>
      <c r="G34" s="147"/>
      <c r="H34" s="147"/>
      <c r="I34" s="147"/>
      <c r="J34" s="147"/>
      <c r="K34" s="147"/>
      <c r="L34" s="162" t="s">
        <v>108</v>
      </c>
      <c r="M34" s="122"/>
      <c r="N34" s="122"/>
      <c r="O34" s="122"/>
      <c r="P34" s="122"/>
      <c r="Q34" s="122"/>
      <c r="R34" s="122"/>
      <c r="S34" s="122"/>
      <c r="T34" s="122"/>
      <c r="U34" s="122"/>
      <c r="V34" s="122"/>
      <c r="W34" s="78"/>
      <c r="X34" s="75"/>
      <c r="Y34" s="75"/>
      <c r="Z34" s="75"/>
      <c r="AA34" s="75"/>
      <c r="AB34" s="75"/>
      <c r="AC34" s="75"/>
      <c r="AD34" s="75"/>
      <c r="AE34" s="75"/>
      <c r="AF34" s="75"/>
      <c r="AG34" s="75"/>
      <c r="AH34" s="77"/>
      <c r="AI34" s="71"/>
    </row>
    <row r="35" spans="1:35" ht="12.75" customHeight="1" x14ac:dyDescent="0.3">
      <c r="A35" s="78"/>
      <c r="B35" s="75"/>
      <c r="C35" s="75"/>
      <c r="D35" s="75"/>
      <c r="E35" s="75"/>
      <c r="F35" s="75"/>
      <c r="G35" s="75"/>
      <c r="H35" s="75"/>
      <c r="I35" s="75"/>
      <c r="J35" s="75"/>
      <c r="K35" s="75"/>
      <c r="L35" s="75"/>
      <c r="M35" s="75"/>
      <c r="N35" s="75"/>
      <c r="O35" s="75"/>
      <c r="P35" s="75"/>
      <c r="Q35" s="75"/>
      <c r="R35" s="75"/>
      <c r="S35" s="75"/>
      <c r="T35" s="75"/>
      <c r="U35" s="75"/>
      <c r="V35" s="75"/>
      <c r="W35" s="161" t="s">
        <v>87</v>
      </c>
      <c r="X35" s="147"/>
      <c r="Y35" s="147"/>
      <c r="Z35" s="147"/>
      <c r="AA35" s="147"/>
      <c r="AB35" s="147"/>
      <c r="AC35" s="147"/>
      <c r="AD35" s="147"/>
      <c r="AE35" s="147"/>
      <c r="AF35" s="147"/>
      <c r="AG35" s="147"/>
      <c r="AH35" s="77"/>
      <c r="AI35" s="71"/>
    </row>
    <row r="36" spans="1:35" ht="12.75" customHeight="1" x14ac:dyDescent="0.3">
      <c r="A36" s="161" t="s">
        <v>98</v>
      </c>
      <c r="B36" s="147"/>
      <c r="C36" s="147"/>
      <c r="D36" s="147"/>
      <c r="E36" s="147"/>
      <c r="F36" s="147"/>
      <c r="G36" s="147"/>
      <c r="H36" s="147"/>
      <c r="I36" s="147"/>
      <c r="J36" s="147"/>
      <c r="K36" s="147"/>
      <c r="L36" s="75"/>
      <c r="M36" s="75"/>
      <c r="N36" s="75"/>
      <c r="O36" s="75"/>
      <c r="P36" s="75"/>
      <c r="Q36" s="75"/>
      <c r="R36" s="75"/>
      <c r="S36" s="75"/>
      <c r="T36" s="75"/>
      <c r="U36" s="75"/>
      <c r="V36" s="75"/>
      <c r="W36" s="162" t="s">
        <v>108</v>
      </c>
      <c r="X36" s="122"/>
      <c r="Y36" s="122"/>
      <c r="Z36" s="122"/>
      <c r="AA36" s="122"/>
      <c r="AB36" s="122"/>
      <c r="AC36" s="122"/>
      <c r="AD36" s="122"/>
      <c r="AE36" s="122"/>
      <c r="AF36" s="122"/>
      <c r="AG36" s="122"/>
      <c r="AH36" s="79"/>
      <c r="AI36" s="71"/>
    </row>
    <row r="37" spans="1:35" ht="12.75" customHeight="1" x14ac:dyDescent="0.3">
      <c r="A37" s="78"/>
      <c r="B37" s="75"/>
      <c r="C37" s="75"/>
      <c r="D37" s="75"/>
      <c r="E37" s="75"/>
      <c r="F37" s="75"/>
      <c r="G37" s="75"/>
      <c r="H37" s="75"/>
      <c r="I37" s="75"/>
      <c r="J37" s="75"/>
      <c r="K37" s="77"/>
      <c r="L37" s="161" t="s">
        <v>103</v>
      </c>
      <c r="M37" s="147"/>
      <c r="N37" s="147"/>
      <c r="O37" s="147"/>
      <c r="P37" s="147"/>
      <c r="Q37" s="147"/>
      <c r="R37" s="147"/>
      <c r="S37" s="147"/>
      <c r="T37" s="147"/>
      <c r="U37" s="147"/>
      <c r="V37" s="147"/>
      <c r="W37" s="78"/>
      <c r="X37" s="75"/>
      <c r="Y37" s="75"/>
      <c r="Z37" s="75"/>
      <c r="AA37" s="75"/>
      <c r="AB37" s="75"/>
      <c r="AC37" s="75"/>
      <c r="AD37" s="75"/>
      <c r="AE37" s="75"/>
      <c r="AF37" s="75"/>
      <c r="AG37" s="80"/>
      <c r="AH37" s="79"/>
      <c r="AI37" s="71"/>
    </row>
    <row r="38" spans="1:35" ht="12.75" customHeight="1" x14ac:dyDescent="0.3">
      <c r="A38" s="161" t="s">
        <v>103</v>
      </c>
      <c r="B38" s="147"/>
      <c r="C38" s="147"/>
      <c r="D38" s="147"/>
      <c r="E38" s="147"/>
      <c r="F38" s="147"/>
      <c r="G38" s="147"/>
      <c r="H38" s="147"/>
      <c r="I38" s="147"/>
      <c r="J38" s="147"/>
      <c r="K38" s="147"/>
      <c r="L38" s="162" t="s">
        <v>109</v>
      </c>
      <c r="M38" s="122"/>
      <c r="N38" s="122"/>
      <c r="O38" s="122"/>
      <c r="P38" s="122"/>
      <c r="Q38" s="122"/>
      <c r="R38" s="122"/>
      <c r="S38" s="122"/>
      <c r="T38" s="122"/>
      <c r="U38" s="122"/>
      <c r="V38" s="122"/>
      <c r="W38" s="75"/>
      <c r="X38" s="75"/>
      <c r="Y38" s="75"/>
      <c r="Z38" s="75"/>
      <c r="AA38" s="75"/>
      <c r="AB38" s="75"/>
      <c r="AC38" s="75"/>
      <c r="AD38" s="75"/>
      <c r="AE38" s="75"/>
      <c r="AF38" s="75"/>
      <c r="AG38" s="80"/>
      <c r="AH38" s="79"/>
      <c r="AI38" s="71"/>
    </row>
    <row r="39" spans="1:35" ht="12.75" customHeight="1" x14ac:dyDescent="0.3">
      <c r="A39" s="78"/>
      <c r="B39" s="75"/>
      <c r="C39" s="75"/>
      <c r="D39" s="75"/>
      <c r="E39" s="75"/>
      <c r="F39" s="75"/>
      <c r="G39" s="75"/>
      <c r="H39" s="75"/>
      <c r="I39" s="75"/>
      <c r="J39" s="75"/>
      <c r="K39" s="75"/>
      <c r="L39" s="75"/>
      <c r="M39" s="75"/>
      <c r="N39" s="75"/>
      <c r="O39" s="75"/>
      <c r="P39" s="75"/>
      <c r="Q39" s="75"/>
      <c r="R39" s="75"/>
      <c r="S39" s="75"/>
      <c r="T39" s="75"/>
      <c r="U39" s="75"/>
      <c r="V39" s="75"/>
      <c r="W39" s="163" t="s">
        <v>87</v>
      </c>
      <c r="X39" s="147"/>
      <c r="Y39" s="147"/>
      <c r="Z39" s="147"/>
      <c r="AA39" s="147"/>
      <c r="AB39" s="147"/>
      <c r="AC39" s="147"/>
      <c r="AD39" s="147"/>
      <c r="AE39" s="147"/>
      <c r="AF39" s="147"/>
      <c r="AG39" s="147"/>
      <c r="AH39" s="79"/>
      <c r="AI39" s="71"/>
    </row>
    <row r="40" spans="1:35" ht="12.75" customHeight="1" x14ac:dyDescent="0.3">
      <c r="A40" s="161" t="s">
        <v>99</v>
      </c>
      <c r="B40" s="147"/>
      <c r="C40" s="147"/>
      <c r="D40" s="147"/>
      <c r="E40" s="147"/>
      <c r="F40" s="147"/>
      <c r="G40" s="147"/>
      <c r="H40" s="147"/>
      <c r="I40" s="147"/>
      <c r="J40" s="147"/>
      <c r="K40" s="147"/>
      <c r="L40" s="75"/>
      <c r="M40" s="75"/>
      <c r="N40" s="75"/>
      <c r="O40" s="75"/>
      <c r="P40" s="75"/>
      <c r="Q40" s="75"/>
      <c r="R40" s="75"/>
      <c r="S40" s="75"/>
      <c r="T40" s="75"/>
      <c r="U40" s="75"/>
      <c r="V40" s="75"/>
      <c r="W40" s="164" t="s">
        <v>110</v>
      </c>
      <c r="X40" s="122"/>
      <c r="Y40" s="122"/>
      <c r="Z40" s="122"/>
      <c r="AA40" s="122"/>
      <c r="AB40" s="122"/>
      <c r="AC40" s="122"/>
      <c r="AD40" s="122"/>
      <c r="AE40" s="122"/>
      <c r="AF40" s="122"/>
      <c r="AG40" s="122"/>
      <c r="AH40" s="79"/>
      <c r="AI40" s="71"/>
    </row>
    <row r="41" spans="1:35" ht="12.75" customHeight="1" x14ac:dyDescent="0.3">
      <c r="A41" s="78"/>
      <c r="B41" s="75"/>
      <c r="C41" s="75"/>
      <c r="D41" s="75"/>
      <c r="E41" s="75"/>
      <c r="F41" s="75"/>
      <c r="G41" s="75"/>
      <c r="H41" s="75"/>
      <c r="I41" s="75"/>
      <c r="J41" s="75"/>
      <c r="K41" s="75"/>
      <c r="L41" s="161" t="s">
        <v>99</v>
      </c>
      <c r="M41" s="147"/>
      <c r="N41" s="147"/>
      <c r="O41" s="147"/>
      <c r="P41" s="147"/>
      <c r="Q41" s="147"/>
      <c r="R41" s="147"/>
      <c r="S41" s="147"/>
      <c r="T41" s="147"/>
      <c r="U41" s="147"/>
      <c r="V41" s="147"/>
      <c r="W41" s="75"/>
      <c r="X41" s="75"/>
      <c r="Y41" s="75"/>
      <c r="Z41" s="75"/>
      <c r="AA41" s="75"/>
      <c r="AB41" s="75"/>
      <c r="AC41" s="75"/>
      <c r="AD41" s="75"/>
      <c r="AE41" s="75"/>
      <c r="AF41" s="75"/>
      <c r="AG41" s="80"/>
      <c r="AH41" s="79"/>
      <c r="AI41" s="71"/>
    </row>
    <row r="42" spans="1:35" ht="12.75" customHeight="1" x14ac:dyDescent="0.3">
      <c r="A42" s="161" t="s">
        <v>106</v>
      </c>
      <c r="B42" s="147"/>
      <c r="C42" s="147"/>
      <c r="D42" s="147"/>
      <c r="E42" s="147"/>
      <c r="F42" s="147"/>
      <c r="G42" s="147"/>
      <c r="H42" s="147"/>
      <c r="I42" s="147"/>
      <c r="J42" s="147"/>
      <c r="K42" s="147"/>
      <c r="L42" s="162" t="s">
        <v>110</v>
      </c>
      <c r="M42" s="122"/>
      <c r="N42" s="122"/>
      <c r="O42" s="122"/>
      <c r="P42" s="122"/>
      <c r="Q42" s="122"/>
      <c r="R42" s="122"/>
      <c r="S42" s="122"/>
      <c r="T42" s="122"/>
      <c r="U42" s="122"/>
      <c r="V42" s="122"/>
      <c r="W42" s="78"/>
      <c r="X42" s="75"/>
      <c r="Y42" s="75"/>
      <c r="Z42" s="75"/>
      <c r="AA42" s="75"/>
      <c r="AB42" s="75"/>
      <c r="AC42" s="75"/>
      <c r="AD42" s="75"/>
      <c r="AE42" s="75"/>
      <c r="AF42" s="75"/>
      <c r="AG42" s="80"/>
      <c r="AH42" s="79"/>
      <c r="AI42" s="71"/>
    </row>
    <row r="43" spans="1:35" ht="12.75" customHeight="1" x14ac:dyDescent="0.3">
      <c r="A43" s="78"/>
      <c r="B43" s="75"/>
      <c r="C43" s="75"/>
      <c r="D43" s="75"/>
      <c r="E43" s="75"/>
      <c r="F43" s="75"/>
      <c r="G43" s="75"/>
      <c r="H43" s="75"/>
      <c r="I43" s="75"/>
      <c r="J43" s="75"/>
      <c r="K43" s="75"/>
      <c r="L43" s="75"/>
      <c r="M43" s="75"/>
      <c r="N43" s="75"/>
      <c r="O43" s="75"/>
      <c r="P43" s="75"/>
      <c r="Q43" s="75"/>
      <c r="R43" s="75"/>
      <c r="S43" s="75"/>
      <c r="T43" s="75"/>
      <c r="U43" s="75"/>
      <c r="V43" s="75"/>
      <c r="W43" s="161" t="s">
        <v>94</v>
      </c>
      <c r="X43" s="147"/>
      <c r="Y43" s="147"/>
      <c r="Z43" s="147"/>
      <c r="AA43" s="147"/>
      <c r="AB43" s="147"/>
      <c r="AC43" s="147"/>
      <c r="AD43" s="147"/>
      <c r="AE43" s="147"/>
      <c r="AF43" s="147"/>
      <c r="AG43" s="147"/>
      <c r="AH43" s="79"/>
      <c r="AI43" s="71"/>
    </row>
    <row r="44" spans="1:35" ht="12.75" customHeight="1" x14ac:dyDescent="0.3">
      <c r="A44" s="161" t="s">
        <v>91</v>
      </c>
      <c r="B44" s="147"/>
      <c r="C44" s="147"/>
      <c r="D44" s="147"/>
      <c r="E44" s="147"/>
      <c r="F44" s="147"/>
      <c r="G44" s="147"/>
      <c r="H44" s="147"/>
      <c r="I44" s="147"/>
      <c r="J44" s="147"/>
      <c r="K44" s="147"/>
      <c r="L44" s="75"/>
      <c r="M44" s="75"/>
      <c r="N44" s="75"/>
      <c r="O44" s="75"/>
      <c r="P44" s="75"/>
      <c r="Q44" s="75"/>
      <c r="R44" s="75"/>
      <c r="S44" s="75"/>
      <c r="T44" s="75"/>
      <c r="U44" s="75"/>
      <c r="V44" s="75"/>
      <c r="W44" s="162" t="s">
        <v>110</v>
      </c>
      <c r="X44" s="122"/>
      <c r="Y44" s="122"/>
      <c r="Z44" s="122"/>
      <c r="AA44" s="122"/>
      <c r="AB44" s="122"/>
      <c r="AC44" s="122"/>
      <c r="AD44" s="122"/>
      <c r="AE44" s="122"/>
      <c r="AF44" s="122"/>
      <c r="AG44" s="122"/>
      <c r="AH44" s="77"/>
      <c r="AI44" s="71"/>
    </row>
    <row r="45" spans="1:35" ht="12.75" customHeight="1" x14ac:dyDescent="0.3">
      <c r="A45" s="78"/>
      <c r="B45" s="75"/>
      <c r="C45" s="75"/>
      <c r="D45" s="75"/>
      <c r="E45" s="75"/>
      <c r="F45" s="75"/>
      <c r="G45" s="75"/>
      <c r="H45" s="75"/>
      <c r="I45" s="75"/>
      <c r="J45" s="75"/>
      <c r="K45" s="75"/>
      <c r="L45" s="161" t="s">
        <v>94</v>
      </c>
      <c r="M45" s="147"/>
      <c r="N45" s="147"/>
      <c r="O45" s="147"/>
      <c r="P45" s="147"/>
      <c r="Q45" s="147"/>
      <c r="R45" s="147"/>
      <c r="S45" s="147"/>
      <c r="T45" s="147"/>
      <c r="U45" s="147"/>
      <c r="V45" s="147"/>
      <c r="W45" s="78"/>
      <c r="X45" s="75"/>
      <c r="Y45" s="75"/>
      <c r="Z45" s="75"/>
      <c r="AA45" s="75"/>
      <c r="AB45" s="75"/>
      <c r="AC45" s="75"/>
      <c r="AD45" s="75"/>
      <c r="AE45" s="75"/>
      <c r="AF45" s="75"/>
      <c r="AG45" s="80"/>
      <c r="AH45" s="77"/>
      <c r="AI45" s="71"/>
    </row>
    <row r="46" spans="1:35" ht="12.75" customHeight="1" x14ac:dyDescent="0.3">
      <c r="A46" s="161" t="s">
        <v>94</v>
      </c>
      <c r="B46" s="147"/>
      <c r="C46" s="147"/>
      <c r="D46" s="147"/>
      <c r="E46" s="147"/>
      <c r="F46" s="147"/>
      <c r="G46" s="147"/>
      <c r="H46" s="147"/>
      <c r="I46" s="147"/>
      <c r="J46" s="147"/>
      <c r="K46" s="147"/>
      <c r="L46" s="162" t="s">
        <v>108</v>
      </c>
      <c r="M46" s="122"/>
      <c r="N46" s="122"/>
      <c r="O46" s="122"/>
      <c r="P46" s="122"/>
      <c r="Q46" s="122"/>
      <c r="R46" s="122"/>
      <c r="S46" s="122"/>
      <c r="T46" s="122"/>
      <c r="U46" s="122"/>
      <c r="V46" s="122"/>
      <c r="W46" s="75"/>
      <c r="X46" s="75"/>
      <c r="Y46" s="75"/>
      <c r="Z46" s="75"/>
      <c r="AA46" s="80"/>
      <c r="AB46" s="80"/>
      <c r="AC46" s="80"/>
      <c r="AD46" s="80"/>
      <c r="AE46" s="80"/>
      <c r="AF46" s="80"/>
      <c r="AG46" s="80"/>
      <c r="AH46" s="77"/>
      <c r="AI46" s="71"/>
    </row>
    <row r="47" spans="1:35" ht="10.5" customHeight="1" x14ac:dyDescent="0.3">
      <c r="A47" s="8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3"/>
      <c r="AI47" s="25"/>
    </row>
    <row r="48" spans="1:35" ht="12.75" customHeight="1" x14ac:dyDescent="0.3">
      <c r="A48" s="72"/>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4"/>
      <c r="AI48" s="25"/>
    </row>
    <row r="49" spans="1:35" ht="12.75" customHeight="1" x14ac:dyDescent="0.3">
      <c r="A49" s="161" t="str">
        <f>IF(L34="3:0",A34,IF(L34="3:1",A34,IF(L34="3:2",A34,IF(L34="2:3",A32,IF(L34="1:3",A32,IF(L34="0:3",A32,""))))))</f>
        <v>Vít Josef (7) (SKST)</v>
      </c>
      <c r="B49" s="147"/>
      <c r="C49" s="147"/>
      <c r="D49" s="147"/>
      <c r="E49" s="147"/>
      <c r="F49" s="147"/>
      <c r="G49" s="147"/>
      <c r="H49" s="147"/>
      <c r="I49" s="147"/>
      <c r="J49" s="147"/>
      <c r="K49" s="147"/>
      <c r="L49" s="75"/>
      <c r="M49" s="75"/>
      <c r="N49" s="75"/>
      <c r="O49" s="75"/>
      <c r="P49" s="75"/>
      <c r="Q49" s="75"/>
      <c r="R49" s="75"/>
      <c r="S49" s="75"/>
      <c r="T49" s="75"/>
      <c r="U49" s="75"/>
      <c r="V49" s="75"/>
      <c r="W49" s="75"/>
      <c r="X49" s="75"/>
      <c r="Y49" s="75"/>
      <c r="Z49" s="76" t="s">
        <v>111</v>
      </c>
      <c r="AA49" s="75"/>
      <c r="AB49" s="75"/>
      <c r="AC49" s="75"/>
      <c r="AD49" s="75"/>
      <c r="AE49" s="75"/>
      <c r="AF49" s="75"/>
      <c r="AG49" s="75"/>
      <c r="AH49" s="77"/>
      <c r="AI49" s="25"/>
    </row>
    <row r="50" spans="1:35" ht="12.75" customHeight="1" x14ac:dyDescent="0.3">
      <c r="A50" s="78"/>
      <c r="B50" s="75"/>
      <c r="C50" s="75"/>
      <c r="D50" s="75"/>
      <c r="E50" s="75"/>
      <c r="F50" s="75"/>
      <c r="G50" s="75"/>
      <c r="H50" s="75"/>
      <c r="I50" s="75"/>
      <c r="J50" s="75"/>
      <c r="K50" s="77"/>
      <c r="L50" s="161" t="s">
        <v>95</v>
      </c>
      <c r="M50" s="147"/>
      <c r="N50" s="147"/>
      <c r="O50" s="147"/>
      <c r="P50" s="147"/>
      <c r="Q50" s="147"/>
      <c r="R50" s="147"/>
      <c r="S50" s="147"/>
      <c r="T50" s="147"/>
      <c r="U50" s="147"/>
      <c r="V50" s="147"/>
      <c r="W50" s="75"/>
      <c r="X50" s="75"/>
      <c r="Y50" s="75"/>
      <c r="Z50" s="75"/>
      <c r="AA50" s="75"/>
      <c r="AB50" s="75"/>
      <c r="AC50" s="75"/>
      <c r="AD50" s="75"/>
      <c r="AE50" s="75"/>
      <c r="AF50" s="75"/>
      <c r="AG50" s="75"/>
      <c r="AH50" s="77"/>
      <c r="AI50" s="25"/>
    </row>
    <row r="51" spans="1:35" ht="12.75" customHeight="1" x14ac:dyDescent="0.3">
      <c r="A51" s="161" t="s">
        <v>98</v>
      </c>
      <c r="B51" s="147"/>
      <c r="C51" s="147"/>
      <c r="D51" s="147"/>
      <c r="E51" s="147"/>
      <c r="F51" s="147"/>
      <c r="G51" s="147"/>
      <c r="H51" s="147"/>
      <c r="I51" s="147"/>
      <c r="J51" s="147"/>
      <c r="K51" s="147"/>
      <c r="L51" s="162" t="s">
        <v>109</v>
      </c>
      <c r="M51" s="122"/>
      <c r="N51" s="122"/>
      <c r="O51" s="122"/>
      <c r="P51" s="122"/>
      <c r="Q51" s="122"/>
      <c r="R51" s="122"/>
      <c r="S51" s="122"/>
      <c r="T51" s="122"/>
      <c r="U51" s="122"/>
      <c r="V51" s="122"/>
      <c r="W51" s="78"/>
      <c r="X51" s="75"/>
      <c r="Y51" s="75"/>
      <c r="Z51" s="75"/>
      <c r="AA51" s="75"/>
      <c r="AB51" s="75"/>
      <c r="AC51" s="75"/>
      <c r="AD51" s="75"/>
      <c r="AE51" s="75"/>
      <c r="AF51" s="75"/>
      <c r="AG51" s="75"/>
      <c r="AH51" s="77"/>
      <c r="AI51" s="25"/>
    </row>
    <row r="52" spans="1:35" ht="12.75" customHeight="1" x14ac:dyDescent="0.3">
      <c r="A52" s="78"/>
      <c r="B52" s="75"/>
      <c r="C52" s="75"/>
      <c r="D52" s="75"/>
      <c r="E52" s="75"/>
      <c r="F52" s="75"/>
      <c r="G52" s="75"/>
      <c r="H52" s="75"/>
      <c r="I52" s="75"/>
      <c r="J52" s="75"/>
      <c r="K52" s="75"/>
      <c r="L52" s="75"/>
      <c r="M52" s="75"/>
      <c r="N52" s="75"/>
      <c r="O52" s="75"/>
      <c r="P52" s="75"/>
      <c r="Q52" s="75"/>
      <c r="R52" s="75"/>
      <c r="S52" s="75"/>
      <c r="T52" s="75"/>
      <c r="U52" s="75"/>
      <c r="V52" s="75"/>
      <c r="W52" s="161" t="s">
        <v>95</v>
      </c>
      <c r="X52" s="147"/>
      <c r="Y52" s="147"/>
      <c r="Z52" s="147"/>
      <c r="AA52" s="147"/>
      <c r="AB52" s="147"/>
      <c r="AC52" s="147"/>
      <c r="AD52" s="147"/>
      <c r="AE52" s="147"/>
      <c r="AF52" s="147"/>
      <c r="AG52" s="147"/>
      <c r="AH52" s="77"/>
      <c r="AI52" s="25"/>
    </row>
    <row r="53" spans="1:35" ht="12.75" customHeight="1" x14ac:dyDescent="0.3">
      <c r="A53" s="161" t="str">
        <f>IF(L42="3:0",A42,IF(L42="3:1",A42,IF(L42="3:2",A42,IF(L42="2:3",A40,IF(L42="1:3",A40,IF(L42="0:3",A40,""))))))</f>
        <v>Tůma Theodor (25) (PINK!)</v>
      </c>
      <c r="B53" s="147"/>
      <c r="C53" s="147"/>
      <c r="D53" s="147"/>
      <c r="E53" s="147"/>
      <c r="F53" s="147"/>
      <c r="G53" s="147"/>
      <c r="H53" s="147"/>
      <c r="I53" s="147"/>
      <c r="J53" s="147"/>
      <c r="K53" s="147"/>
      <c r="L53" s="75"/>
      <c r="M53" s="75"/>
      <c r="N53" s="75"/>
      <c r="O53" s="75"/>
      <c r="P53" s="75"/>
      <c r="Q53" s="75"/>
      <c r="R53" s="75"/>
      <c r="S53" s="75"/>
      <c r="T53" s="75"/>
      <c r="U53" s="75"/>
      <c r="V53" s="75"/>
      <c r="W53" s="162" t="s">
        <v>110</v>
      </c>
      <c r="X53" s="122"/>
      <c r="Y53" s="122"/>
      <c r="Z53" s="122"/>
      <c r="AA53" s="122"/>
      <c r="AB53" s="122"/>
      <c r="AC53" s="122"/>
      <c r="AD53" s="122"/>
      <c r="AE53" s="122"/>
      <c r="AF53" s="122"/>
      <c r="AG53" s="122"/>
      <c r="AH53" s="77"/>
      <c r="AI53" s="25"/>
    </row>
    <row r="54" spans="1:35" ht="12.75" customHeight="1" x14ac:dyDescent="0.3">
      <c r="A54" s="78"/>
      <c r="B54" s="75"/>
      <c r="C54" s="75"/>
      <c r="D54" s="75"/>
      <c r="E54" s="75"/>
      <c r="F54" s="75"/>
      <c r="G54" s="75"/>
      <c r="H54" s="75"/>
      <c r="I54" s="75"/>
      <c r="J54" s="75"/>
      <c r="K54" s="77"/>
      <c r="L54" s="161" t="s">
        <v>106</v>
      </c>
      <c r="M54" s="147"/>
      <c r="N54" s="147"/>
      <c r="O54" s="147"/>
      <c r="P54" s="147"/>
      <c r="Q54" s="147"/>
      <c r="R54" s="147"/>
      <c r="S54" s="147"/>
      <c r="T54" s="147"/>
      <c r="U54" s="147"/>
      <c r="V54" s="147"/>
      <c r="W54" s="78"/>
      <c r="X54" s="75"/>
      <c r="Y54" s="75"/>
      <c r="Z54" s="75"/>
      <c r="AA54" s="75"/>
      <c r="AB54" s="75"/>
      <c r="AC54" s="75"/>
      <c r="AD54" s="75"/>
      <c r="AE54" s="75"/>
      <c r="AF54" s="75"/>
      <c r="AG54" s="80"/>
      <c r="AH54" s="77"/>
      <c r="AI54" s="25"/>
    </row>
    <row r="55" spans="1:35" ht="11.25" customHeight="1" x14ac:dyDescent="0.3">
      <c r="A55" s="161" t="s">
        <v>91</v>
      </c>
      <c r="B55" s="147"/>
      <c r="C55" s="147"/>
      <c r="D55" s="147"/>
      <c r="E55" s="147"/>
      <c r="F55" s="147"/>
      <c r="G55" s="147"/>
      <c r="H55" s="147"/>
      <c r="I55" s="147"/>
      <c r="J55" s="147"/>
      <c r="K55" s="147"/>
      <c r="L55" s="162" t="s">
        <v>109</v>
      </c>
      <c r="M55" s="122"/>
      <c r="N55" s="122"/>
      <c r="O55" s="122"/>
      <c r="P55" s="122"/>
      <c r="Q55" s="122"/>
      <c r="R55" s="122"/>
      <c r="S55" s="122"/>
      <c r="T55" s="122"/>
      <c r="U55" s="122"/>
      <c r="V55" s="122"/>
      <c r="W55" s="75"/>
      <c r="X55" s="75"/>
      <c r="Y55" s="75"/>
      <c r="Z55" s="75"/>
      <c r="AA55" s="75"/>
      <c r="AB55" s="75"/>
      <c r="AC55" s="75"/>
      <c r="AD55" s="75"/>
      <c r="AE55" s="75"/>
      <c r="AF55" s="75"/>
      <c r="AG55" s="80"/>
      <c r="AH55" s="77"/>
      <c r="AI55" s="25"/>
    </row>
    <row r="56" spans="1:35" ht="12.75" customHeight="1" x14ac:dyDescent="0.3">
      <c r="A56" s="81"/>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3"/>
      <c r="AI56" s="25"/>
    </row>
    <row r="57" spans="1:35" ht="12.75" customHeight="1" x14ac:dyDescent="0.3">
      <c r="A57" s="72"/>
      <c r="B57" s="73"/>
      <c r="C57" s="73"/>
      <c r="D57" s="73"/>
      <c r="E57" s="73"/>
      <c r="F57" s="73"/>
      <c r="G57" s="73"/>
      <c r="H57" s="73"/>
      <c r="I57" s="73"/>
      <c r="J57" s="73"/>
      <c r="K57" s="73"/>
      <c r="L57" s="73"/>
      <c r="M57" s="73"/>
      <c r="N57" s="73"/>
      <c r="O57" s="73"/>
      <c r="P57" s="73"/>
      <c r="Q57" s="73"/>
      <c r="R57" s="73"/>
      <c r="S57" s="73"/>
      <c r="T57" s="73"/>
      <c r="U57" s="73"/>
      <c r="V57" s="73"/>
      <c r="W57" s="73"/>
      <c r="X57" s="73"/>
      <c r="Y57" s="73"/>
      <c r="Z57" s="84" t="s">
        <v>112</v>
      </c>
      <c r="AA57" s="73"/>
      <c r="AB57" s="73"/>
      <c r="AC57" s="73"/>
      <c r="AD57" s="73"/>
      <c r="AE57" s="73"/>
      <c r="AF57" s="73"/>
      <c r="AG57" s="73"/>
      <c r="AH57" s="74"/>
      <c r="AI57" s="25"/>
    </row>
    <row r="58" spans="1:35" ht="12.75" customHeight="1" x14ac:dyDescent="0.3">
      <c r="A58" s="78"/>
      <c r="B58" s="75"/>
      <c r="C58" s="75"/>
      <c r="D58" s="75"/>
      <c r="E58" s="75"/>
      <c r="F58" s="75"/>
      <c r="G58" s="75"/>
      <c r="H58" s="75"/>
      <c r="I58" s="75"/>
      <c r="J58" s="75"/>
      <c r="K58" s="75"/>
      <c r="L58" s="163" t="str">
        <f>IF(W36="3:0",L37,IF(W36="3:1",L37,IF(W36="3:2",L37,IF(W36="2:3",L33,IF(W36="1:3",L33,IF(W36="0:3",L33,""))))))</f>
        <v>Perlík Josef (6) (SKST)</v>
      </c>
      <c r="M58" s="147"/>
      <c r="N58" s="147"/>
      <c r="O58" s="147"/>
      <c r="P58" s="147"/>
      <c r="Q58" s="147"/>
      <c r="R58" s="147"/>
      <c r="S58" s="147"/>
      <c r="T58" s="147"/>
      <c r="U58" s="147"/>
      <c r="V58" s="147"/>
      <c r="W58" s="75"/>
      <c r="X58" s="75"/>
      <c r="Y58" s="75"/>
      <c r="Z58" s="75"/>
      <c r="AA58" s="75"/>
      <c r="AB58" s="75"/>
      <c r="AC58" s="75"/>
      <c r="AD58" s="75"/>
      <c r="AE58" s="75"/>
      <c r="AF58" s="75"/>
      <c r="AG58" s="75"/>
      <c r="AH58" s="77"/>
      <c r="AI58" s="25"/>
    </row>
    <row r="59" spans="1:35" ht="11.25" customHeight="1" x14ac:dyDescent="0.3">
      <c r="A59" s="78"/>
      <c r="B59" s="75"/>
      <c r="C59" s="75"/>
      <c r="D59" s="75"/>
      <c r="E59" s="75"/>
      <c r="F59" s="75"/>
      <c r="G59" s="75"/>
      <c r="H59" s="75"/>
      <c r="I59" s="75"/>
      <c r="J59" s="75"/>
      <c r="K59" s="75"/>
      <c r="L59" s="75"/>
      <c r="M59" s="75"/>
      <c r="N59" s="75"/>
      <c r="O59" s="75"/>
      <c r="P59" s="75"/>
      <c r="Q59" s="75"/>
      <c r="R59" s="75"/>
      <c r="S59" s="75"/>
      <c r="T59" s="75"/>
      <c r="U59" s="75"/>
      <c r="V59" s="77"/>
      <c r="W59" s="161" t="s">
        <v>103</v>
      </c>
      <c r="X59" s="147"/>
      <c r="Y59" s="147"/>
      <c r="Z59" s="147"/>
      <c r="AA59" s="147"/>
      <c r="AB59" s="147"/>
      <c r="AC59" s="147"/>
      <c r="AD59" s="147"/>
      <c r="AE59" s="147"/>
      <c r="AF59" s="147"/>
      <c r="AG59" s="147"/>
      <c r="AH59" s="77"/>
      <c r="AI59" s="25"/>
    </row>
    <row r="60" spans="1:35" ht="12.75" customHeight="1" x14ac:dyDescent="0.3">
      <c r="A60" s="78"/>
      <c r="B60" s="75"/>
      <c r="C60" s="75"/>
      <c r="D60" s="75"/>
      <c r="E60" s="75"/>
      <c r="F60" s="75"/>
      <c r="G60" s="75"/>
      <c r="H60" s="75"/>
      <c r="I60" s="75"/>
      <c r="J60" s="75"/>
      <c r="K60" s="75"/>
      <c r="L60" s="163" t="s">
        <v>99</v>
      </c>
      <c r="M60" s="147"/>
      <c r="N60" s="147"/>
      <c r="O60" s="147"/>
      <c r="P60" s="147"/>
      <c r="Q60" s="147"/>
      <c r="R60" s="147"/>
      <c r="S60" s="147"/>
      <c r="T60" s="147"/>
      <c r="U60" s="147"/>
      <c r="V60" s="147"/>
      <c r="W60" s="162" t="s">
        <v>108</v>
      </c>
      <c r="X60" s="122"/>
      <c r="Y60" s="122"/>
      <c r="Z60" s="122"/>
      <c r="AA60" s="122"/>
      <c r="AB60" s="122"/>
      <c r="AC60" s="122"/>
      <c r="AD60" s="122"/>
      <c r="AE60" s="122"/>
      <c r="AF60" s="122"/>
      <c r="AG60" s="122"/>
      <c r="AH60" s="77"/>
      <c r="AI60" s="25"/>
    </row>
    <row r="61" spans="1:35" ht="12.75" customHeight="1" x14ac:dyDescent="0.3">
      <c r="A61" s="81"/>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3"/>
      <c r="AI61" s="25"/>
    </row>
    <row r="62" spans="1:35" ht="12.75" customHeight="1" x14ac:dyDescent="0.3">
      <c r="A62" s="72"/>
      <c r="B62" s="73"/>
      <c r="C62" s="73"/>
      <c r="D62" s="73"/>
      <c r="E62" s="73"/>
      <c r="F62" s="73"/>
      <c r="G62" s="73"/>
      <c r="H62" s="73"/>
      <c r="I62" s="73"/>
      <c r="J62" s="73"/>
      <c r="K62" s="73"/>
      <c r="L62" s="73"/>
      <c r="M62" s="73"/>
      <c r="N62" s="73"/>
      <c r="O62" s="73"/>
      <c r="P62" s="73"/>
      <c r="Q62" s="73"/>
      <c r="R62" s="73"/>
      <c r="S62" s="73"/>
      <c r="T62" s="73"/>
      <c r="U62" s="73"/>
      <c r="V62" s="73"/>
      <c r="W62" s="73"/>
      <c r="X62" s="73"/>
      <c r="Y62" s="73"/>
      <c r="Z62" s="84" t="s">
        <v>113</v>
      </c>
      <c r="AA62" s="73"/>
      <c r="AB62" s="73"/>
      <c r="AC62" s="73"/>
      <c r="AD62" s="73"/>
      <c r="AE62" s="73"/>
      <c r="AF62" s="73"/>
      <c r="AG62" s="73"/>
      <c r="AH62" s="74"/>
      <c r="AI62" s="25"/>
    </row>
    <row r="63" spans="1:35" ht="12.75" customHeight="1" x14ac:dyDescent="0.3">
      <c r="A63" s="78"/>
      <c r="B63" s="75"/>
      <c r="C63" s="75"/>
      <c r="D63" s="75"/>
      <c r="E63" s="75"/>
      <c r="F63" s="75"/>
      <c r="G63" s="75"/>
      <c r="H63" s="75"/>
      <c r="I63" s="75"/>
      <c r="J63" s="75"/>
      <c r="K63" s="75"/>
      <c r="L63" s="163" t="str">
        <f>IF(L51="3:0",A51,IF(L51="3:1",A51,IF(L51="3:2",A51,IF(L51="2:3",A49,IF(L51="1:3",A49,IF(L51="0:3",A49,""))))))</f>
        <v>Jungmann Matěj (4) (SKST)</v>
      </c>
      <c r="M63" s="147"/>
      <c r="N63" s="147"/>
      <c r="O63" s="147"/>
      <c r="P63" s="147"/>
      <c r="Q63" s="147"/>
      <c r="R63" s="147"/>
      <c r="S63" s="147"/>
      <c r="T63" s="147"/>
      <c r="U63" s="147"/>
      <c r="V63" s="147"/>
      <c r="W63" s="75"/>
      <c r="X63" s="75"/>
      <c r="Y63" s="75"/>
      <c r="Z63" s="75"/>
      <c r="AA63" s="75"/>
      <c r="AB63" s="75"/>
      <c r="AC63" s="75"/>
      <c r="AD63" s="75"/>
      <c r="AE63" s="75"/>
      <c r="AF63" s="75"/>
      <c r="AG63" s="75"/>
      <c r="AH63" s="77"/>
      <c r="AI63" s="25"/>
    </row>
    <row r="64" spans="1:35" ht="12.75" customHeight="1" x14ac:dyDescent="0.3">
      <c r="A64" s="78"/>
      <c r="B64" s="75"/>
      <c r="C64" s="75"/>
      <c r="D64" s="75"/>
      <c r="E64" s="75"/>
      <c r="F64" s="75"/>
      <c r="G64" s="75"/>
      <c r="H64" s="75"/>
      <c r="I64" s="75"/>
      <c r="J64" s="75"/>
      <c r="K64" s="75"/>
      <c r="L64" s="75"/>
      <c r="M64" s="75"/>
      <c r="N64" s="75"/>
      <c r="O64" s="75"/>
      <c r="P64" s="75"/>
      <c r="Q64" s="75"/>
      <c r="R64" s="75"/>
      <c r="S64" s="75"/>
      <c r="T64" s="75"/>
      <c r="U64" s="75"/>
      <c r="V64" s="77"/>
      <c r="W64" s="161" t="s">
        <v>98</v>
      </c>
      <c r="X64" s="147"/>
      <c r="Y64" s="147"/>
      <c r="Z64" s="147"/>
      <c r="AA64" s="147"/>
      <c r="AB64" s="147"/>
      <c r="AC64" s="147"/>
      <c r="AD64" s="147"/>
      <c r="AE64" s="147"/>
      <c r="AF64" s="147"/>
      <c r="AG64" s="147"/>
      <c r="AH64" s="77"/>
      <c r="AI64" s="25"/>
    </row>
    <row r="65" spans="1:35" ht="15.75" customHeight="1" x14ac:dyDescent="0.3">
      <c r="A65" s="78"/>
      <c r="B65" s="75"/>
      <c r="C65" s="75"/>
      <c r="D65" s="75"/>
      <c r="E65" s="75"/>
      <c r="F65" s="75"/>
      <c r="G65" s="75"/>
      <c r="H65" s="75"/>
      <c r="I65" s="75"/>
      <c r="J65" s="75"/>
      <c r="K65" s="75"/>
      <c r="L65" s="163" t="str">
        <f>IF(L55="3:0",A55,IF(L55="3:1",A55,IF(L55="3:2",A55,IF(L55="2:3",A53,IF(L55="1:3",A53,IF(L55="0:3",A53,""))))))</f>
        <v>Nechvíl Richard (16) (Turnov)</v>
      </c>
      <c r="M65" s="147"/>
      <c r="N65" s="147"/>
      <c r="O65" s="147"/>
      <c r="P65" s="147"/>
      <c r="Q65" s="147"/>
      <c r="R65" s="147"/>
      <c r="S65" s="147"/>
      <c r="T65" s="147"/>
      <c r="U65" s="147"/>
      <c r="V65" s="147"/>
      <c r="W65" s="162" t="s">
        <v>109</v>
      </c>
      <c r="X65" s="122"/>
      <c r="Y65" s="122"/>
      <c r="Z65" s="122"/>
      <c r="AA65" s="122"/>
      <c r="AB65" s="122"/>
      <c r="AC65" s="122"/>
      <c r="AD65" s="122"/>
      <c r="AE65" s="122"/>
      <c r="AF65" s="122"/>
      <c r="AG65" s="122"/>
      <c r="AH65" s="77"/>
      <c r="AI65" s="25"/>
    </row>
    <row r="66" spans="1:35" ht="12.75" customHeight="1" x14ac:dyDescent="0.3">
      <c r="A66" s="81"/>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3"/>
      <c r="AI66" s="25"/>
    </row>
    <row r="67" spans="1:35" ht="12.75" customHeight="1" x14ac:dyDescent="0.3">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25"/>
    </row>
    <row r="68" spans="1:35" ht="12.75" customHeight="1" x14ac:dyDescent="0.3">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25"/>
    </row>
    <row r="69" spans="1:35" ht="12.75" customHeight="1" x14ac:dyDescent="0.3">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25"/>
    </row>
    <row r="70" spans="1:35" ht="12.75" customHeight="1" x14ac:dyDescent="0.3">
      <c r="A70" s="165">
        <f>A1</f>
        <v>0</v>
      </c>
      <c r="B70" s="130"/>
      <c r="C70" s="130"/>
      <c r="D70" s="130"/>
      <c r="E70" s="130"/>
      <c r="F70" s="130"/>
      <c r="G70" s="130"/>
      <c r="H70" s="130"/>
      <c r="I70" s="139"/>
      <c r="J70" s="85"/>
      <c r="K70" s="166" t="str">
        <f>K1</f>
        <v>Jablonec n. N., 6.12.25</v>
      </c>
      <c r="L70" s="130"/>
      <c r="M70" s="130"/>
      <c r="N70" s="130"/>
      <c r="O70" s="130"/>
      <c r="P70" s="130"/>
      <c r="Q70" s="130"/>
      <c r="R70" s="130"/>
      <c r="S70" s="139"/>
      <c r="T70" s="85"/>
      <c r="U70" s="167" t="str">
        <f>U1</f>
        <v>Divize</v>
      </c>
      <c r="V70" s="130"/>
      <c r="W70" s="139"/>
      <c r="X70" s="168" t="str">
        <f>X1</f>
        <v>A</v>
      </c>
      <c r="Y70" s="130"/>
      <c r="Z70" s="139"/>
      <c r="AA70" s="168" t="str">
        <f>Z73</f>
        <v>o 9.-16.místo</v>
      </c>
      <c r="AB70" s="130"/>
      <c r="AC70" s="130"/>
      <c r="AD70" s="130"/>
      <c r="AE70" s="130"/>
      <c r="AF70" s="130"/>
      <c r="AG70" s="130"/>
      <c r="AH70" s="132"/>
      <c r="AI70" s="25"/>
    </row>
    <row r="71" spans="1:35" ht="12.75" customHeight="1" x14ac:dyDescent="0.3">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25"/>
    </row>
    <row r="72" spans="1:35" ht="12.75" customHeight="1" x14ac:dyDescent="0.3">
      <c r="A72" s="72"/>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4"/>
      <c r="AI72" s="25"/>
    </row>
    <row r="73" spans="1:35" ht="12.75" customHeight="1" x14ac:dyDescent="0.3">
      <c r="A73" s="161" t="s">
        <v>90</v>
      </c>
      <c r="B73" s="147"/>
      <c r="C73" s="147"/>
      <c r="D73" s="147"/>
      <c r="E73" s="147"/>
      <c r="F73" s="147"/>
      <c r="G73" s="147"/>
      <c r="H73" s="147"/>
      <c r="I73" s="147"/>
      <c r="J73" s="147"/>
      <c r="K73" s="147"/>
      <c r="L73" s="75"/>
      <c r="M73" s="75"/>
      <c r="N73" s="75"/>
      <c r="O73" s="75"/>
      <c r="P73" s="75"/>
      <c r="Q73" s="75"/>
      <c r="R73" s="75"/>
      <c r="S73" s="75"/>
      <c r="T73" s="75"/>
      <c r="U73" s="75"/>
      <c r="V73" s="75"/>
      <c r="W73" s="75"/>
      <c r="X73" s="75"/>
      <c r="Y73" s="75"/>
      <c r="Z73" s="76" t="s">
        <v>114</v>
      </c>
      <c r="AA73" s="75"/>
      <c r="AB73" s="75"/>
      <c r="AC73" s="75"/>
      <c r="AD73" s="75"/>
      <c r="AE73" s="75"/>
      <c r="AF73" s="75"/>
      <c r="AG73" s="75"/>
      <c r="AH73" s="77"/>
      <c r="AI73" s="25"/>
    </row>
    <row r="74" spans="1:35" ht="12.75" customHeight="1" x14ac:dyDescent="0.3">
      <c r="A74" s="78"/>
      <c r="B74" s="75"/>
      <c r="C74" s="75"/>
      <c r="D74" s="75"/>
      <c r="E74" s="75"/>
      <c r="F74" s="75"/>
      <c r="G74" s="75"/>
      <c r="H74" s="75"/>
      <c r="I74" s="75"/>
      <c r="J74" s="75"/>
      <c r="K74" s="77"/>
      <c r="L74" s="161" t="s">
        <v>105</v>
      </c>
      <c r="M74" s="147"/>
      <c r="N74" s="147"/>
      <c r="O74" s="147"/>
      <c r="P74" s="147"/>
      <c r="Q74" s="147"/>
      <c r="R74" s="147"/>
      <c r="S74" s="147"/>
      <c r="T74" s="147"/>
      <c r="U74" s="147"/>
      <c r="V74" s="147"/>
      <c r="W74" s="75"/>
      <c r="X74" s="75"/>
      <c r="Y74" s="75"/>
      <c r="Z74" s="75"/>
      <c r="AA74" s="75"/>
      <c r="AB74" s="75"/>
      <c r="AC74" s="75"/>
      <c r="AD74" s="75"/>
      <c r="AE74" s="75"/>
      <c r="AF74" s="75"/>
      <c r="AG74" s="75"/>
      <c r="AH74" s="77"/>
      <c r="AI74" s="69"/>
    </row>
    <row r="75" spans="1:35" ht="12.75" customHeight="1" x14ac:dyDescent="0.3">
      <c r="A75" s="161" t="s">
        <v>105</v>
      </c>
      <c r="B75" s="147"/>
      <c r="C75" s="147"/>
      <c r="D75" s="147"/>
      <c r="E75" s="147"/>
      <c r="F75" s="147"/>
      <c r="G75" s="147"/>
      <c r="H75" s="147"/>
      <c r="I75" s="147"/>
      <c r="J75" s="147"/>
      <c r="K75" s="147"/>
      <c r="L75" s="162" t="s">
        <v>108</v>
      </c>
      <c r="M75" s="122"/>
      <c r="N75" s="122"/>
      <c r="O75" s="122"/>
      <c r="P75" s="122"/>
      <c r="Q75" s="122"/>
      <c r="R75" s="122"/>
      <c r="S75" s="122"/>
      <c r="T75" s="122"/>
      <c r="U75" s="122"/>
      <c r="V75" s="122"/>
      <c r="W75" s="78"/>
      <c r="X75" s="75"/>
      <c r="Y75" s="75"/>
      <c r="Z75" s="75"/>
      <c r="AA75" s="75"/>
      <c r="AB75" s="75"/>
      <c r="AC75" s="75"/>
      <c r="AD75" s="75"/>
      <c r="AE75" s="75"/>
      <c r="AF75" s="75"/>
      <c r="AG75" s="75"/>
      <c r="AH75" s="77"/>
      <c r="AI75" s="25"/>
    </row>
    <row r="76" spans="1:35" ht="12.75" customHeight="1" x14ac:dyDescent="0.3">
      <c r="A76" s="78"/>
      <c r="B76" s="75"/>
      <c r="C76" s="75"/>
      <c r="D76" s="75"/>
      <c r="E76" s="75"/>
      <c r="F76" s="75"/>
      <c r="G76" s="75"/>
      <c r="H76" s="75"/>
      <c r="I76" s="75"/>
      <c r="J76" s="75"/>
      <c r="K76" s="75"/>
      <c r="L76" s="75"/>
      <c r="M76" s="75"/>
      <c r="N76" s="75"/>
      <c r="O76" s="75"/>
      <c r="P76" s="75"/>
      <c r="Q76" s="75"/>
      <c r="R76" s="75"/>
      <c r="S76" s="75"/>
      <c r="T76" s="75"/>
      <c r="U76" s="75"/>
      <c r="V76" s="75"/>
      <c r="W76" s="161" t="s">
        <v>18</v>
      </c>
      <c r="X76" s="147"/>
      <c r="Y76" s="147"/>
      <c r="Z76" s="147"/>
      <c r="AA76" s="147"/>
      <c r="AB76" s="147"/>
      <c r="AC76" s="147"/>
      <c r="AD76" s="147"/>
      <c r="AE76" s="147"/>
      <c r="AF76" s="147"/>
      <c r="AG76" s="147"/>
      <c r="AH76" s="77"/>
      <c r="AI76" s="25"/>
    </row>
    <row r="77" spans="1:35" ht="12.75" customHeight="1" x14ac:dyDescent="0.3">
      <c r="A77" s="161" t="s">
        <v>18</v>
      </c>
      <c r="B77" s="147"/>
      <c r="C77" s="147"/>
      <c r="D77" s="147"/>
      <c r="E77" s="147"/>
      <c r="F77" s="147"/>
      <c r="G77" s="147"/>
      <c r="H77" s="147"/>
      <c r="I77" s="147"/>
      <c r="J77" s="147"/>
      <c r="K77" s="147"/>
      <c r="L77" s="75"/>
      <c r="M77" s="75"/>
      <c r="N77" s="75"/>
      <c r="O77" s="75"/>
      <c r="P77" s="75"/>
      <c r="Q77" s="75"/>
      <c r="R77" s="75"/>
      <c r="S77" s="75"/>
      <c r="T77" s="75"/>
      <c r="U77" s="75"/>
      <c r="V77" s="75"/>
      <c r="W77" s="162"/>
      <c r="X77" s="122"/>
      <c r="Y77" s="122"/>
      <c r="Z77" s="122"/>
      <c r="AA77" s="122"/>
      <c r="AB77" s="122"/>
      <c r="AC77" s="122"/>
      <c r="AD77" s="122"/>
      <c r="AE77" s="122"/>
      <c r="AF77" s="122"/>
      <c r="AG77" s="122"/>
      <c r="AH77" s="79"/>
      <c r="AI77" s="25"/>
    </row>
    <row r="78" spans="1:35" ht="12.75" customHeight="1" x14ac:dyDescent="0.3">
      <c r="A78" s="78"/>
      <c r="B78" s="75"/>
      <c r="C78" s="75"/>
      <c r="D78" s="75"/>
      <c r="E78" s="75"/>
      <c r="F78" s="75"/>
      <c r="G78" s="75"/>
      <c r="H78" s="75"/>
      <c r="I78" s="75"/>
      <c r="J78" s="75"/>
      <c r="K78" s="77"/>
      <c r="L78" s="161" t="s">
        <v>18</v>
      </c>
      <c r="M78" s="147"/>
      <c r="N78" s="147"/>
      <c r="O78" s="147"/>
      <c r="P78" s="147"/>
      <c r="Q78" s="147"/>
      <c r="R78" s="147"/>
      <c r="S78" s="147"/>
      <c r="T78" s="147"/>
      <c r="U78" s="147"/>
      <c r="V78" s="147"/>
      <c r="W78" s="78"/>
      <c r="X78" s="75"/>
      <c r="Y78" s="75"/>
      <c r="Z78" s="75"/>
      <c r="AA78" s="75"/>
      <c r="AB78" s="75"/>
      <c r="AC78" s="75"/>
      <c r="AD78" s="75"/>
      <c r="AE78" s="75"/>
      <c r="AF78" s="75"/>
      <c r="AG78" s="80"/>
      <c r="AH78" s="79"/>
      <c r="AI78" s="25"/>
    </row>
    <row r="79" spans="1:35" ht="12.75" customHeight="1" x14ac:dyDescent="0.3">
      <c r="A79" s="161" t="s">
        <v>101</v>
      </c>
      <c r="B79" s="147"/>
      <c r="C79" s="147"/>
      <c r="D79" s="147"/>
      <c r="E79" s="147"/>
      <c r="F79" s="147"/>
      <c r="G79" s="147"/>
      <c r="H79" s="147"/>
      <c r="I79" s="147"/>
      <c r="J79" s="147"/>
      <c r="K79" s="147"/>
      <c r="L79" s="162" t="s">
        <v>110</v>
      </c>
      <c r="M79" s="122"/>
      <c r="N79" s="122"/>
      <c r="O79" s="122"/>
      <c r="P79" s="122"/>
      <c r="Q79" s="122"/>
      <c r="R79" s="122"/>
      <c r="S79" s="122"/>
      <c r="T79" s="122"/>
      <c r="U79" s="122"/>
      <c r="V79" s="122"/>
      <c r="W79" s="75"/>
      <c r="X79" s="75"/>
      <c r="Y79" s="75"/>
      <c r="Z79" s="75"/>
      <c r="AA79" s="75"/>
      <c r="AB79" s="75"/>
      <c r="AC79" s="75"/>
      <c r="AD79" s="75"/>
      <c r="AE79" s="75"/>
      <c r="AF79" s="75"/>
      <c r="AG79" s="80"/>
      <c r="AH79" s="79"/>
      <c r="AI79" s="25"/>
    </row>
    <row r="80" spans="1:35" ht="12.75" customHeight="1" x14ac:dyDescent="0.3">
      <c r="A80" s="78"/>
      <c r="B80" s="75"/>
      <c r="C80" s="75"/>
      <c r="D80" s="75"/>
      <c r="E80" s="75"/>
      <c r="F80" s="75"/>
      <c r="G80" s="75"/>
      <c r="H80" s="75"/>
      <c r="I80" s="75"/>
      <c r="J80" s="75"/>
      <c r="K80" s="75"/>
      <c r="L80" s="75"/>
      <c r="M80" s="75"/>
      <c r="N80" s="75"/>
      <c r="O80" s="75"/>
      <c r="P80" s="75"/>
      <c r="Q80" s="75"/>
      <c r="R80" s="75"/>
      <c r="S80" s="75"/>
      <c r="T80" s="75"/>
      <c r="U80" s="75"/>
      <c r="V80" s="75"/>
      <c r="W80" s="163" t="s">
        <v>96</v>
      </c>
      <c r="X80" s="147"/>
      <c r="Y80" s="147"/>
      <c r="Z80" s="147"/>
      <c r="AA80" s="147"/>
      <c r="AB80" s="147"/>
      <c r="AC80" s="147"/>
      <c r="AD80" s="147"/>
      <c r="AE80" s="147"/>
      <c r="AF80" s="147"/>
      <c r="AG80" s="147"/>
      <c r="AH80" s="79"/>
      <c r="AI80" s="25"/>
    </row>
    <row r="81" spans="1:35" ht="12.75" customHeight="1" x14ac:dyDescent="0.3">
      <c r="A81" s="161" t="s">
        <v>104</v>
      </c>
      <c r="B81" s="147"/>
      <c r="C81" s="147"/>
      <c r="D81" s="147"/>
      <c r="E81" s="147"/>
      <c r="F81" s="147"/>
      <c r="G81" s="147"/>
      <c r="H81" s="147"/>
      <c r="I81" s="147"/>
      <c r="J81" s="147"/>
      <c r="K81" s="147"/>
      <c r="L81" s="75"/>
      <c r="M81" s="75"/>
      <c r="N81" s="75"/>
      <c r="O81" s="75"/>
      <c r="P81" s="75"/>
      <c r="Q81" s="75"/>
      <c r="R81" s="75"/>
      <c r="S81" s="75"/>
      <c r="T81" s="75"/>
      <c r="U81" s="75"/>
      <c r="V81" s="75"/>
      <c r="W81" s="164" t="s">
        <v>109</v>
      </c>
      <c r="X81" s="122"/>
      <c r="Y81" s="122"/>
      <c r="Z81" s="122"/>
      <c r="AA81" s="122"/>
      <c r="AB81" s="122"/>
      <c r="AC81" s="122"/>
      <c r="AD81" s="122"/>
      <c r="AE81" s="122"/>
      <c r="AF81" s="122"/>
      <c r="AG81" s="122"/>
      <c r="AH81" s="79"/>
      <c r="AI81" s="25"/>
    </row>
    <row r="82" spans="1:35" ht="12.75" customHeight="1" x14ac:dyDescent="0.3">
      <c r="A82" s="78"/>
      <c r="B82" s="75"/>
      <c r="C82" s="75"/>
      <c r="D82" s="75"/>
      <c r="E82" s="75"/>
      <c r="F82" s="75"/>
      <c r="G82" s="75"/>
      <c r="H82" s="75"/>
      <c r="I82" s="75"/>
      <c r="J82" s="75"/>
      <c r="K82" s="75"/>
      <c r="L82" s="161" t="s">
        <v>100</v>
      </c>
      <c r="M82" s="147"/>
      <c r="N82" s="147"/>
      <c r="O82" s="147"/>
      <c r="P82" s="147"/>
      <c r="Q82" s="147"/>
      <c r="R82" s="147"/>
      <c r="S82" s="147"/>
      <c r="T82" s="147"/>
      <c r="U82" s="147"/>
      <c r="V82" s="147"/>
      <c r="W82" s="75"/>
      <c r="X82" s="75"/>
      <c r="Y82" s="75"/>
      <c r="Z82" s="75"/>
      <c r="AA82" s="75"/>
      <c r="AB82" s="75"/>
      <c r="AC82" s="75"/>
      <c r="AD82" s="75"/>
      <c r="AE82" s="75"/>
      <c r="AF82" s="75"/>
      <c r="AG82" s="80"/>
      <c r="AH82" s="79"/>
      <c r="AI82" s="25"/>
    </row>
    <row r="83" spans="1:35" ht="12.75" customHeight="1" x14ac:dyDescent="0.3">
      <c r="A83" s="161" t="s">
        <v>100</v>
      </c>
      <c r="B83" s="147"/>
      <c r="C83" s="147"/>
      <c r="D83" s="147"/>
      <c r="E83" s="147"/>
      <c r="F83" s="147"/>
      <c r="G83" s="147"/>
      <c r="H83" s="147"/>
      <c r="I83" s="147"/>
      <c r="J83" s="147"/>
      <c r="K83" s="147"/>
      <c r="L83" s="162" t="s">
        <v>110</v>
      </c>
      <c r="M83" s="122"/>
      <c r="N83" s="122"/>
      <c r="O83" s="122"/>
      <c r="P83" s="122"/>
      <c r="Q83" s="122"/>
      <c r="R83" s="122"/>
      <c r="S83" s="122"/>
      <c r="T83" s="122"/>
      <c r="U83" s="122"/>
      <c r="V83" s="122"/>
      <c r="W83" s="78"/>
      <c r="X83" s="75"/>
      <c r="Y83" s="75"/>
      <c r="Z83" s="75"/>
      <c r="AA83" s="75"/>
      <c r="AB83" s="75"/>
      <c r="AC83" s="75"/>
      <c r="AD83" s="75"/>
      <c r="AE83" s="75"/>
      <c r="AF83" s="75"/>
      <c r="AG83" s="80"/>
      <c r="AH83" s="79"/>
      <c r="AI83" s="25"/>
    </row>
    <row r="84" spans="1:35" ht="12.75" customHeight="1" x14ac:dyDescent="0.3">
      <c r="A84" s="78"/>
      <c r="B84" s="75"/>
      <c r="C84" s="75"/>
      <c r="D84" s="75"/>
      <c r="E84" s="75"/>
      <c r="F84" s="75"/>
      <c r="G84" s="75"/>
      <c r="H84" s="75"/>
      <c r="I84" s="75"/>
      <c r="J84" s="75"/>
      <c r="K84" s="75"/>
      <c r="L84" s="75"/>
      <c r="M84" s="75"/>
      <c r="N84" s="75"/>
      <c r="O84" s="75"/>
      <c r="P84" s="75"/>
      <c r="Q84" s="75"/>
      <c r="R84" s="75"/>
      <c r="S84" s="75"/>
      <c r="T84" s="75"/>
      <c r="U84" s="75"/>
      <c r="V84" s="75"/>
      <c r="W84" s="161" t="s">
        <v>96</v>
      </c>
      <c r="X84" s="147"/>
      <c r="Y84" s="147"/>
      <c r="Z84" s="147"/>
      <c r="AA84" s="147"/>
      <c r="AB84" s="147"/>
      <c r="AC84" s="147"/>
      <c r="AD84" s="147"/>
      <c r="AE84" s="147"/>
      <c r="AF84" s="147"/>
      <c r="AG84" s="147"/>
      <c r="AH84" s="79"/>
      <c r="AI84" s="25"/>
    </row>
    <row r="85" spans="1:35" ht="12.75" customHeight="1" x14ac:dyDescent="0.3">
      <c r="A85" s="161" t="s">
        <v>92</v>
      </c>
      <c r="B85" s="147"/>
      <c r="C85" s="147"/>
      <c r="D85" s="147"/>
      <c r="E85" s="147"/>
      <c r="F85" s="147"/>
      <c r="G85" s="147"/>
      <c r="H85" s="147"/>
      <c r="I85" s="147"/>
      <c r="J85" s="147"/>
      <c r="K85" s="147"/>
      <c r="L85" s="75"/>
      <c r="M85" s="75"/>
      <c r="N85" s="75"/>
      <c r="O85" s="75"/>
      <c r="P85" s="75"/>
      <c r="Q85" s="75"/>
      <c r="R85" s="75"/>
      <c r="S85" s="75"/>
      <c r="T85" s="75"/>
      <c r="U85" s="75"/>
      <c r="V85" s="75"/>
      <c r="W85" s="162" t="s">
        <v>110</v>
      </c>
      <c r="X85" s="122"/>
      <c r="Y85" s="122"/>
      <c r="Z85" s="122"/>
      <c r="AA85" s="122"/>
      <c r="AB85" s="122"/>
      <c r="AC85" s="122"/>
      <c r="AD85" s="122"/>
      <c r="AE85" s="122"/>
      <c r="AF85" s="122"/>
      <c r="AG85" s="122"/>
      <c r="AH85" s="77"/>
      <c r="AI85" s="25"/>
    </row>
    <row r="86" spans="1:35" ht="12.75" customHeight="1" x14ac:dyDescent="0.3">
      <c r="A86" s="78"/>
      <c r="B86" s="75"/>
      <c r="C86" s="75"/>
      <c r="D86" s="75"/>
      <c r="E86" s="75"/>
      <c r="F86" s="75"/>
      <c r="G86" s="75"/>
      <c r="H86" s="75"/>
      <c r="I86" s="75"/>
      <c r="J86" s="75"/>
      <c r="K86" s="75"/>
      <c r="L86" s="161" t="s">
        <v>96</v>
      </c>
      <c r="M86" s="147"/>
      <c r="N86" s="147"/>
      <c r="O86" s="147"/>
      <c r="P86" s="147"/>
      <c r="Q86" s="147"/>
      <c r="R86" s="147"/>
      <c r="S86" s="147"/>
      <c r="T86" s="147"/>
      <c r="U86" s="147"/>
      <c r="V86" s="147"/>
      <c r="W86" s="78"/>
      <c r="X86" s="75"/>
      <c r="Y86" s="75"/>
      <c r="Z86" s="75"/>
      <c r="AA86" s="75"/>
      <c r="AB86" s="75"/>
      <c r="AC86" s="75"/>
      <c r="AD86" s="75"/>
      <c r="AE86" s="75"/>
      <c r="AF86" s="75"/>
      <c r="AG86" s="80"/>
      <c r="AH86" s="77"/>
      <c r="AI86" s="25"/>
    </row>
    <row r="87" spans="1:35" ht="12.75" customHeight="1" x14ac:dyDescent="0.3">
      <c r="A87" s="161" t="s">
        <v>96</v>
      </c>
      <c r="B87" s="147"/>
      <c r="C87" s="147"/>
      <c r="D87" s="147"/>
      <c r="E87" s="147"/>
      <c r="F87" s="147"/>
      <c r="G87" s="147"/>
      <c r="H87" s="147"/>
      <c r="I87" s="147"/>
      <c r="J87" s="147"/>
      <c r="K87" s="147"/>
      <c r="L87" s="162" t="s">
        <v>110</v>
      </c>
      <c r="M87" s="122"/>
      <c r="N87" s="122"/>
      <c r="O87" s="122"/>
      <c r="P87" s="122"/>
      <c r="Q87" s="122"/>
      <c r="R87" s="122"/>
      <c r="S87" s="122"/>
      <c r="T87" s="122"/>
      <c r="U87" s="122"/>
      <c r="V87" s="122"/>
      <c r="W87" s="75"/>
      <c r="X87" s="75"/>
      <c r="Y87" s="75"/>
      <c r="Z87" s="75"/>
      <c r="AA87" s="80"/>
      <c r="AB87" s="80"/>
      <c r="AC87" s="80"/>
      <c r="AD87" s="80"/>
      <c r="AE87" s="80"/>
      <c r="AF87" s="80"/>
      <c r="AG87" s="80"/>
      <c r="AH87" s="77"/>
      <c r="AI87" s="25"/>
    </row>
    <row r="88" spans="1:35" ht="12.75" customHeight="1" x14ac:dyDescent="0.3">
      <c r="A88" s="81"/>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3"/>
      <c r="AI88" s="25"/>
    </row>
    <row r="89" spans="1:35" ht="12.75" customHeight="1" x14ac:dyDescent="0.3">
      <c r="A89" s="72"/>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4"/>
      <c r="AI89" s="25"/>
    </row>
    <row r="90" spans="1:35" ht="12.75" customHeight="1" x14ac:dyDescent="0.3">
      <c r="A90" s="161" t="s">
        <v>90</v>
      </c>
      <c r="B90" s="147"/>
      <c r="C90" s="147"/>
      <c r="D90" s="147"/>
      <c r="E90" s="147"/>
      <c r="F90" s="147"/>
      <c r="G90" s="147"/>
      <c r="H90" s="147"/>
      <c r="I90" s="147"/>
      <c r="J90" s="147"/>
      <c r="K90" s="147"/>
      <c r="L90" s="75"/>
      <c r="M90" s="75"/>
      <c r="N90" s="75"/>
      <c r="O90" s="75"/>
      <c r="P90" s="75"/>
      <c r="Q90" s="75"/>
      <c r="R90" s="75"/>
      <c r="S90" s="75"/>
      <c r="T90" s="75"/>
      <c r="U90" s="75"/>
      <c r="V90" s="75"/>
      <c r="W90" s="75"/>
      <c r="X90" s="75"/>
      <c r="Y90" s="75"/>
      <c r="Z90" s="76" t="s">
        <v>115</v>
      </c>
      <c r="AA90" s="75"/>
      <c r="AB90" s="75"/>
      <c r="AC90" s="75"/>
      <c r="AD90" s="75"/>
      <c r="AE90" s="75"/>
      <c r="AF90" s="75"/>
      <c r="AG90" s="75"/>
      <c r="AH90" s="77"/>
      <c r="AI90" s="25"/>
    </row>
    <row r="91" spans="1:35" ht="12.75" customHeight="1" x14ac:dyDescent="0.3">
      <c r="A91" s="78"/>
      <c r="B91" s="75"/>
      <c r="C91" s="75"/>
      <c r="D91" s="75"/>
      <c r="E91" s="75"/>
      <c r="F91" s="75"/>
      <c r="G91" s="75"/>
      <c r="H91" s="75"/>
      <c r="I91" s="75"/>
      <c r="J91" s="75"/>
      <c r="K91" s="77"/>
      <c r="L91" s="161" t="s">
        <v>90</v>
      </c>
      <c r="M91" s="147"/>
      <c r="N91" s="147"/>
      <c r="O91" s="147"/>
      <c r="P91" s="147"/>
      <c r="Q91" s="147"/>
      <c r="R91" s="147"/>
      <c r="S91" s="147"/>
      <c r="T91" s="147"/>
      <c r="U91" s="147"/>
      <c r="V91" s="147"/>
      <c r="W91" s="75"/>
      <c r="X91" s="75"/>
      <c r="Y91" s="75"/>
      <c r="Z91" s="75"/>
      <c r="AA91" s="75"/>
      <c r="AB91" s="75"/>
      <c r="AC91" s="75"/>
      <c r="AD91" s="75"/>
      <c r="AE91" s="75"/>
      <c r="AF91" s="75"/>
      <c r="AG91" s="75"/>
      <c r="AH91" s="77"/>
      <c r="AI91" s="25"/>
    </row>
    <row r="92" spans="1:35" ht="12.75" customHeight="1" x14ac:dyDescent="0.3">
      <c r="A92" s="161" t="str">
        <f>IF(L79="3:0",A79,IF(L79="3:1",A79,IF(L79="3:2",A79,IF(L79="2:3",A77,IF(L79="1:3",A77,IF(L79="0:3",A77,""))))))</f>
        <v>Korpová Tereza (20) (PINK!)</v>
      </c>
      <c r="B92" s="147"/>
      <c r="C92" s="147"/>
      <c r="D92" s="147"/>
      <c r="E92" s="147"/>
      <c r="F92" s="147"/>
      <c r="G92" s="147"/>
      <c r="H92" s="147"/>
      <c r="I92" s="147"/>
      <c r="J92" s="147"/>
      <c r="K92" s="147"/>
      <c r="L92" s="162" t="s">
        <v>109</v>
      </c>
      <c r="M92" s="122"/>
      <c r="N92" s="122"/>
      <c r="O92" s="122"/>
      <c r="P92" s="122"/>
      <c r="Q92" s="122"/>
      <c r="R92" s="122"/>
      <c r="S92" s="122"/>
      <c r="T92" s="122"/>
      <c r="U92" s="122"/>
      <c r="V92" s="122"/>
      <c r="W92" s="78"/>
      <c r="X92" s="75"/>
      <c r="Y92" s="75"/>
      <c r="Z92" s="75"/>
      <c r="AA92" s="75"/>
      <c r="AB92" s="75"/>
      <c r="AC92" s="75"/>
      <c r="AD92" s="75"/>
      <c r="AE92" s="75"/>
      <c r="AF92" s="75"/>
      <c r="AG92" s="75"/>
      <c r="AH92" s="77"/>
      <c r="AI92" s="25"/>
    </row>
    <row r="93" spans="1:35" ht="12.75" customHeight="1" x14ac:dyDescent="0.3">
      <c r="A93" s="78"/>
      <c r="B93" s="75"/>
      <c r="C93" s="75"/>
      <c r="D93" s="75"/>
      <c r="E93" s="75"/>
      <c r="F93" s="75"/>
      <c r="G93" s="75"/>
      <c r="H93" s="75"/>
      <c r="I93" s="75"/>
      <c r="J93" s="75"/>
      <c r="K93" s="75"/>
      <c r="L93" s="75"/>
      <c r="M93" s="75"/>
      <c r="N93" s="75"/>
      <c r="O93" s="75"/>
      <c r="P93" s="75"/>
      <c r="Q93" s="75"/>
      <c r="R93" s="75"/>
      <c r="S93" s="75"/>
      <c r="T93" s="75"/>
      <c r="U93" s="75"/>
      <c r="V93" s="75"/>
      <c r="W93" s="161" t="s">
        <v>90</v>
      </c>
      <c r="X93" s="147"/>
      <c r="Y93" s="147"/>
      <c r="Z93" s="147"/>
      <c r="AA93" s="147"/>
      <c r="AB93" s="147"/>
      <c r="AC93" s="147"/>
      <c r="AD93" s="147"/>
      <c r="AE93" s="147"/>
      <c r="AF93" s="147"/>
      <c r="AG93" s="147"/>
      <c r="AH93" s="77"/>
      <c r="AI93" s="25"/>
    </row>
    <row r="94" spans="1:35" ht="12.75" customHeight="1" x14ac:dyDescent="0.3">
      <c r="A94" s="161" t="s">
        <v>104</v>
      </c>
      <c r="B94" s="147"/>
      <c r="C94" s="147"/>
      <c r="D94" s="147"/>
      <c r="E94" s="147"/>
      <c r="F94" s="147"/>
      <c r="G94" s="147"/>
      <c r="H94" s="147"/>
      <c r="I94" s="147"/>
      <c r="J94" s="147"/>
      <c r="K94" s="147"/>
      <c r="L94" s="75"/>
      <c r="M94" s="75"/>
      <c r="N94" s="75"/>
      <c r="O94" s="75"/>
      <c r="P94" s="75"/>
      <c r="Q94" s="75"/>
      <c r="R94" s="75"/>
      <c r="S94" s="75"/>
      <c r="T94" s="75"/>
      <c r="U94" s="75"/>
      <c r="V94" s="75"/>
      <c r="W94" s="162" t="s">
        <v>109</v>
      </c>
      <c r="X94" s="122"/>
      <c r="Y94" s="122"/>
      <c r="Z94" s="122"/>
      <c r="AA94" s="122"/>
      <c r="AB94" s="122"/>
      <c r="AC94" s="122"/>
      <c r="AD94" s="122"/>
      <c r="AE94" s="122"/>
      <c r="AF94" s="122"/>
      <c r="AG94" s="122"/>
      <c r="AH94" s="77"/>
      <c r="AI94" s="25"/>
    </row>
    <row r="95" spans="1:35" ht="12.75" customHeight="1" x14ac:dyDescent="0.3">
      <c r="A95" s="78"/>
      <c r="B95" s="75"/>
      <c r="C95" s="75"/>
      <c r="D95" s="75"/>
      <c r="E95" s="75"/>
      <c r="F95" s="75"/>
      <c r="G95" s="75"/>
      <c r="H95" s="75"/>
      <c r="I95" s="75"/>
      <c r="J95" s="75"/>
      <c r="K95" s="77"/>
      <c r="L95" s="161" t="s">
        <v>104</v>
      </c>
      <c r="M95" s="147"/>
      <c r="N95" s="147"/>
      <c r="O95" s="147"/>
      <c r="P95" s="147"/>
      <c r="Q95" s="147"/>
      <c r="R95" s="147"/>
      <c r="S95" s="147"/>
      <c r="T95" s="147"/>
      <c r="U95" s="147"/>
      <c r="V95" s="147"/>
      <c r="W95" s="78"/>
      <c r="X95" s="75"/>
      <c r="Y95" s="75"/>
      <c r="Z95" s="75"/>
      <c r="AA95" s="75"/>
      <c r="AB95" s="75"/>
      <c r="AC95" s="75"/>
      <c r="AD95" s="75"/>
      <c r="AE95" s="75"/>
      <c r="AF95" s="75"/>
      <c r="AG95" s="80"/>
      <c r="AH95" s="77"/>
      <c r="AI95" s="25"/>
    </row>
    <row r="96" spans="1:35" ht="12.75" customHeight="1" x14ac:dyDescent="0.3">
      <c r="A96" s="161" t="s">
        <v>92</v>
      </c>
      <c r="B96" s="147"/>
      <c r="C96" s="147"/>
      <c r="D96" s="147"/>
      <c r="E96" s="147"/>
      <c r="F96" s="147"/>
      <c r="G96" s="147"/>
      <c r="H96" s="147"/>
      <c r="I96" s="147"/>
      <c r="J96" s="147"/>
      <c r="K96" s="147"/>
      <c r="L96" s="162" t="s">
        <v>110</v>
      </c>
      <c r="M96" s="122"/>
      <c r="N96" s="122"/>
      <c r="O96" s="122"/>
      <c r="P96" s="122"/>
      <c r="Q96" s="122"/>
      <c r="R96" s="122"/>
      <c r="S96" s="122"/>
      <c r="T96" s="122"/>
      <c r="U96" s="122"/>
      <c r="V96" s="122"/>
      <c r="W96" s="75"/>
      <c r="X96" s="75"/>
      <c r="Y96" s="75"/>
      <c r="Z96" s="75"/>
      <c r="AA96" s="75"/>
      <c r="AB96" s="75"/>
      <c r="AC96" s="75"/>
      <c r="AD96" s="75"/>
      <c r="AE96" s="75"/>
      <c r="AF96" s="75"/>
      <c r="AG96" s="80"/>
      <c r="AH96" s="77"/>
      <c r="AI96" s="25"/>
    </row>
    <row r="97" spans="1:35" ht="12.75" customHeight="1" x14ac:dyDescent="0.3">
      <c r="A97" s="81"/>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3"/>
      <c r="AI97" s="25"/>
    </row>
    <row r="98" spans="1:35" ht="12.75" customHeight="1" x14ac:dyDescent="0.3">
      <c r="A98" s="72"/>
      <c r="B98" s="73"/>
      <c r="C98" s="73"/>
      <c r="D98" s="73"/>
      <c r="E98" s="73"/>
      <c r="F98" s="73"/>
      <c r="G98" s="73"/>
      <c r="H98" s="73"/>
      <c r="I98" s="73"/>
      <c r="J98" s="73"/>
      <c r="K98" s="73"/>
      <c r="L98" s="73"/>
      <c r="M98" s="73"/>
      <c r="N98" s="73"/>
      <c r="O98" s="73"/>
      <c r="P98" s="73"/>
      <c r="Q98" s="73"/>
      <c r="R98" s="73"/>
      <c r="S98" s="73"/>
      <c r="T98" s="73"/>
      <c r="U98" s="73"/>
      <c r="V98" s="73"/>
      <c r="W98" s="73"/>
      <c r="X98" s="73"/>
      <c r="Y98" s="73"/>
      <c r="Z98" s="84" t="s">
        <v>116</v>
      </c>
      <c r="AA98" s="73"/>
      <c r="AB98" s="73"/>
      <c r="AC98" s="73"/>
      <c r="AD98" s="73"/>
      <c r="AE98" s="73"/>
      <c r="AF98" s="73"/>
      <c r="AG98" s="73"/>
      <c r="AH98" s="74"/>
      <c r="AI98" s="25"/>
    </row>
    <row r="99" spans="1:35" ht="12.75" customHeight="1" x14ac:dyDescent="0.3">
      <c r="A99" s="78"/>
      <c r="B99" s="75"/>
      <c r="C99" s="75"/>
      <c r="D99" s="75"/>
      <c r="E99" s="75"/>
      <c r="F99" s="75"/>
      <c r="G99" s="75"/>
      <c r="H99" s="75"/>
      <c r="I99" s="75"/>
      <c r="J99" s="75"/>
      <c r="K99" s="75"/>
      <c r="L99" s="163" t="s">
        <v>105</v>
      </c>
      <c r="M99" s="147"/>
      <c r="N99" s="147"/>
      <c r="O99" s="147"/>
      <c r="P99" s="147"/>
      <c r="Q99" s="147"/>
      <c r="R99" s="147"/>
      <c r="S99" s="147"/>
      <c r="T99" s="147"/>
      <c r="U99" s="147"/>
      <c r="V99" s="147"/>
      <c r="W99" s="75"/>
      <c r="X99" s="75"/>
      <c r="Y99" s="75"/>
      <c r="Z99" s="75"/>
      <c r="AA99" s="75"/>
      <c r="AB99" s="75"/>
      <c r="AC99" s="75"/>
      <c r="AD99" s="75"/>
      <c r="AE99" s="75"/>
      <c r="AF99" s="75"/>
      <c r="AG99" s="75"/>
      <c r="AH99" s="77"/>
      <c r="AI99" s="25"/>
    </row>
    <row r="100" spans="1:35" ht="12.75" customHeight="1" x14ac:dyDescent="0.3">
      <c r="A100" s="78"/>
      <c r="B100" s="75"/>
      <c r="C100" s="75"/>
      <c r="D100" s="75"/>
      <c r="E100" s="75"/>
      <c r="F100" s="75"/>
      <c r="G100" s="75"/>
      <c r="H100" s="75"/>
      <c r="I100" s="75"/>
      <c r="J100" s="75"/>
      <c r="K100" s="75"/>
      <c r="L100" s="75"/>
      <c r="M100" s="75"/>
      <c r="N100" s="75"/>
      <c r="O100" s="75"/>
      <c r="P100" s="75"/>
      <c r="Q100" s="75"/>
      <c r="R100" s="75"/>
      <c r="S100" s="75"/>
      <c r="T100" s="75"/>
      <c r="U100" s="75"/>
      <c r="V100" s="77"/>
      <c r="W100" s="161" t="s">
        <v>105</v>
      </c>
      <c r="X100" s="147"/>
      <c r="Y100" s="147"/>
      <c r="Z100" s="147"/>
      <c r="AA100" s="147"/>
      <c r="AB100" s="147"/>
      <c r="AC100" s="147"/>
      <c r="AD100" s="147"/>
      <c r="AE100" s="147"/>
      <c r="AF100" s="147"/>
      <c r="AG100" s="147"/>
      <c r="AH100" s="77"/>
      <c r="AI100" s="25"/>
    </row>
    <row r="101" spans="1:35" ht="12.75" customHeight="1" x14ac:dyDescent="0.3">
      <c r="A101" s="78"/>
      <c r="B101" s="75"/>
      <c r="C101" s="75"/>
      <c r="D101" s="75"/>
      <c r="E101" s="75"/>
      <c r="F101" s="75"/>
      <c r="G101" s="75"/>
      <c r="H101" s="75"/>
      <c r="I101" s="75"/>
      <c r="J101" s="75"/>
      <c r="K101" s="75"/>
      <c r="L101" s="163" t="s">
        <v>100</v>
      </c>
      <c r="M101" s="147"/>
      <c r="N101" s="147"/>
      <c r="O101" s="147"/>
      <c r="P101" s="147"/>
      <c r="Q101" s="147"/>
      <c r="R101" s="147"/>
      <c r="S101" s="147"/>
      <c r="T101" s="147"/>
      <c r="U101" s="147"/>
      <c r="V101" s="147"/>
      <c r="W101" s="162" t="s">
        <v>108</v>
      </c>
      <c r="X101" s="122"/>
      <c r="Y101" s="122"/>
      <c r="Z101" s="122"/>
      <c r="AA101" s="122"/>
      <c r="AB101" s="122"/>
      <c r="AC101" s="122"/>
      <c r="AD101" s="122"/>
      <c r="AE101" s="122"/>
      <c r="AF101" s="122"/>
      <c r="AG101" s="122"/>
      <c r="AH101" s="77"/>
      <c r="AI101" s="25"/>
    </row>
    <row r="102" spans="1:35" ht="12.75" customHeight="1" x14ac:dyDescent="0.3">
      <c r="A102" s="81"/>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3"/>
      <c r="AI102" s="25"/>
    </row>
    <row r="103" spans="1:35" ht="12.75" customHeight="1" x14ac:dyDescent="0.3">
      <c r="A103" s="72"/>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84" t="s">
        <v>117</v>
      </c>
      <c r="AA103" s="73"/>
      <c r="AB103" s="73"/>
      <c r="AC103" s="73"/>
      <c r="AD103" s="73"/>
      <c r="AE103" s="73"/>
      <c r="AF103" s="73"/>
      <c r="AG103" s="73"/>
      <c r="AH103" s="74"/>
      <c r="AI103" s="25"/>
    </row>
    <row r="104" spans="1:35" ht="12.75" customHeight="1" x14ac:dyDescent="0.3">
      <c r="A104" s="78"/>
      <c r="B104" s="75"/>
      <c r="C104" s="75"/>
      <c r="D104" s="75"/>
      <c r="E104" s="75"/>
      <c r="F104" s="75"/>
      <c r="G104" s="75"/>
      <c r="H104" s="75"/>
      <c r="I104" s="75"/>
      <c r="J104" s="75"/>
      <c r="K104" s="75"/>
      <c r="L104" s="163" t="str">
        <f>IF(L92="3:0",A92,IF(L92="3:1",A92,IF(L92="3:2",A92,IF(L92="2:3",A90,IF(L92="1:3",A90,IF(L92="0:3",A90,""))))))</f>
        <v>Korpová Tereza (20) (PINK!)</v>
      </c>
      <c r="M104" s="147"/>
      <c r="N104" s="147"/>
      <c r="O104" s="147"/>
      <c r="P104" s="147"/>
      <c r="Q104" s="147"/>
      <c r="R104" s="147"/>
      <c r="S104" s="147"/>
      <c r="T104" s="147"/>
      <c r="U104" s="147"/>
      <c r="V104" s="147"/>
      <c r="W104" s="75"/>
      <c r="X104" s="75"/>
      <c r="Y104" s="75"/>
      <c r="Z104" s="75"/>
      <c r="AA104" s="75"/>
      <c r="AB104" s="75"/>
      <c r="AC104" s="75"/>
      <c r="AD104" s="75"/>
      <c r="AE104" s="75"/>
      <c r="AF104" s="75"/>
      <c r="AG104" s="75"/>
      <c r="AH104" s="77"/>
      <c r="AI104" s="25"/>
    </row>
    <row r="105" spans="1:35" ht="12.75" customHeight="1" x14ac:dyDescent="0.3">
      <c r="A105" s="78"/>
      <c r="B105" s="75"/>
      <c r="C105" s="75"/>
      <c r="D105" s="75"/>
      <c r="E105" s="75"/>
      <c r="F105" s="75"/>
      <c r="G105" s="75"/>
      <c r="H105" s="75"/>
      <c r="I105" s="75"/>
      <c r="J105" s="75"/>
      <c r="K105" s="75"/>
      <c r="L105" s="75"/>
      <c r="M105" s="75"/>
      <c r="N105" s="75"/>
      <c r="O105" s="75"/>
      <c r="P105" s="75"/>
      <c r="Q105" s="75"/>
      <c r="R105" s="75"/>
      <c r="S105" s="75"/>
      <c r="T105" s="75"/>
      <c r="U105" s="75"/>
      <c r="V105" s="77"/>
      <c r="W105" s="161" t="s">
        <v>101</v>
      </c>
      <c r="X105" s="147"/>
      <c r="Y105" s="147"/>
      <c r="Z105" s="147"/>
      <c r="AA105" s="147"/>
      <c r="AB105" s="147"/>
      <c r="AC105" s="147"/>
      <c r="AD105" s="147"/>
      <c r="AE105" s="147"/>
      <c r="AF105" s="147"/>
      <c r="AG105" s="147"/>
      <c r="AH105" s="77"/>
      <c r="AI105" s="25"/>
    </row>
    <row r="106" spans="1:35" ht="12.75" customHeight="1" x14ac:dyDescent="0.3">
      <c r="A106" s="78"/>
      <c r="B106" s="75"/>
      <c r="C106" s="75"/>
      <c r="D106" s="75"/>
      <c r="E106" s="75"/>
      <c r="F106" s="75"/>
      <c r="G106" s="75"/>
      <c r="H106" s="75"/>
      <c r="I106" s="75"/>
      <c r="J106" s="75"/>
      <c r="K106" s="75"/>
      <c r="L106" s="163" t="s">
        <v>92</v>
      </c>
      <c r="M106" s="147"/>
      <c r="N106" s="147"/>
      <c r="O106" s="147"/>
      <c r="P106" s="147"/>
      <c r="Q106" s="147"/>
      <c r="R106" s="147"/>
      <c r="S106" s="147"/>
      <c r="T106" s="147"/>
      <c r="U106" s="147"/>
      <c r="V106" s="147"/>
      <c r="W106" s="162" t="s">
        <v>110</v>
      </c>
      <c r="X106" s="122"/>
      <c r="Y106" s="122"/>
      <c r="Z106" s="122"/>
      <c r="AA106" s="122"/>
      <c r="AB106" s="122"/>
      <c r="AC106" s="122"/>
      <c r="AD106" s="122"/>
      <c r="AE106" s="122"/>
      <c r="AF106" s="122"/>
      <c r="AG106" s="122"/>
      <c r="AH106" s="77"/>
      <c r="AI106" s="25"/>
    </row>
    <row r="107" spans="1:35" ht="12.75" customHeight="1" x14ac:dyDescent="0.3">
      <c r="A107" s="81"/>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3"/>
      <c r="AI107" s="25"/>
    </row>
    <row r="108" spans="1:35" ht="12.75" customHeight="1" x14ac:dyDescent="0.2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row>
    <row r="109" spans="1:35" ht="12.75" customHeight="1" x14ac:dyDescent="0.2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row>
    <row r="110" spans="1:35" ht="12.75" customHeight="1" x14ac:dyDescent="0.2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row>
    <row r="111" spans="1:35" ht="12.75" customHeight="1" x14ac:dyDescent="0.2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row>
    <row r="112" spans="1:35" ht="12.75" customHeight="1" x14ac:dyDescent="0.2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row>
    <row r="113" spans="1:35" ht="12.75" customHeight="1" x14ac:dyDescent="0.2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row>
    <row r="114" spans="1:35" ht="12.75" customHeight="1" x14ac:dyDescent="0.2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row>
    <row r="115" spans="1:35" ht="12.75" customHeight="1" x14ac:dyDescent="0.2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row>
    <row r="116" spans="1:35" ht="12.75" customHeight="1" x14ac:dyDescent="0.2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row>
    <row r="117" spans="1:35" ht="12.75" customHeight="1" x14ac:dyDescent="0.2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row>
    <row r="118" spans="1:35" ht="12.75" customHeight="1" x14ac:dyDescent="0.2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row>
    <row r="119" spans="1:35" ht="12.75" customHeight="1" x14ac:dyDescent="0.2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row>
    <row r="120" spans="1:35" ht="12.75" customHeight="1" x14ac:dyDescent="0.2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row>
    <row r="121" spans="1:35" ht="12.75" customHeight="1" x14ac:dyDescent="0.2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row>
    <row r="122" spans="1:35" ht="12.75" customHeight="1" x14ac:dyDescent="0.2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row>
    <row r="123" spans="1:35" ht="12.75" customHeight="1" x14ac:dyDescent="0.2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row>
    <row r="124" spans="1:35" ht="12.75" customHeight="1" x14ac:dyDescent="0.2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row>
    <row r="125" spans="1:35" ht="12.75" customHeight="1" x14ac:dyDescent="0.2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row>
    <row r="126" spans="1:35" ht="12.75" customHeight="1" x14ac:dyDescent="0.2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row>
    <row r="127" spans="1:35" ht="12.75" customHeight="1" x14ac:dyDescent="0.2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row>
    <row r="128" spans="1:35" ht="12.75" customHeight="1" x14ac:dyDescent="0.2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row>
    <row r="129" spans="1:35" ht="12.75" customHeight="1" x14ac:dyDescent="0.2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row>
    <row r="130" spans="1:35" ht="12.75" customHeight="1" x14ac:dyDescent="0.2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row>
    <row r="131" spans="1:35" ht="12.75" customHeight="1" x14ac:dyDescent="0.2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row>
    <row r="132" spans="1:35" ht="12.75" customHeight="1" x14ac:dyDescent="0.2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row>
    <row r="133" spans="1:35" ht="12.75" customHeight="1" x14ac:dyDescent="0.2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row>
    <row r="134" spans="1:35" ht="12.75" customHeight="1" x14ac:dyDescent="0.2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row>
    <row r="135" spans="1:35" ht="12.75" customHeight="1" x14ac:dyDescent="0.2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row>
    <row r="136" spans="1:35" ht="12.75" customHeight="1" x14ac:dyDescent="0.2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row>
    <row r="137" spans="1:35" ht="12.75" customHeight="1" x14ac:dyDescent="0.2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row>
    <row r="138" spans="1:35" ht="12.75" customHeight="1" x14ac:dyDescent="0.2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row>
    <row r="139" spans="1:35" ht="12.75" customHeight="1" x14ac:dyDescent="0.2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row>
    <row r="140" spans="1:35" ht="12.75" customHeight="1" x14ac:dyDescent="0.2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row>
    <row r="141" spans="1:35" ht="12.75" customHeight="1" x14ac:dyDescent="0.2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row>
    <row r="142" spans="1:35" ht="12.75" customHeight="1" x14ac:dyDescent="0.2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row>
    <row r="143" spans="1:35" ht="12.75" customHeight="1" x14ac:dyDescent="0.2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row>
    <row r="144" spans="1:35" ht="12.75" customHeight="1" x14ac:dyDescent="0.2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row>
    <row r="145" spans="1:35" ht="12.75" customHeight="1" x14ac:dyDescent="0.2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row>
    <row r="146" spans="1:35" ht="12.75" customHeight="1" x14ac:dyDescent="0.2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row>
    <row r="147" spans="1:35" ht="12.75" customHeight="1" x14ac:dyDescent="0.2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row>
    <row r="148" spans="1:35" ht="12.75" customHeight="1" x14ac:dyDescent="0.2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row>
    <row r="149" spans="1:35" ht="12.75" customHeight="1" x14ac:dyDescent="0.2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row>
    <row r="150" spans="1:35" ht="12.75" customHeight="1" x14ac:dyDescent="0.2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row>
    <row r="151" spans="1:35" ht="12.75" customHeight="1" x14ac:dyDescent="0.2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row>
    <row r="152" spans="1:35" ht="12.75" customHeight="1" x14ac:dyDescent="0.2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row>
    <row r="153" spans="1:35" ht="12.75" customHeight="1" x14ac:dyDescent="0.2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row>
    <row r="154" spans="1:35" ht="12.75" customHeight="1" x14ac:dyDescent="0.2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row>
    <row r="155" spans="1:35" ht="12.75" customHeight="1" x14ac:dyDescent="0.2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row>
    <row r="156" spans="1:35" ht="12.75" customHeight="1" x14ac:dyDescent="0.2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row>
    <row r="157" spans="1:35" ht="12.75" customHeight="1" x14ac:dyDescent="0.2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row>
    <row r="158" spans="1:35" ht="12.75" customHeight="1" x14ac:dyDescent="0.2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row>
    <row r="159" spans="1:35" ht="12.75" customHeight="1" x14ac:dyDescent="0.2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row>
    <row r="160" spans="1:35" ht="12.75" customHeight="1" x14ac:dyDescent="0.2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row>
    <row r="161" spans="1:35" ht="12.75" customHeight="1" x14ac:dyDescent="0.2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row>
    <row r="162" spans="1:35" ht="12.75" customHeight="1" x14ac:dyDescent="0.2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row>
    <row r="163" spans="1:35" ht="12.75" customHeight="1" x14ac:dyDescent="0.2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row>
    <row r="164" spans="1:35" ht="12.75" customHeight="1" x14ac:dyDescent="0.2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row>
    <row r="165" spans="1:35" ht="12.75" customHeight="1" x14ac:dyDescent="0.2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row>
    <row r="166" spans="1:35" ht="12.75" customHeight="1" x14ac:dyDescent="0.2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row>
    <row r="167" spans="1:35" ht="12.75" customHeight="1" x14ac:dyDescent="0.2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row>
    <row r="168" spans="1:35" ht="12.75" customHeight="1" x14ac:dyDescent="0.2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row>
    <row r="169" spans="1:35" ht="12.75" customHeight="1" x14ac:dyDescent="0.2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row>
    <row r="170" spans="1:35" ht="12.75" customHeight="1" x14ac:dyDescent="0.2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row>
    <row r="171" spans="1:35" ht="12.75" customHeight="1" x14ac:dyDescent="0.2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row>
    <row r="172" spans="1:35" ht="12.75" customHeight="1" x14ac:dyDescent="0.2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row>
    <row r="173" spans="1:35" ht="12.75" customHeight="1" x14ac:dyDescent="0.2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row>
    <row r="174" spans="1:35" ht="12.75" customHeight="1" x14ac:dyDescent="0.2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row>
    <row r="175" spans="1:35" ht="12.75" customHeight="1" x14ac:dyDescent="0.2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row>
    <row r="176" spans="1:35" ht="12.75" customHeight="1" x14ac:dyDescent="0.2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row>
    <row r="177" spans="1:35" ht="12.75" customHeight="1" x14ac:dyDescent="0.2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row>
    <row r="178" spans="1:35" ht="12.75" customHeight="1" x14ac:dyDescent="0.2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row>
    <row r="179" spans="1:35" ht="12.75" customHeight="1" x14ac:dyDescent="0.2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row>
    <row r="180" spans="1:35" ht="12.75" customHeight="1" x14ac:dyDescent="0.25">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row>
    <row r="181" spans="1:35" ht="12.75" customHeight="1" x14ac:dyDescent="0.25">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row>
    <row r="182" spans="1:35" ht="12.75" customHeight="1" x14ac:dyDescent="0.25">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row>
    <row r="183" spans="1:35" ht="12.75" customHeight="1" x14ac:dyDescent="0.25">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row>
    <row r="184" spans="1:35" ht="12.75" customHeight="1" x14ac:dyDescent="0.25">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row>
    <row r="185" spans="1:35" ht="12.75" customHeight="1" x14ac:dyDescent="0.2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row>
    <row r="186" spans="1:35" ht="12.75" customHeight="1" x14ac:dyDescent="0.25">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row>
    <row r="187" spans="1:35" ht="12.75" customHeight="1" x14ac:dyDescent="0.25">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row>
    <row r="188" spans="1:35" ht="12.75" customHeight="1" x14ac:dyDescent="0.25">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row>
    <row r="189" spans="1:35" ht="12.75" customHeight="1" x14ac:dyDescent="0.25">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row>
    <row r="190" spans="1:35" ht="12.75" customHeight="1" x14ac:dyDescent="0.25">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row>
    <row r="191" spans="1:35" ht="12.75" customHeight="1" x14ac:dyDescent="0.25">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row>
    <row r="192" spans="1:35" ht="12.75" customHeight="1" x14ac:dyDescent="0.25">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row>
    <row r="193" spans="1:35" ht="12.75" customHeight="1" x14ac:dyDescent="0.25">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row>
    <row r="194" spans="1:35" ht="12.75" customHeight="1" x14ac:dyDescent="0.25">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row>
    <row r="195" spans="1:35" ht="12.75" customHeight="1" x14ac:dyDescent="0.2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row>
    <row r="196" spans="1:35" ht="12.75" customHeight="1" x14ac:dyDescent="0.25">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row>
    <row r="197" spans="1:35" ht="12.75" customHeight="1" x14ac:dyDescent="0.25">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row>
    <row r="198" spans="1:35" ht="12.75" customHeight="1" x14ac:dyDescent="0.25">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row>
    <row r="199" spans="1:35" ht="12.75" customHeight="1" x14ac:dyDescent="0.25">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row>
    <row r="200" spans="1:35" ht="12.75" customHeight="1" x14ac:dyDescent="0.25">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row>
    <row r="201" spans="1:35" ht="12.75" customHeight="1" x14ac:dyDescent="0.25">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row>
    <row r="202" spans="1:35" ht="12.75" customHeight="1" x14ac:dyDescent="0.25">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row>
    <row r="203" spans="1:35" ht="12.75" customHeight="1" x14ac:dyDescent="0.25">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row>
    <row r="204" spans="1:35" ht="12.75" customHeight="1" x14ac:dyDescent="0.25">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row>
    <row r="205" spans="1:35" ht="12.75" customHeight="1" x14ac:dyDescent="0.2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row>
    <row r="206" spans="1:35" ht="15.75" customHeight="1" x14ac:dyDescent="0.25">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row>
    <row r="207" spans="1:35" ht="15.75" customHeight="1" x14ac:dyDescent="0.25">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row>
    <row r="208" spans="1:35" ht="15.75" customHeight="1" x14ac:dyDescent="0.25">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row>
    <row r="209" spans="1:35"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spans="1:35"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spans="1:35"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spans="1:35"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35"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spans="1:35"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row>
    <row r="289" spans="1:35"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row>
    <row r="290" spans="1:35"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row>
    <row r="291" spans="1:35"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row>
    <row r="292" spans="1:35"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row>
    <row r="293" spans="1:35"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row>
    <row r="294" spans="1:35"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row>
    <row r="295" spans="1:35"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row>
    <row r="296" spans="1:35"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row>
    <row r="297" spans="1:35"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row>
    <row r="298" spans="1:35"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ht="15.75" customHeight="1" x14ac:dyDescent="0.25">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row>
    <row r="300" spans="1:35" ht="15.75" customHeight="1" x14ac:dyDescent="0.25">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c r="AA300" s="71"/>
      <c r="AB300" s="71"/>
      <c r="AC300" s="71"/>
      <c r="AD300" s="71"/>
      <c r="AE300" s="71"/>
      <c r="AF300" s="71"/>
      <c r="AG300" s="71"/>
      <c r="AH300" s="71"/>
      <c r="AI300" s="71"/>
    </row>
    <row r="301" spans="1:35" ht="15.75" customHeight="1" x14ac:dyDescent="0.25">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c r="AA301" s="71"/>
      <c r="AB301" s="71"/>
      <c r="AC301" s="71"/>
      <c r="AD301" s="71"/>
      <c r="AE301" s="71"/>
      <c r="AF301" s="71"/>
      <c r="AG301" s="71"/>
      <c r="AH301" s="71"/>
      <c r="AI301" s="71"/>
    </row>
    <row r="302" spans="1:35" ht="15.75" customHeight="1" x14ac:dyDescent="0.25">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c r="AA302" s="71"/>
      <c r="AB302" s="71"/>
      <c r="AC302" s="71"/>
      <c r="AD302" s="71"/>
      <c r="AE302" s="71"/>
      <c r="AF302" s="71"/>
      <c r="AG302" s="71"/>
      <c r="AH302" s="71"/>
      <c r="AI302" s="71"/>
    </row>
    <row r="303" spans="1:35" ht="15.75" customHeight="1" x14ac:dyDescent="0.25">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c r="AE303" s="71"/>
      <c r="AF303" s="71"/>
      <c r="AG303" s="71"/>
      <c r="AH303" s="71"/>
      <c r="AI303" s="71"/>
    </row>
    <row r="304" spans="1:35" ht="15.75" customHeight="1" x14ac:dyDescent="0.25">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row>
    <row r="305" spans="1:35" ht="15.75" customHeight="1" x14ac:dyDescent="0.25">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c r="AA305" s="71"/>
      <c r="AB305" s="71"/>
      <c r="AC305" s="71"/>
      <c r="AD305" s="71"/>
      <c r="AE305" s="71"/>
      <c r="AF305" s="71"/>
      <c r="AG305" s="71"/>
      <c r="AH305" s="71"/>
      <c r="AI305" s="71"/>
    </row>
    <row r="306" spans="1:35" ht="15.75" customHeight="1" x14ac:dyDescent="0.25">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c r="AA306" s="71"/>
      <c r="AB306" s="71"/>
      <c r="AC306" s="71"/>
      <c r="AD306" s="71"/>
      <c r="AE306" s="71"/>
      <c r="AF306" s="71"/>
      <c r="AG306" s="71"/>
      <c r="AH306" s="71"/>
      <c r="AI306" s="71"/>
    </row>
    <row r="307" spans="1:35" ht="15.75" customHeight="1" x14ac:dyDescent="0.25"/>
    <row r="308" spans="1:35" ht="15.75" customHeight="1" x14ac:dyDescent="0.25"/>
    <row r="309" spans="1:35" ht="15.75" customHeight="1" x14ac:dyDescent="0.25"/>
    <row r="310" spans="1:35" ht="15.75" customHeight="1" x14ac:dyDescent="0.25"/>
    <row r="311" spans="1:35" ht="15.75" customHeight="1" x14ac:dyDescent="0.25"/>
    <row r="312" spans="1:35" ht="15.75" customHeight="1" x14ac:dyDescent="0.25"/>
    <row r="313" spans="1:35" ht="15.75" customHeight="1" x14ac:dyDescent="0.25"/>
    <row r="314" spans="1:35" ht="15.75" customHeight="1" x14ac:dyDescent="0.25"/>
    <row r="315" spans="1:35" ht="15.75" customHeight="1" x14ac:dyDescent="0.25"/>
    <row r="316" spans="1:35" ht="15.75" customHeight="1" x14ac:dyDescent="0.25"/>
    <row r="317" spans="1:35" ht="15.75" customHeight="1" x14ac:dyDescent="0.25"/>
    <row r="318" spans="1:35" ht="15.75" customHeight="1" x14ac:dyDescent="0.25"/>
    <row r="319" spans="1:35" ht="15.75" customHeight="1" x14ac:dyDescent="0.25"/>
    <row r="320" spans="1:35"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5">
    <mergeCell ref="X20:Z20"/>
    <mergeCell ref="AC22:AE22"/>
    <mergeCell ref="AG22:AH22"/>
    <mergeCell ref="AG23:AH23"/>
    <mergeCell ref="AG24:AH24"/>
    <mergeCell ref="AG25:AH25"/>
    <mergeCell ref="AG26:AH26"/>
    <mergeCell ref="B20:N20"/>
    <mergeCell ref="A22:B22"/>
    <mergeCell ref="C22:N22"/>
    <mergeCell ref="O22:Q22"/>
    <mergeCell ref="R22:T22"/>
    <mergeCell ref="U22:W22"/>
    <mergeCell ref="X22:Z22"/>
    <mergeCell ref="B23:N23"/>
    <mergeCell ref="O23:Q23"/>
    <mergeCell ref="B24:N24"/>
    <mergeCell ref="R24:T24"/>
    <mergeCell ref="B25:N25"/>
    <mergeCell ref="U25:W25"/>
    <mergeCell ref="X26:Z26"/>
    <mergeCell ref="L106:V106"/>
    <mergeCell ref="W106:AG106"/>
    <mergeCell ref="L96:V96"/>
    <mergeCell ref="L99:V99"/>
    <mergeCell ref="W100:AG100"/>
    <mergeCell ref="L101:V101"/>
    <mergeCell ref="W101:AG101"/>
    <mergeCell ref="L104:V104"/>
    <mergeCell ref="W105:AG105"/>
    <mergeCell ref="W81:AG81"/>
    <mergeCell ref="L82:V82"/>
    <mergeCell ref="L83:V83"/>
    <mergeCell ref="W84:AG84"/>
    <mergeCell ref="W85:AG85"/>
    <mergeCell ref="A92:K92"/>
    <mergeCell ref="A94:K94"/>
    <mergeCell ref="A96:K96"/>
    <mergeCell ref="A77:K77"/>
    <mergeCell ref="A79:K79"/>
    <mergeCell ref="A81:K81"/>
    <mergeCell ref="A83:K83"/>
    <mergeCell ref="A85:K85"/>
    <mergeCell ref="A87:K87"/>
    <mergeCell ref="A90:K90"/>
    <mergeCell ref="L86:V86"/>
    <mergeCell ref="L87:V87"/>
    <mergeCell ref="L91:V91"/>
    <mergeCell ref="L92:V92"/>
    <mergeCell ref="W93:AG93"/>
    <mergeCell ref="W94:AG94"/>
    <mergeCell ref="L95:V95"/>
    <mergeCell ref="A73:K73"/>
    <mergeCell ref="L74:V74"/>
    <mergeCell ref="A75:K75"/>
    <mergeCell ref="L75:V75"/>
    <mergeCell ref="W76:AG76"/>
    <mergeCell ref="W77:AG77"/>
    <mergeCell ref="L78:V78"/>
    <mergeCell ref="L79:V79"/>
    <mergeCell ref="W80:AG80"/>
    <mergeCell ref="W52:AG52"/>
    <mergeCell ref="W53:AG53"/>
    <mergeCell ref="L54:V54"/>
    <mergeCell ref="L65:V65"/>
    <mergeCell ref="W65:AG65"/>
    <mergeCell ref="A70:I70"/>
    <mergeCell ref="K70:S70"/>
    <mergeCell ref="U70:W70"/>
    <mergeCell ref="X70:Z70"/>
    <mergeCell ref="AA70:AH70"/>
    <mergeCell ref="L55:V55"/>
    <mergeCell ref="L58:V58"/>
    <mergeCell ref="W59:AG59"/>
    <mergeCell ref="L60:V60"/>
    <mergeCell ref="W60:AG60"/>
    <mergeCell ref="L63:V63"/>
    <mergeCell ref="W64:AG64"/>
    <mergeCell ref="L45:V45"/>
    <mergeCell ref="A46:K46"/>
    <mergeCell ref="L46:V46"/>
    <mergeCell ref="A53:K53"/>
    <mergeCell ref="A55:K55"/>
    <mergeCell ref="A49:K49"/>
    <mergeCell ref="L50:V50"/>
    <mergeCell ref="A51:K51"/>
    <mergeCell ref="L51:V51"/>
    <mergeCell ref="W39:AG39"/>
    <mergeCell ref="A40:K40"/>
    <mergeCell ref="W40:AG40"/>
    <mergeCell ref="L41:V41"/>
    <mergeCell ref="A42:K42"/>
    <mergeCell ref="L42:V42"/>
    <mergeCell ref="W43:AG43"/>
    <mergeCell ref="A44:K44"/>
    <mergeCell ref="W44:AG44"/>
    <mergeCell ref="L33:V33"/>
    <mergeCell ref="A32:K32"/>
    <mergeCell ref="A34:K34"/>
    <mergeCell ref="L34:V34"/>
    <mergeCell ref="W35:AG35"/>
    <mergeCell ref="A36:K36"/>
    <mergeCell ref="W36:AG36"/>
    <mergeCell ref="L37:V37"/>
    <mergeCell ref="A38:K38"/>
    <mergeCell ref="L38:V38"/>
    <mergeCell ref="AC16:AE16"/>
    <mergeCell ref="AG16:AH16"/>
    <mergeCell ref="AG17:AH17"/>
    <mergeCell ref="AG18:AH18"/>
    <mergeCell ref="AG19:AH19"/>
    <mergeCell ref="AG20:AH20"/>
    <mergeCell ref="B26:N26"/>
    <mergeCell ref="A29:I29"/>
    <mergeCell ref="K29:S29"/>
    <mergeCell ref="U29:W29"/>
    <mergeCell ref="X29:Z29"/>
    <mergeCell ref="AA29:AH29"/>
    <mergeCell ref="A16:B16"/>
    <mergeCell ref="C16:N16"/>
    <mergeCell ref="O16:Q16"/>
    <mergeCell ref="R16:T16"/>
    <mergeCell ref="U16:W16"/>
    <mergeCell ref="X16:Z16"/>
    <mergeCell ref="B17:N17"/>
    <mergeCell ref="O17:Q17"/>
    <mergeCell ref="B18:N18"/>
    <mergeCell ref="R18:T18"/>
    <mergeCell ref="B19:N19"/>
    <mergeCell ref="U19:W19"/>
    <mergeCell ref="U10:W10"/>
    <mergeCell ref="X10:Z10"/>
    <mergeCell ref="AC10:AE10"/>
    <mergeCell ref="AG10:AH10"/>
    <mergeCell ref="AG11:AH11"/>
    <mergeCell ref="AG12:AH12"/>
    <mergeCell ref="AG13:AH13"/>
    <mergeCell ref="AG14:AH14"/>
    <mergeCell ref="B7:N7"/>
    <mergeCell ref="B8:N8"/>
    <mergeCell ref="X8:Z8"/>
    <mergeCell ref="A10:B10"/>
    <mergeCell ref="C10:N10"/>
    <mergeCell ref="O10:Q10"/>
    <mergeCell ref="R10:T10"/>
    <mergeCell ref="B11:N11"/>
    <mergeCell ref="O11:Q11"/>
    <mergeCell ref="B12:N12"/>
    <mergeCell ref="R12:T12"/>
    <mergeCell ref="B13:N13"/>
    <mergeCell ref="U13:W13"/>
    <mergeCell ref="X14:Z14"/>
    <mergeCell ref="B14:N14"/>
    <mergeCell ref="U4:W4"/>
    <mergeCell ref="X4:Z4"/>
    <mergeCell ref="AC4:AE4"/>
    <mergeCell ref="AG4:AH4"/>
    <mergeCell ref="AG5:AH5"/>
    <mergeCell ref="AG6:AH6"/>
    <mergeCell ref="AG7:AH7"/>
    <mergeCell ref="AG8:AH8"/>
    <mergeCell ref="A1:I1"/>
    <mergeCell ref="K1:S1"/>
    <mergeCell ref="U1:W1"/>
    <mergeCell ref="X1:Z1"/>
    <mergeCell ref="AA1:AH1"/>
    <mergeCell ref="A4:B4"/>
    <mergeCell ref="C4:N4"/>
    <mergeCell ref="O4:Q4"/>
    <mergeCell ref="R4:T4"/>
    <mergeCell ref="B5:N5"/>
    <mergeCell ref="O5:Q5"/>
    <mergeCell ref="B6:N6"/>
    <mergeCell ref="R6:T6"/>
    <mergeCell ref="U7:W7"/>
  </mergeCells>
  <conditionalFormatting sqref="AG5:AH8 AG11:AH14 AG17:AH20 AG23:AH26">
    <cfRule type="cellIs" dxfId="15" priority="1" operator="lessThan">
      <formula>2.5</formula>
    </cfRule>
    <cfRule type="cellIs" dxfId="14" priority="2" operator="greaterThan">
      <formula>2.5</formula>
    </cfRule>
  </conditionalFormatting>
  <dataValidations count="1">
    <dataValidation type="list" allowBlank="1" showErrorMessage="1" sqref="A32 L33 A34 W35 A36 L37 A38 W39 A40 L41 A42 W43 A44 L45 A46 A49 L50 A51 W52 A53 L54 A55 L58 W59 L60 L63 W64 L65 A73 L74 A75 W76 A77 L78 A79 W80 A81 L82 A83 W84 A85 L86 A87 A90 L91 A92 W93 A94 L95 A96 L99 W100 L101 L104 W105 L106" xr:uid="{00000000-0002-0000-0100-000001000000}">
      <formula1>$B$5:$B$26</formula1>
    </dataValidation>
  </dataValidations>
  <printOptions horizontalCentered="1"/>
  <pageMargins left="0.39370078740157483" right="0.39370078740157483" top="0.39370078740157483" bottom="0.39370078740157483" header="0" footer="0"/>
  <pageSetup paperSize="9" fitToHeight="0"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seznam!$K:$K</xm:f>
          </x14:formula1>
          <xm:sqref>B5:B8 B11:B14 B17:B20 B23:B26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FF"/>
    <pageSetUpPr fitToPage="1"/>
  </sheetPr>
  <dimension ref="A1:AI1000"/>
  <sheetViews>
    <sheetView showGridLines="0" workbookViewId="0">
      <selection sqref="A1:I1"/>
    </sheetView>
  </sheetViews>
  <sheetFormatPr defaultColWidth="12.6640625" defaultRowHeight="15" customHeight="1" x14ac:dyDescent="0.25"/>
  <cols>
    <col min="1" max="33" width="2.109375" customWidth="1"/>
    <col min="34" max="35" width="2.33203125" customWidth="1"/>
  </cols>
  <sheetData>
    <row r="1" spans="1:35" ht="15.75" customHeight="1" x14ac:dyDescent="0.25">
      <c r="A1" s="159">
        <f>div_A!A1</f>
        <v>0</v>
      </c>
      <c r="B1" s="130"/>
      <c r="C1" s="130"/>
      <c r="D1" s="130"/>
      <c r="E1" s="130"/>
      <c r="F1" s="130"/>
      <c r="G1" s="130"/>
      <c r="H1" s="130"/>
      <c r="I1" s="139"/>
      <c r="J1" s="23"/>
      <c r="K1" s="160" t="str">
        <f>div_A!K1</f>
        <v>Jablonec n. N., 6.12.25</v>
      </c>
      <c r="L1" s="130"/>
      <c r="M1" s="130"/>
      <c r="N1" s="130"/>
      <c r="O1" s="130"/>
      <c r="P1" s="130"/>
      <c r="Q1" s="130"/>
      <c r="R1" s="130"/>
      <c r="S1" s="139"/>
      <c r="T1" s="24"/>
      <c r="U1" s="169" t="s">
        <v>78</v>
      </c>
      <c r="V1" s="130"/>
      <c r="W1" s="139"/>
      <c r="X1" s="170" t="s">
        <v>118</v>
      </c>
      <c r="Y1" s="130"/>
      <c r="Z1" s="139"/>
      <c r="AA1" s="170" t="s">
        <v>80</v>
      </c>
      <c r="AB1" s="130"/>
      <c r="AC1" s="130"/>
      <c r="AD1" s="130"/>
      <c r="AE1" s="130"/>
      <c r="AF1" s="130"/>
      <c r="AG1" s="130"/>
      <c r="AH1" s="132"/>
      <c r="AI1" s="25"/>
    </row>
    <row r="2" spans="1:35" ht="9" customHeight="1" x14ac:dyDescent="0.25">
      <c r="A2" s="26"/>
      <c r="B2" s="27"/>
      <c r="C2" s="27"/>
      <c r="D2" s="27"/>
      <c r="E2" s="27"/>
      <c r="F2" s="27"/>
      <c r="G2" s="27"/>
      <c r="H2" s="27"/>
      <c r="I2" s="27"/>
      <c r="J2" s="27"/>
      <c r="K2" s="27"/>
      <c r="L2" s="27"/>
      <c r="M2" s="27"/>
      <c r="N2" s="27"/>
      <c r="O2" s="28"/>
      <c r="P2" s="28"/>
      <c r="Q2" s="28"/>
      <c r="R2" s="28"/>
      <c r="S2" s="28"/>
      <c r="T2" s="28"/>
      <c r="U2" s="28"/>
      <c r="V2" s="28"/>
      <c r="W2" s="28"/>
      <c r="X2" s="28"/>
      <c r="Y2" s="28"/>
      <c r="Z2" s="28"/>
      <c r="AA2" s="28"/>
      <c r="AB2" s="28"/>
      <c r="AC2" s="28"/>
      <c r="AD2" s="28"/>
      <c r="AE2" s="28"/>
      <c r="AF2" s="28"/>
      <c r="AG2" s="28"/>
      <c r="AH2" s="25"/>
      <c r="AI2" s="25"/>
    </row>
    <row r="3" spans="1:35" ht="9" customHeight="1" x14ac:dyDescent="0.25">
      <c r="A3" s="26"/>
      <c r="B3" s="27"/>
      <c r="C3" s="27"/>
      <c r="D3" s="27"/>
      <c r="E3" s="27"/>
      <c r="F3" s="27"/>
      <c r="G3" s="27"/>
      <c r="H3" s="27"/>
      <c r="I3" s="27"/>
      <c r="J3" s="27"/>
      <c r="K3" s="27"/>
      <c r="L3" s="27"/>
      <c r="M3" s="27"/>
      <c r="N3" s="27"/>
      <c r="O3" s="28"/>
      <c r="P3" s="28"/>
      <c r="Q3" s="28"/>
      <c r="R3" s="28"/>
      <c r="S3" s="28"/>
      <c r="T3" s="28"/>
      <c r="U3" s="28"/>
      <c r="V3" s="28"/>
      <c r="W3" s="28"/>
      <c r="X3" s="28"/>
      <c r="Y3" s="28"/>
      <c r="Z3" s="28"/>
      <c r="AA3" s="28"/>
      <c r="AB3" s="28"/>
      <c r="AC3" s="28"/>
      <c r="AD3" s="28"/>
      <c r="AE3" s="28"/>
      <c r="AF3" s="28"/>
      <c r="AG3" s="28"/>
      <c r="AH3" s="25"/>
      <c r="AI3" s="25"/>
    </row>
    <row r="4" spans="1:35" ht="16.5" customHeight="1" x14ac:dyDescent="0.25">
      <c r="A4" s="143"/>
      <c r="B4" s="139"/>
      <c r="C4" s="144" t="s">
        <v>81</v>
      </c>
      <c r="D4" s="130"/>
      <c r="E4" s="130"/>
      <c r="F4" s="130"/>
      <c r="G4" s="130"/>
      <c r="H4" s="130"/>
      <c r="I4" s="130"/>
      <c r="J4" s="130"/>
      <c r="K4" s="130"/>
      <c r="L4" s="130"/>
      <c r="M4" s="130"/>
      <c r="N4" s="132"/>
      <c r="O4" s="145">
        <v>1</v>
      </c>
      <c r="P4" s="130"/>
      <c r="Q4" s="131"/>
      <c r="R4" s="129">
        <v>2</v>
      </c>
      <c r="S4" s="130"/>
      <c r="T4" s="131"/>
      <c r="U4" s="129">
        <v>3</v>
      </c>
      <c r="V4" s="130"/>
      <c r="W4" s="131"/>
      <c r="X4" s="129">
        <v>4</v>
      </c>
      <c r="Y4" s="130"/>
      <c r="Z4" s="132"/>
      <c r="AA4" s="29" t="s">
        <v>82</v>
      </c>
      <c r="AB4" s="29" t="s">
        <v>83</v>
      </c>
      <c r="AC4" s="129" t="s">
        <v>84</v>
      </c>
      <c r="AD4" s="130"/>
      <c r="AE4" s="131"/>
      <c r="AF4" s="30" t="s">
        <v>85</v>
      </c>
      <c r="AG4" s="133" t="s">
        <v>86</v>
      </c>
      <c r="AH4" s="132"/>
      <c r="AI4" s="25"/>
    </row>
    <row r="5" spans="1:35" ht="16.5" customHeight="1" x14ac:dyDescent="0.25">
      <c r="A5" s="31">
        <v>1</v>
      </c>
      <c r="B5" s="146" t="s">
        <v>119</v>
      </c>
      <c r="C5" s="147"/>
      <c r="D5" s="147"/>
      <c r="E5" s="147"/>
      <c r="F5" s="147"/>
      <c r="G5" s="147"/>
      <c r="H5" s="147"/>
      <c r="I5" s="147"/>
      <c r="J5" s="147"/>
      <c r="K5" s="147"/>
      <c r="L5" s="147"/>
      <c r="M5" s="147"/>
      <c r="N5" s="147"/>
      <c r="O5" s="148" t="s">
        <v>88</v>
      </c>
      <c r="P5" s="149"/>
      <c r="Q5" s="150"/>
      <c r="R5" s="32">
        <v>1</v>
      </c>
      <c r="S5" s="33" t="s">
        <v>89</v>
      </c>
      <c r="T5" s="34">
        <v>3</v>
      </c>
      <c r="U5" s="32">
        <v>3</v>
      </c>
      <c r="V5" s="33" t="s">
        <v>89</v>
      </c>
      <c r="W5" s="34">
        <v>1</v>
      </c>
      <c r="X5" s="32">
        <v>1</v>
      </c>
      <c r="Y5" s="33" t="s">
        <v>89</v>
      </c>
      <c r="Z5" s="32">
        <v>3</v>
      </c>
      <c r="AA5" s="35">
        <f>IF(B5&lt;&gt;"",SUM(IF(R5&gt;T5,1,0),IF(U5&gt;W5,1,0),IF(X5&gt;Z5,1,0)),"")</f>
        <v>1</v>
      </c>
      <c r="AB5" s="36">
        <f>IF(B5&lt;&gt;"",SUM(IF(R5&lt;T5,1,0),IF(U5&lt;W5,1,0),IF(X5&lt;Z5,1,0)),"")</f>
        <v>2</v>
      </c>
      <c r="AC5" s="37">
        <f>IF(B5&lt;&gt;"",R5+U5+X5,"")</f>
        <v>5</v>
      </c>
      <c r="AD5" s="37" t="s">
        <v>89</v>
      </c>
      <c r="AE5" s="38">
        <f>IF(B5&lt;&gt;"",T5+W5+Z5,"")</f>
        <v>7</v>
      </c>
      <c r="AF5" s="39">
        <f t="shared" ref="AF5:AF8" si="0">IF(B5&lt;&gt;"",(AA5*2)+AB5,"")</f>
        <v>4</v>
      </c>
      <c r="AG5" s="134">
        <f t="shared" ref="AG5:AG8" si="1">IF(B5&lt;&gt;"",RANK(AF5,$AF$5:$AF$8,0),"")</f>
        <v>3</v>
      </c>
      <c r="AH5" s="135"/>
      <c r="AI5" s="25"/>
    </row>
    <row r="6" spans="1:35" ht="16.5" customHeight="1" x14ac:dyDescent="0.25">
      <c r="A6" s="40">
        <v>2</v>
      </c>
      <c r="B6" s="146" t="s">
        <v>120</v>
      </c>
      <c r="C6" s="147"/>
      <c r="D6" s="147"/>
      <c r="E6" s="147"/>
      <c r="F6" s="147"/>
      <c r="G6" s="147"/>
      <c r="H6" s="147"/>
      <c r="I6" s="147"/>
      <c r="J6" s="147"/>
      <c r="K6" s="147"/>
      <c r="L6" s="147"/>
      <c r="M6" s="147"/>
      <c r="N6" s="147"/>
      <c r="O6" s="41">
        <f>T5</f>
        <v>3</v>
      </c>
      <c r="P6" s="42" t="s">
        <v>89</v>
      </c>
      <c r="Q6" s="43">
        <f>R5</f>
        <v>1</v>
      </c>
      <c r="R6" s="151" t="s">
        <v>88</v>
      </c>
      <c r="S6" s="152"/>
      <c r="T6" s="153"/>
      <c r="U6" s="44">
        <v>2</v>
      </c>
      <c r="V6" s="45" t="s">
        <v>89</v>
      </c>
      <c r="W6" s="46">
        <v>3</v>
      </c>
      <c r="X6" s="44">
        <v>3</v>
      </c>
      <c r="Y6" s="45" t="s">
        <v>89</v>
      </c>
      <c r="Z6" s="47">
        <v>1</v>
      </c>
      <c r="AA6" s="48">
        <f>IF(B6&lt;&gt;"",SUM(IF(O6&gt;Q6,1,0),IF(U6&gt;W6,1,0),IF(X6&gt;Z6,1,0)),"")</f>
        <v>2</v>
      </c>
      <c r="AB6" s="49">
        <f>IF(B6&lt;&gt;"",SUM(IF(O6&lt;Q6,1,0),IF(U6&lt;W6,1,0),IF(X6&lt;Z6,1,0)),"")</f>
        <v>1</v>
      </c>
      <c r="AC6" s="50">
        <f>IF(B6&lt;&gt;"",O6+U6+X6,"")</f>
        <v>8</v>
      </c>
      <c r="AD6" s="51" t="s">
        <v>89</v>
      </c>
      <c r="AE6" s="52">
        <f>IF(B6&lt;&gt;"",Q6+W6+Z6,"")</f>
        <v>5</v>
      </c>
      <c r="AF6" s="53">
        <f t="shared" si="0"/>
        <v>5</v>
      </c>
      <c r="AG6" s="134">
        <f t="shared" si="1"/>
        <v>1</v>
      </c>
      <c r="AH6" s="135"/>
      <c r="AI6" s="25"/>
    </row>
    <row r="7" spans="1:35" ht="16.5" customHeight="1" x14ac:dyDescent="0.25">
      <c r="A7" s="40">
        <v>3</v>
      </c>
      <c r="B7" s="146" t="s">
        <v>15</v>
      </c>
      <c r="C7" s="147"/>
      <c r="D7" s="147"/>
      <c r="E7" s="147"/>
      <c r="F7" s="147"/>
      <c r="G7" s="147"/>
      <c r="H7" s="147"/>
      <c r="I7" s="147"/>
      <c r="J7" s="147"/>
      <c r="K7" s="147"/>
      <c r="L7" s="147"/>
      <c r="M7" s="147"/>
      <c r="N7" s="147"/>
      <c r="O7" s="54">
        <f>W5</f>
        <v>1</v>
      </c>
      <c r="P7" s="55" t="s">
        <v>89</v>
      </c>
      <c r="Q7" s="46">
        <f>U5</f>
        <v>3</v>
      </c>
      <c r="R7" s="47">
        <f>W6</f>
        <v>3</v>
      </c>
      <c r="S7" s="55" t="s">
        <v>89</v>
      </c>
      <c r="T7" s="46">
        <f>U6</f>
        <v>2</v>
      </c>
      <c r="U7" s="151" t="s">
        <v>88</v>
      </c>
      <c r="V7" s="152"/>
      <c r="W7" s="153"/>
      <c r="X7" s="44">
        <v>3</v>
      </c>
      <c r="Y7" s="45" t="s">
        <v>89</v>
      </c>
      <c r="Z7" s="47">
        <v>1</v>
      </c>
      <c r="AA7" s="48">
        <f>IF(B7&lt;&gt;"",SUM(IF(O7&gt;Q7,1,0),IF(R7&gt;T7,1,0),IF(X7&gt;Z7,1,0)),"")</f>
        <v>2</v>
      </c>
      <c r="AB7" s="49">
        <f>IF(B7&lt;&gt;"",SUM(IF(O7&lt;Q7,1,0),IF(R7&lt;T7,1,0),IF(X7&lt;Z7,1,0)),"")</f>
        <v>1</v>
      </c>
      <c r="AC7" s="50">
        <f>IF(B7&lt;&gt;"",O7+R7+X7,"")</f>
        <v>7</v>
      </c>
      <c r="AD7" s="51" t="s">
        <v>89</v>
      </c>
      <c r="AE7" s="52">
        <f>IF(B7&lt;&gt;"",Q7+T7+Z7,"")</f>
        <v>6</v>
      </c>
      <c r="AF7" s="53">
        <f t="shared" si="0"/>
        <v>5</v>
      </c>
      <c r="AG7" s="134">
        <f t="shared" si="1"/>
        <v>1</v>
      </c>
      <c r="AH7" s="135"/>
      <c r="AI7" s="25"/>
    </row>
    <row r="8" spans="1:35" ht="16.5" customHeight="1" x14ac:dyDescent="0.25">
      <c r="A8" s="56">
        <v>4</v>
      </c>
      <c r="B8" s="154" t="s">
        <v>121</v>
      </c>
      <c r="C8" s="155"/>
      <c r="D8" s="155"/>
      <c r="E8" s="155"/>
      <c r="F8" s="155"/>
      <c r="G8" s="155"/>
      <c r="H8" s="155"/>
      <c r="I8" s="155"/>
      <c r="J8" s="155"/>
      <c r="K8" s="155"/>
      <c r="L8" s="155"/>
      <c r="M8" s="155"/>
      <c r="N8" s="155"/>
      <c r="O8" s="57">
        <f>Z5</f>
        <v>3</v>
      </c>
      <c r="P8" s="58" t="s">
        <v>89</v>
      </c>
      <c r="Q8" s="59">
        <f>X5</f>
        <v>1</v>
      </c>
      <c r="R8" s="60">
        <f>Z6</f>
        <v>1</v>
      </c>
      <c r="S8" s="58" t="s">
        <v>89</v>
      </c>
      <c r="T8" s="61">
        <f>X6</f>
        <v>3</v>
      </c>
      <c r="U8" s="60">
        <f>Z7</f>
        <v>1</v>
      </c>
      <c r="V8" s="62" t="s">
        <v>89</v>
      </c>
      <c r="W8" s="61">
        <f>X7</f>
        <v>3</v>
      </c>
      <c r="X8" s="156" t="s">
        <v>88</v>
      </c>
      <c r="Y8" s="157"/>
      <c r="Z8" s="158"/>
      <c r="AA8" s="63">
        <f>IF(B8&lt;&gt;"",SUM(IF(O8&gt;Q8,1,0),IF(R8&gt;T8,1,0),IF(U8&gt;W8,1,0)),"")</f>
        <v>1</v>
      </c>
      <c r="AB8" s="64">
        <f>IF(B8&lt;&gt;"",SUM(IF(O8&lt;Q8,1,0),IF(R8&lt;T8,1,0),IF(U8&lt;W8,1,0)),"")</f>
        <v>2</v>
      </c>
      <c r="AC8" s="65">
        <f>IF(B8&lt;&gt;"",O8+R8+U8,"")</f>
        <v>5</v>
      </c>
      <c r="AD8" s="66" t="s">
        <v>89</v>
      </c>
      <c r="AE8" s="67">
        <f>IF(B8&lt;&gt;"",Q8+T8+W8,"")</f>
        <v>7</v>
      </c>
      <c r="AF8" s="68">
        <f t="shared" si="0"/>
        <v>4</v>
      </c>
      <c r="AG8" s="136">
        <f t="shared" si="1"/>
        <v>3</v>
      </c>
      <c r="AH8" s="137"/>
      <c r="AI8" s="25"/>
    </row>
    <row r="9" spans="1:35" ht="16.5" customHeight="1" x14ac:dyDescent="0.25">
      <c r="A9" s="25"/>
      <c r="B9" s="27"/>
      <c r="C9" s="27"/>
      <c r="D9" s="27"/>
      <c r="E9" s="27"/>
      <c r="F9" s="27"/>
      <c r="G9" s="27"/>
      <c r="H9" s="27"/>
      <c r="I9" s="27"/>
      <c r="J9" s="27"/>
      <c r="K9" s="27"/>
      <c r="L9" s="27"/>
      <c r="M9" s="27"/>
      <c r="N9" s="27"/>
      <c r="O9" s="28"/>
      <c r="P9" s="28"/>
      <c r="Q9" s="28"/>
      <c r="R9" s="28"/>
      <c r="S9" s="28"/>
      <c r="T9" s="28"/>
      <c r="U9" s="28"/>
      <c r="V9" s="28"/>
      <c r="W9" s="28"/>
      <c r="X9" s="28"/>
      <c r="Y9" s="28"/>
      <c r="Z9" s="28"/>
      <c r="AA9" s="28"/>
      <c r="AB9" s="28"/>
      <c r="AC9" s="28"/>
      <c r="AD9" s="28"/>
      <c r="AE9" s="28"/>
      <c r="AF9" s="69"/>
      <c r="AG9" s="69"/>
      <c r="AH9" s="25"/>
      <c r="AI9" s="25"/>
    </row>
    <row r="10" spans="1:35" ht="16.5" customHeight="1" x14ac:dyDescent="0.25">
      <c r="A10" s="143"/>
      <c r="B10" s="139"/>
      <c r="C10" s="144" t="s">
        <v>93</v>
      </c>
      <c r="D10" s="130"/>
      <c r="E10" s="130"/>
      <c r="F10" s="130"/>
      <c r="G10" s="130"/>
      <c r="H10" s="130"/>
      <c r="I10" s="130"/>
      <c r="J10" s="130"/>
      <c r="K10" s="130"/>
      <c r="L10" s="130"/>
      <c r="M10" s="130"/>
      <c r="N10" s="132"/>
      <c r="O10" s="145">
        <v>1</v>
      </c>
      <c r="P10" s="130"/>
      <c r="Q10" s="131"/>
      <c r="R10" s="129">
        <v>2</v>
      </c>
      <c r="S10" s="130"/>
      <c r="T10" s="131"/>
      <c r="U10" s="129">
        <v>3</v>
      </c>
      <c r="V10" s="130"/>
      <c r="W10" s="131"/>
      <c r="X10" s="129">
        <v>4</v>
      </c>
      <c r="Y10" s="130"/>
      <c r="Z10" s="132"/>
      <c r="AA10" s="29" t="s">
        <v>82</v>
      </c>
      <c r="AB10" s="29" t="s">
        <v>83</v>
      </c>
      <c r="AC10" s="129" t="s">
        <v>84</v>
      </c>
      <c r="AD10" s="130"/>
      <c r="AE10" s="131"/>
      <c r="AF10" s="30" t="s">
        <v>85</v>
      </c>
      <c r="AG10" s="133" t="s">
        <v>86</v>
      </c>
      <c r="AH10" s="132"/>
      <c r="AI10" s="25"/>
    </row>
    <row r="11" spans="1:35" ht="16.5" customHeight="1" x14ac:dyDescent="0.25">
      <c r="A11" s="31">
        <v>1</v>
      </c>
      <c r="B11" s="146" t="s">
        <v>9</v>
      </c>
      <c r="C11" s="147"/>
      <c r="D11" s="147"/>
      <c r="E11" s="147"/>
      <c r="F11" s="147"/>
      <c r="G11" s="147"/>
      <c r="H11" s="147"/>
      <c r="I11" s="147"/>
      <c r="J11" s="147"/>
      <c r="K11" s="147"/>
      <c r="L11" s="147"/>
      <c r="M11" s="147"/>
      <c r="N11" s="147"/>
      <c r="O11" s="148" t="s">
        <v>88</v>
      </c>
      <c r="P11" s="149"/>
      <c r="Q11" s="150"/>
      <c r="R11" s="32">
        <v>0</v>
      </c>
      <c r="S11" s="33" t="s">
        <v>89</v>
      </c>
      <c r="T11" s="34">
        <v>3</v>
      </c>
      <c r="U11" s="32">
        <v>3</v>
      </c>
      <c r="V11" s="33" t="s">
        <v>89</v>
      </c>
      <c r="W11" s="34">
        <v>2</v>
      </c>
      <c r="X11" s="32">
        <v>3</v>
      </c>
      <c r="Y11" s="33" t="s">
        <v>89</v>
      </c>
      <c r="Z11" s="32">
        <v>0</v>
      </c>
      <c r="AA11" s="35">
        <f>IF(B11&lt;&gt;"",SUM(IF(R11&gt;T11,1,0),IF(U11&gt;W11,1,0),IF(X11&gt;Z11,1,0)),"")</f>
        <v>2</v>
      </c>
      <c r="AB11" s="36">
        <f>IF(B11&lt;&gt;"",SUM(IF(R11&lt;T11,1,0),IF(U11&lt;W11,1,0),IF(X11&lt;Z11,1,0)),"")</f>
        <v>1</v>
      </c>
      <c r="AC11" s="37">
        <f>IF(B11&lt;&gt;"",R11+U11+X11,"")</f>
        <v>6</v>
      </c>
      <c r="AD11" s="37" t="s">
        <v>89</v>
      </c>
      <c r="AE11" s="38">
        <f>IF(B11&lt;&gt;"",T11+W11+Z11,"")</f>
        <v>5</v>
      </c>
      <c r="AF11" s="39">
        <f t="shared" ref="AF11:AF14" si="2">IF(B11&lt;&gt;"",(AA11*2)+AB11,"")</f>
        <v>5</v>
      </c>
      <c r="AG11" s="134">
        <f t="shared" ref="AG11:AG14" si="3">IF(B11&lt;&gt;"",RANK(AF11,$AF$11:$AF$14,0),"")</f>
        <v>2</v>
      </c>
      <c r="AH11" s="135"/>
      <c r="AI11" s="25"/>
    </row>
    <row r="12" spans="1:35" ht="16.5" customHeight="1" x14ac:dyDescent="0.25">
      <c r="A12" s="40">
        <v>2</v>
      </c>
      <c r="B12" s="146" t="s">
        <v>122</v>
      </c>
      <c r="C12" s="147"/>
      <c r="D12" s="147"/>
      <c r="E12" s="147"/>
      <c r="F12" s="147"/>
      <c r="G12" s="147"/>
      <c r="H12" s="147"/>
      <c r="I12" s="147"/>
      <c r="J12" s="147"/>
      <c r="K12" s="147"/>
      <c r="L12" s="147"/>
      <c r="M12" s="147"/>
      <c r="N12" s="147"/>
      <c r="O12" s="41">
        <f>T11</f>
        <v>3</v>
      </c>
      <c r="P12" s="42" t="s">
        <v>89</v>
      </c>
      <c r="Q12" s="43">
        <f>R11</f>
        <v>0</v>
      </c>
      <c r="R12" s="151" t="s">
        <v>88</v>
      </c>
      <c r="S12" s="152"/>
      <c r="T12" s="153"/>
      <c r="U12" s="44">
        <v>3</v>
      </c>
      <c r="V12" s="45" t="s">
        <v>89</v>
      </c>
      <c r="W12" s="46">
        <v>0</v>
      </c>
      <c r="X12" s="44">
        <v>3</v>
      </c>
      <c r="Y12" s="45" t="s">
        <v>89</v>
      </c>
      <c r="Z12" s="47">
        <v>0</v>
      </c>
      <c r="AA12" s="48">
        <f>IF(B12&lt;&gt;"",SUM(IF(O12&gt;Q12,1,0),IF(U12&gt;W12,1,0),IF(X12&gt;Z12,1,0)),"")</f>
        <v>3</v>
      </c>
      <c r="AB12" s="49">
        <f>IF(B12&lt;&gt;"",SUM(IF(O12&lt;Q12,1,0),IF(U12&lt;W12,1,0),IF(X12&lt;Z12,1,0)),"")</f>
        <v>0</v>
      </c>
      <c r="AC12" s="50">
        <f>IF(B12&lt;&gt;"",O12+U12+X12,"")</f>
        <v>9</v>
      </c>
      <c r="AD12" s="51" t="s">
        <v>89</v>
      </c>
      <c r="AE12" s="52">
        <f>IF(B12&lt;&gt;"",Q12+W12+Z12,"")</f>
        <v>0</v>
      </c>
      <c r="AF12" s="53">
        <f t="shared" si="2"/>
        <v>6</v>
      </c>
      <c r="AG12" s="134">
        <f t="shared" si="3"/>
        <v>1</v>
      </c>
      <c r="AH12" s="135"/>
      <c r="AI12" s="25"/>
    </row>
    <row r="13" spans="1:35" ht="16.5" customHeight="1" x14ac:dyDescent="0.25">
      <c r="A13" s="40">
        <v>3</v>
      </c>
      <c r="B13" s="146" t="s">
        <v>123</v>
      </c>
      <c r="C13" s="147"/>
      <c r="D13" s="147"/>
      <c r="E13" s="147"/>
      <c r="F13" s="147"/>
      <c r="G13" s="147"/>
      <c r="H13" s="147"/>
      <c r="I13" s="147"/>
      <c r="J13" s="147"/>
      <c r="K13" s="147"/>
      <c r="L13" s="147"/>
      <c r="M13" s="147"/>
      <c r="N13" s="147"/>
      <c r="O13" s="54">
        <f>W11</f>
        <v>2</v>
      </c>
      <c r="P13" s="55" t="s">
        <v>89</v>
      </c>
      <c r="Q13" s="46">
        <f>U11</f>
        <v>3</v>
      </c>
      <c r="R13" s="47">
        <f>W12</f>
        <v>0</v>
      </c>
      <c r="S13" s="55" t="s">
        <v>89</v>
      </c>
      <c r="T13" s="46">
        <f>U12</f>
        <v>3</v>
      </c>
      <c r="U13" s="151" t="s">
        <v>88</v>
      </c>
      <c r="V13" s="152"/>
      <c r="W13" s="153"/>
      <c r="X13" s="44">
        <v>3</v>
      </c>
      <c r="Y13" s="45" t="s">
        <v>89</v>
      </c>
      <c r="Z13" s="47">
        <v>2</v>
      </c>
      <c r="AA13" s="48">
        <f>IF(B13&lt;&gt;"",SUM(IF(O13&gt;Q13,1,0),IF(R13&gt;T13,1,0),IF(X13&gt;Z13,1,0)),"")</f>
        <v>1</v>
      </c>
      <c r="AB13" s="49">
        <f>IF(B13&lt;&gt;"",SUM(IF(O13&lt;Q13,1,0),IF(R13&lt;T13,1,0),IF(X13&lt;Z13,1,0)),"")</f>
        <v>2</v>
      </c>
      <c r="AC13" s="50">
        <f>IF(B13&lt;&gt;"",O13+R13+X13,"")</f>
        <v>5</v>
      </c>
      <c r="AD13" s="51" t="s">
        <v>89</v>
      </c>
      <c r="AE13" s="52">
        <f>IF(B13&lt;&gt;"",Q13+T13+Z13,"")</f>
        <v>8</v>
      </c>
      <c r="AF13" s="53">
        <f t="shared" si="2"/>
        <v>4</v>
      </c>
      <c r="AG13" s="134">
        <f t="shared" si="3"/>
        <v>3</v>
      </c>
      <c r="AH13" s="135"/>
      <c r="AI13" s="25"/>
    </row>
    <row r="14" spans="1:35" ht="16.5" customHeight="1" x14ac:dyDescent="0.25">
      <c r="A14" s="56">
        <v>4</v>
      </c>
      <c r="B14" s="154" t="s">
        <v>19</v>
      </c>
      <c r="C14" s="155"/>
      <c r="D14" s="155"/>
      <c r="E14" s="155"/>
      <c r="F14" s="155"/>
      <c r="G14" s="155"/>
      <c r="H14" s="155"/>
      <c r="I14" s="155"/>
      <c r="J14" s="155"/>
      <c r="K14" s="155"/>
      <c r="L14" s="155"/>
      <c r="M14" s="155"/>
      <c r="N14" s="155"/>
      <c r="O14" s="57">
        <f>Z11</f>
        <v>0</v>
      </c>
      <c r="P14" s="58" t="s">
        <v>89</v>
      </c>
      <c r="Q14" s="59">
        <f>X11</f>
        <v>3</v>
      </c>
      <c r="R14" s="60">
        <f>Z12</f>
        <v>0</v>
      </c>
      <c r="S14" s="58" t="s">
        <v>89</v>
      </c>
      <c r="T14" s="61">
        <f>X12</f>
        <v>3</v>
      </c>
      <c r="U14" s="60">
        <f>Z13</f>
        <v>2</v>
      </c>
      <c r="V14" s="62" t="s">
        <v>89</v>
      </c>
      <c r="W14" s="61">
        <f>X13</f>
        <v>3</v>
      </c>
      <c r="X14" s="156" t="s">
        <v>88</v>
      </c>
      <c r="Y14" s="157"/>
      <c r="Z14" s="158"/>
      <c r="AA14" s="63">
        <f>IF(B14&lt;&gt;"",SUM(IF(O14&gt;Q14,1,0),IF(R14&gt;T14,1,0),IF(U14&gt;W14,1,0)),"")</f>
        <v>0</v>
      </c>
      <c r="AB14" s="64">
        <f>IF(B14&lt;&gt;"",SUM(IF(O14&lt;Q14,1,0),IF(R14&lt;T14,1,0),IF(U14&lt;W14,1,0)),"")</f>
        <v>3</v>
      </c>
      <c r="AC14" s="65">
        <f>IF(B14&lt;&gt;"",O14+R14+U14,"")</f>
        <v>2</v>
      </c>
      <c r="AD14" s="66" t="s">
        <v>89</v>
      </c>
      <c r="AE14" s="67">
        <f>IF(B14&lt;&gt;"",Q14+T14+W14,"")</f>
        <v>9</v>
      </c>
      <c r="AF14" s="68">
        <f t="shared" si="2"/>
        <v>3</v>
      </c>
      <c r="AG14" s="136">
        <f t="shared" si="3"/>
        <v>4</v>
      </c>
      <c r="AH14" s="137"/>
      <c r="AI14" s="25"/>
    </row>
    <row r="15" spans="1:35" ht="16.5" customHeight="1" x14ac:dyDescent="0.25">
      <c r="A15" s="25"/>
      <c r="B15" s="27"/>
      <c r="C15" s="27"/>
      <c r="D15" s="27"/>
      <c r="E15" s="27"/>
      <c r="F15" s="27"/>
      <c r="G15" s="27"/>
      <c r="H15" s="27"/>
      <c r="I15" s="27"/>
      <c r="J15" s="27"/>
      <c r="K15" s="27"/>
      <c r="L15" s="27"/>
      <c r="M15" s="27"/>
      <c r="N15" s="27"/>
      <c r="O15" s="28"/>
      <c r="P15" s="28"/>
      <c r="Q15" s="28"/>
      <c r="R15" s="28"/>
      <c r="S15" s="28"/>
      <c r="T15" s="28"/>
      <c r="U15" s="28"/>
      <c r="V15" s="28"/>
      <c r="W15" s="28"/>
      <c r="X15" s="28"/>
      <c r="Y15" s="28"/>
      <c r="Z15" s="28"/>
      <c r="AA15" s="28"/>
      <c r="AB15" s="28"/>
      <c r="AC15" s="28"/>
      <c r="AD15" s="28"/>
      <c r="AE15" s="28"/>
      <c r="AF15" s="28"/>
      <c r="AG15" s="28"/>
      <c r="AH15" s="70"/>
      <c r="AI15" s="25"/>
    </row>
    <row r="16" spans="1:35" ht="16.5" customHeight="1" x14ac:dyDescent="0.25">
      <c r="A16" s="143"/>
      <c r="B16" s="139"/>
      <c r="C16" s="144" t="s">
        <v>97</v>
      </c>
      <c r="D16" s="130"/>
      <c r="E16" s="130"/>
      <c r="F16" s="130"/>
      <c r="G16" s="130"/>
      <c r="H16" s="130"/>
      <c r="I16" s="130"/>
      <c r="J16" s="130"/>
      <c r="K16" s="130"/>
      <c r="L16" s="130"/>
      <c r="M16" s="130"/>
      <c r="N16" s="132"/>
      <c r="O16" s="145">
        <v>1</v>
      </c>
      <c r="P16" s="130"/>
      <c r="Q16" s="131"/>
      <c r="R16" s="129">
        <v>2</v>
      </c>
      <c r="S16" s="130"/>
      <c r="T16" s="131"/>
      <c r="U16" s="129">
        <v>3</v>
      </c>
      <c r="V16" s="130"/>
      <c r="W16" s="131"/>
      <c r="X16" s="129">
        <v>4</v>
      </c>
      <c r="Y16" s="130"/>
      <c r="Z16" s="132"/>
      <c r="AA16" s="29" t="s">
        <v>82</v>
      </c>
      <c r="AB16" s="29" t="s">
        <v>83</v>
      </c>
      <c r="AC16" s="129" t="s">
        <v>84</v>
      </c>
      <c r="AD16" s="130"/>
      <c r="AE16" s="131"/>
      <c r="AF16" s="30" t="s">
        <v>85</v>
      </c>
      <c r="AG16" s="133" t="s">
        <v>86</v>
      </c>
      <c r="AH16" s="132"/>
      <c r="AI16" s="25"/>
    </row>
    <row r="17" spans="1:35" ht="16.5" customHeight="1" x14ac:dyDescent="0.25">
      <c r="A17" s="31">
        <v>1</v>
      </c>
      <c r="B17" s="146" t="s">
        <v>124</v>
      </c>
      <c r="C17" s="147"/>
      <c r="D17" s="147"/>
      <c r="E17" s="147"/>
      <c r="F17" s="147"/>
      <c r="G17" s="147"/>
      <c r="H17" s="147"/>
      <c r="I17" s="147"/>
      <c r="J17" s="147"/>
      <c r="K17" s="147"/>
      <c r="L17" s="147"/>
      <c r="M17" s="147"/>
      <c r="N17" s="147"/>
      <c r="O17" s="148" t="s">
        <v>88</v>
      </c>
      <c r="P17" s="149"/>
      <c r="Q17" s="150"/>
      <c r="R17" s="32">
        <v>0</v>
      </c>
      <c r="S17" s="33" t="s">
        <v>89</v>
      </c>
      <c r="T17" s="34">
        <v>3</v>
      </c>
      <c r="U17" s="32">
        <v>2</v>
      </c>
      <c r="V17" s="33" t="s">
        <v>89</v>
      </c>
      <c r="W17" s="34">
        <v>3</v>
      </c>
      <c r="X17" s="32">
        <v>1</v>
      </c>
      <c r="Y17" s="33" t="s">
        <v>89</v>
      </c>
      <c r="Z17" s="32">
        <v>3</v>
      </c>
      <c r="AA17" s="35">
        <f>IF(B17&lt;&gt;"",SUM(IF(R17&gt;T17,1,0),IF(U17&gt;W17,1,0),IF(X17&gt;Z17,1,0)),"")</f>
        <v>0</v>
      </c>
      <c r="AB17" s="36">
        <f>IF(B17&lt;&gt;"",SUM(IF(R17&lt;T17,1,0),IF(U17&lt;W17,1,0),IF(X17&lt;Z17,1,0)),"")</f>
        <v>3</v>
      </c>
      <c r="AC17" s="37">
        <f>IF(B17&lt;&gt;"",R17+U17+X17,"")</f>
        <v>3</v>
      </c>
      <c r="AD17" s="37" t="s">
        <v>89</v>
      </c>
      <c r="AE17" s="38">
        <f>IF(B17&lt;&gt;"",T17+W17+Z17,"")</f>
        <v>9</v>
      </c>
      <c r="AF17" s="39">
        <f t="shared" ref="AF17:AF20" si="4">IF(B17&lt;&gt;"",(AA17*2)+AB17,"")</f>
        <v>3</v>
      </c>
      <c r="AG17" s="134">
        <f t="shared" ref="AG17:AG20" si="5">IF(B17&lt;&gt;"",RANK(AF17,$AF$17:$AF$20,0),"")</f>
        <v>4</v>
      </c>
      <c r="AH17" s="135"/>
      <c r="AI17" s="25"/>
    </row>
    <row r="18" spans="1:35" ht="16.5" customHeight="1" x14ac:dyDescent="0.25">
      <c r="A18" s="40">
        <v>2</v>
      </c>
      <c r="B18" s="146" t="s">
        <v>6</v>
      </c>
      <c r="C18" s="147"/>
      <c r="D18" s="147"/>
      <c r="E18" s="147"/>
      <c r="F18" s="147"/>
      <c r="G18" s="147"/>
      <c r="H18" s="147"/>
      <c r="I18" s="147"/>
      <c r="J18" s="147"/>
      <c r="K18" s="147"/>
      <c r="L18" s="147"/>
      <c r="M18" s="147"/>
      <c r="N18" s="147"/>
      <c r="O18" s="41">
        <f>T17</f>
        <v>3</v>
      </c>
      <c r="P18" s="42" t="s">
        <v>89</v>
      </c>
      <c r="Q18" s="43">
        <f>R17</f>
        <v>0</v>
      </c>
      <c r="R18" s="151" t="s">
        <v>88</v>
      </c>
      <c r="S18" s="152"/>
      <c r="T18" s="153"/>
      <c r="U18" s="44">
        <v>3</v>
      </c>
      <c r="V18" s="45" t="s">
        <v>89</v>
      </c>
      <c r="W18" s="46">
        <v>0</v>
      </c>
      <c r="X18" s="44">
        <v>3</v>
      </c>
      <c r="Y18" s="45" t="s">
        <v>89</v>
      </c>
      <c r="Z18" s="47">
        <v>1</v>
      </c>
      <c r="AA18" s="48">
        <f>IF(B18&lt;&gt;"",SUM(IF(O18&gt;Q18,1,0),IF(U18&gt;W18,1,0),IF(X18&gt;Z18,1,0)),"")</f>
        <v>3</v>
      </c>
      <c r="AB18" s="49">
        <f>IF(B18&lt;&gt;"",SUM(IF(O18&lt;Q18,1,0),IF(U18&lt;W18,1,0),IF(X18&lt;Z18,1,0)),"")</f>
        <v>0</v>
      </c>
      <c r="AC18" s="50">
        <f>IF(B18&lt;&gt;"",O18+U18+X18,"")</f>
        <v>9</v>
      </c>
      <c r="AD18" s="51" t="s">
        <v>89</v>
      </c>
      <c r="AE18" s="52">
        <f>IF(B18&lt;&gt;"",Q18+W18+Z18,"")</f>
        <v>1</v>
      </c>
      <c r="AF18" s="53">
        <f t="shared" si="4"/>
        <v>6</v>
      </c>
      <c r="AG18" s="134">
        <f t="shared" si="5"/>
        <v>1</v>
      </c>
      <c r="AH18" s="135"/>
      <c r="AI18" s="25"/>
    </row>
    <row r="19" spans="1:35" ht="16.5" customHeight="1" x14ac:dyDescent="0.25">
      <c r="A19" s="40">
        <v>3</v>
      </c>
      <c r="B19" s="146" t="s">
        <v>25</v>
      </c>
      <c r="C19" s="147"/>
      <c r="D19" s="147"/>
      <c r="E19" s="147"/>
      <c r="F19" s="147"/>
      <c r="G19" s="147"/>
      <c r="H19" s="147"/>
      <c r="I19" s="147"/>
      <c r="J19" s="147"/>
      <c r="K19" s="147"/>
      <c r="L19" s="147"/>
      <c r="M19" s="147"/>
      <c r="N19" s="147"/>
      <c r="O19" s="54">
        <f>W17</f>
        <v>3</v>
      </c>
      <c r="P19" s="55" t="s">
        <v>89</v>
      </c>
      <c r="Q19" s="46">
        <f>U17</f>
        <v>2</v>
      </c>
      <c r="R19" s="47">
        <f>W18</f>
        <v>0</v>
      </c>
      <c r="S19" s="55" t="s">
        <v>89</v>
      </c>
      <c r="T19" s="46">
        <f>U18</f>
        <v>3</v>
      </c>
      <c r="U19" s="151" t="s">
        <v>88</v>
      </c>
      <c r="V19" s="152"/>
      <c r="W19" s="153"/>
      <c r="X19" s="44">
        <v>0</v>
      </c>
      <c r="Y19" s="45" t="s">
        <v>89</v>
      </c>
      <c r="Z19" s="47">
        <v>3</v>
      </c>
      <c r="AA19" s="48">
        <f>IF(B19&lt;&gt;"",SUM(IF(O19&gt;Q19,1,0),IF(R19&gt;T19,1,0),IF(X19&gt;Z19,1,0)),"")</f>
        <v>1</v>
      </c>
      <c r="AB19" s="49">
        <f>IF(B19&lt;&gt;"",SUM(IF(O19&lt;Q19,1,0),IF(R19&lt;T19,1,0),IF(X19&lt;Z19,1,0)),"")</f>
        <v>2</v>
      </c>
      <c r="AC19" s="50">
        <f>IF(B19&lt;&gt;"",O19+R19+X19,"")</f>
        <v>3</v>
      </c>
      <c r="AD19" s="51" t="s">
        <v>89</v>
      </c>
      <c r="AE19" s="52">
        <f>IF(B19&lt;&gt;"",Q19+T19+Z19,"")</f>
        <v>8</v>
      </c>
      <c r="AF19" s="53">
        <f t="shared" si="4"/>
        <v>4</v>
      </c>
      <c r="AG19" s="134">
        <f t="shared" si="5"/>
        <v>3</v>
      </c>
      <c r="AH19" s="135"/>
      <c r="AI19" s="25"/>
    </row>
    <row r="20" spans="1:35" ht="16.5" customHeight="1" x14ac:dyDescent="0.25">
      <c r="A20" s="56">
        <v>4</v>
      </c>
      <c r="B20" s="154" t="s">
        <v>125</v>
      </c>
      <c r="C20" s="155"/>
      <c r="D20" s="155"/>
      <c r="E20" s="155"/>
      <c r="F20" s="155"/>
      <c r="G20" s="155"/>
      <c r="H20" s="155"/>
      <c r="I20" s="155"/>
      <c r="J20" s="155"/>
      <c r="K20" s="155"/>
      <c r="L20" s="155"/>
      <c r="M20" s="155"/>
      <c r="N20" s="155"/>
      <c r="O20" s="57">
        <f>Z17</f>
        <v>3</v>
      </c>
      <c r="P20" s="58" t="s">
        <v>89</v>
      </c>
      <c r="Q20" s="59">
        <f>X17</f>
        <v>1</v>
      </c>
      <c r="R20" s="60">
        <f>Z18</f>
        <v>1</v>
      </c>
      <c r="S20" s="58" t="s">
        <v>89</v>
      </c>
      <c r="T20" s="61">
        <f>X18</f>
        <v>3</v>
      </c>
      <c r="U20" s="60">
        <f>Z19</f>
        <v>3</v>
      </c>
      <c r="V20" s="62" t="s">
        <v>89</v>
      </c>
      <c r="W20" s="61">
        <f>X19</f>
        <v>0</v>
      </c>
      <c r="X20" s="156" t="s">
        <v>88</v>
      </c>
      <c r="Y20" s="157"/>
      <c r="Z20" s="158"/>
      <c r="AA20" s="63">
        <f>IF(B20&lt;&gt;"",SUM(IF(O20&gt;Q20,1,0),IF(R20&gt;T20,1,0),IF(U20&gt;W20,1,0)),"")</f>
        <v>2</v>
      </c>
      <c r="AB20" s="64">
        <f>IF(B20&lt;&gt;"",SUM(IF(O20&lt;Q20,1,0),IF(R20&lt;T20,1,0),IF(U20&lt;W20,1,0)),"")</f>
        <v>1</v>
      </c>
      <c r="AC20" s="65">
        <f>IF(B20&lt;&gt;"",O20+R20+U20,"")</f>
        <v>7</v>
      </c>
      <c r="AD20" s="66" t="s">
        <v>89</v>
      </c>
      <c r="AE20" s="67">
        <f>IF(B20&lt;&gt;"",Q20+T20+W20,"")</f>
        <v>4</v>
      </c>
      <c r="AF20" s="68">
        <f t="shared" si="4"/>
        <v>5</v>
      </c>
      <c r="AG20" s="136">
        <f t="shared" si="5"/>
        <v>2</v>
      </c>
      <c r="AH20" s="137"/>
      <c r="AI20" s="25"/>
    </row>
    <row r="21" spans="1:35" ht="16.5" customHeight="1" x14ac:dyDescent="0.25">
      <c r="A21" s="25"/>
      <c r="B21" s="27"/>
      <c r="C21" s="27"/>
      <c r="D21" s="27"/>
      <c r="E21" s="27"/>
      <c r="F21" s="27"/>
      <c r="G21" s="27"/>
      <c r="H21" s="27"/>
      <c r="I21" s="27"/>
      <c r="J21" s="27"/>
      <c r="K21" s="27"/>
      <c r="L21" s="27"/>
      <c r="M21" s="27"/>
      <c r="N21" s="27"/>
      <c r="O21" s="28"/>
      <c r="P21" s="28"/>
      <c r="Q21" s="28"/>
      <c r="R21" s="28"/>
      <c r="S21" s="28"/>
      <c r="T21" s="28"/>
      <c r="U21" s="28"/>
      <c r="V21" s="28"/>
      <c r="W21" s="28"/>
      <c r="X21" s="28"/>
      <c r="Y21" s="28"/>
      <c r="Z21" s="28"/>
      <c r="AA21" s="28"/>
      <c r="AB21" s="28"/>
      <c r="AC21" s="28"/>
      <c r="AD21" s="28"/>
      <c r="AE21" s="28"/>
      <c r="AF21" s="28"/>
      <c r="AG21" s="28"/>
      <c r="AH21" s="70"/>
      <c r="AI21" s="25"/>
    </row>
    <row r="22" spans="1:35" ht="16.5" customHeight="1" x14ac:dyDescent="0.25">
      <c r="A22" s="143"/>
      <c r="B22" s="139"/>
      <c r="C22" s="144" t="s">
        <v>102</v>
      </c>
      <c r="D22" s="130"/>
      <c r="E22" s="130"/>
      <c r="F22" s="130"/>
      <c r="G22" s="130"/>
      <c r="H22" s="130"/>
      <c r="I22" s="130"/>
      <c r="J22" s="130"/>
      <c r="K22" s="130"/>
      <c r="L22" s="130"/>
      <c r="M22" s="130"/>
      <c r="N22" s="132"/>
      <c r="O22" s="145">
        <v>1</v>
      </c>
      <c r="P22" s="130"/>
      <c r="Q22" s="131"/>
      <c r="R22" s="129">
        <v>2</v>
      </c>
      <c r="S22" s="130"/>
      <c r="T22" s="131"/>
      <c r="U22" s="129">
        <v>3</v>
      </c>
      <c r="V22" s="130"/>
      <c r="W22" s="131"/>
      <c r="X22" s="129">
        <v>4</v>
      </c>
      <c r="Y22" s="130"/>
      <c r="Z22" s="132"/>
      <c r="AA22" s="29" t="s">
        <v>82</v>
      </c>
      <c r="AB22" s="29" t="s">
        <v>83</v>
      </c>
      <c r="AC22" s="129" t="s">
        <v>84</v>
      </c>
      <c r="AD22" s="130"/>
      <c r="AE22" s="131"/>
      <c r="AF22" s="30" t="s">
        <v>85</v>
      </c>
      <c r="AG22" s="133" t="s">
        <v>86</v>
      </c>
      <c r="AH22" s="132"/>
      <c r="AI22" s="25"/>
    </row>
    <row r="23" spans="1:35" ht="16.5" customHeight="1" x14ac:dyDescent="0.25">
      <c r="A23" s="31">
        <v>1</v>
      </c>
      <c r="B23" s="146" t="s">
        <v>126</v>
      </c>
      <c r="C23" s="147"/>
      <c r="D23" s="147"/>
      <c r="E23" s="147"/>
      <c r="F23" s="147"/>
      <c r="G23" s="147"/>
      <c r="H23" s="147"/>
      <c r="I23" s="147"/>
      <c r="J23" s="147"/>
      <c r="K23" s="147"/>
      <c r="L23" s="147"/>
      <c r="M23" s="147"/>
      <c r="N23" s="147"/>
      <c r="O23" s="148" t="s">
        <v>88</v>
      </c>
      <c r="P23" s="149"/>
      <c r="Q23" s="150"/>
      <c r="R23" s="32">
        <v>3</v>
      </c>
      <c r="S23" s="33" t="s">
        <v>89</v>
      </c>
      <c r="T23" s="34">
        <v>0</v>
      </c>
      <c r="U23" s="32">
        <v>3</v>
      </c>
      <c r="V23" s="33" t="s">
        <v>89</v>
      </c>
      <c r="W23" s="34">
        <v>0</v>
      </c>
      <c r="X23" s="32">
        <v>1</v>
      </c>
      <c r="Y23" s="33" t="s">
        <v>89</v>
      </c>
      <c r="Z23" s="32">
        <v>3</v>
      </c>
      <c r="AA23" s="35">
        <f>IF(B23&lt;&gt;"",SUM(IF(R23&gt;T23,1,0),IF(U23&gt;W23,1,0),IF(X23&gt;Z23,1,0)),"")</f>
        <v>2</v>
      </c>
      <c r="AB23" s="36">
        <f>IF(B23&lt;&gt;"",SUM(IF(R23&lt;T23,1,0),IF(U23&lt;W23,1,0),IF(X23&lt;Z23,1,0)),"")</f>
        <v>1</v>
      </c>
      <c r="AC23" s="37">
        <f>IF(B23&lt;&gt;"",R23+U23+X23,"")</f>
        <v>7</v>
      </c>
      <c r="AD23" s="37" t="s">
        <v>89</v>
      </c>
      <c r="AE23" s="38">
        <f>IF(B23&lt;&gt;"",T23+W23+Z23,"")</f>
        <v>3</v>
      </c>
      <c r="AF23" s="39">
        <f t="shared" ref="AF23:AF26" si="6">IF(B23&lt;&gt;"",(AA23*2)+AB23,"")</f>
        <v>5</v>
      </c>
      <c r="AG23" s="134">
        <f t="shared" ref="AG23:AG26" si="7">IF(B23&lt;&gt;"",RANK(AF23,$AF$23:$AF$26,0),"")</f>
        <v>1</v>
      </c>
      <c r="AH23" s="135"/>
      <c r="AI23" s="25"/>
    </row>
    <row r="24" spans="1:35" ht="16.5" customHeight="1" x14ac:dyDescent="0.25">
      <c r="A24" s="40">
        <v>2</v>
      </c>
      <c r="B24" s="146" t="s">
        <v>22</v>
      </c>
      <c r="C24" s="147"/>
      <c r="D24" s="147"/>
      <c r="E24" s="147"/>
      <c r="F24" s="147"/>
      <c r="G24" s="147"/>
      <c r="H24" s="147"/>
      <c r="I24" s="147"/>
      <c r="J24" s="147"/>
      <c r="K24" s="147"/>
      <c r="L24" s="147"/>
      <c r="M24" s="147"/>
      <c r="N24" s="147"/>
      <c r="O24" s="41">
        <f>T23</f>
        <v>0</v>
      </c>
      <c r="P24" s="42" t="s">
        <v>89</v>
      </c>
      <c r="Q24" s="43">
        <f>R23</f>
        <v>3</v>
      </c>
      <c r="R24" s="151" t="s">
        <v>88</v>
      </c>
      <c r="S24" s="152"/>
      <c r="T24" s="153"/>
      <c r="U24" s="44">
        <v>1</v>
      </c>
      <c r="V24" s="45" t="s">
        <v>89</v>
      </c>
      <c r="W24" s="46">
        <v>3</v>
      </c>
      <c r="X24" s="44">
        <v>0</v>
      </c>
      <c r="Y24" s="45" t="s">
        <v>89</v>
      </c>
      <c r="Z24" s="47">
        <v>3</v>
      </c>
      <c r="AA24" s="48">
        <f>IF(B24&lt;&gt;"",SUM(IF(O24&gt;Q24,1,0),IF(U24&gt;W24,1,0),IF(X24&gt;Z24,1,0)),"")</f>
        <v>0</v>
      </c>
      <c r="AB24" s="49">
        <f>IF(B24&lt;&gt;"",SUM(IF(O24&lt;Q24,1,0),IF(U24&lt;W24,1,0),IF(X24&lt;Z24,1,0)),"")</f>
        <v>3</v>
      </c>
      <c r="AC24" s="50">
        <f>IF(B24&lt;&gt;"",O24+U24+X24,"")</f>
        <v>1</v>
      </c>
      <c r="AD24" s="51" t="s">
        <v>89</v>
      </c>
      <c r="AE24" s="52">
        <f>IF(B24&lt;&gt;"",Q24+W24+Z24,"")</f>
        <v>9</v>
      </c>
      <c r="AF24" s="53">
        <f t="shared" si="6"/>
        <v>3</v>
      </c>
      <c r="AG24" s="134">
        <f t="shared" si="7"/>
        <v>4</v>
      </c>
      <c r="AH24" s="135"/>
      <c r="AI24" s="25"/>
    </row>
    <row r="25" spans="1:35" ht="16.5" customHeight="1" x14ac:dyDescent="0.25">
      <c r="A25" s="40">
        <v>3</v>
      </c>
      <c r="B25" s="146" t="s">
        <v>127</v>
      </c>
      <c r="C25" s="147"/>
      <c r="D25" s="147"/>
      <c r="E25" s="147"/>
      <c r="F25" s="147"/>
      <c r="G25" s="147"/>
      <c r="H25" s="147"/>
      <c r="I25" s="147"/>
      <c r="J25" s="147"/>
      <c r="K25" s="147"/>
      <c r="L25" s="147"/>
      <c r="M25" s="147"/>
      <c r="N25" s="147"/>
      <c r="O25" s="54">
        <f>W23</f>
        <v>0</v>
      </c>
      <c r="P25" s="55" t="s">
        <v>89</v>
      </c>
      <c r="Q25" s="46">
        <f>U23</f>
        <v>3</v>
      </c>
      <c r="R25" s="47">
        <f>W24</f>
        <v>3</v>
      </c>
      <c r="S25" s="55" t="s">
        <v>89</v>
      </c>
      <c r="T25" s="46">
        <f>U24</f>
        <v>1</v>
      </c>
      <c r="U25" s="151" t="s">
        <v>88</v>
      </c>
      <c r="V25" s="152"/>
      <c r="W25" s="153"/>
      <c r="X25" s="44">
        <v>3</v>
      </c>
      <c r="Y25" s="45" t="s">
        <v>89</v>
      </c>
      <c r="Z25" s="47">
        <v>1</v>
      </c>
      <c r="AA25" s="48">
        <f>IF(B25&lt;&gt;"",SUM(IF(O25&gt;Q25,1,0),IF(R25&gt;T25,1,0),IF(X25&gt;Z25,1,0)),"")</f>
        <v>2</v>
      </c>
      <c r="AB25" s="49">
        <f>IF(B25&lt;&gt;"",SUM(IF(O25&lt;Q25,1,0),IF(R25&lt;T25,1,0),IF(X25&lt;Z25,1,0)),"")</f>
        <v>1</v>
      </c>
      <c r="AC25" s="50">
        <f>IF(B25&lt;&gt;"",O25+R25+X25,"")</f>
        <v>6</v>
      </c>
      <c r="AD25" s="51" t="s">
        <v>89</v>
      </c>
      <c r="AE25" s="52">
        <f>IF(B25&lt;&gt;"",Q25+T25+Z25,"")</f>
        <v>5</v>
      </c>
      <c r="AF25" s="53">
        <f t="shared" si="6"/>
        <v>5</v>
      </c>
      <c r="AG25" s="134">
        <f t="shared" si="7"/>
        <v>1</v>
      </c>
      <c r="AH25" s="135"/>
      <c r="AI25" s="25"/>
    </row>
    <row r="26" spans="1:35" ht="16.5" customHeight="1" x14ac:dyDescent="0.25">
      <c r="A26" s="56">
        <v>4</v>
      </c>
      <c r="B26" s="154" t="s">
        <v>12</v>
      </c>
      <c r="C26" s="155"/>
      <c r="D26" s="155"/>
      <c r="E26" s="155"/>
      <c r="F26" s="155"/>
      <c r="G26" s="155"/>
      <c r="H26" s="155"/>
      <c r="I26" s="155"/>
      <c r="J26" s="155"/>
      <c r="K26" s="155"/>
      <c r="L26" s="155"/>
      <c r="M26" s="155"/>
      <c r="N26" s="155"/>
      <c r="O26" s="57">
        <f>Z23</f>
        <v>3</v>
      </c>
      <c r="P26" s="58" t="s">
        <v>89</v>
      </c>
      <c r="Q26" s="59">
        <f>X23</f>
        <v>1</v>
      </c>
      <c r="R26" s="60">
        <f>Z24</f>
        <v>3</v>
      </c>
      <c r="S26" s="58" t="s">
        <v>89</v>
      </c>
      <c r="T26" s="61">
        <f>X24</f>
        <v>0</v>
      </c>
      <c r="U26" s="60">
        <f>Z25</f>
        <v>1</v>
      </c>
      <c r="V26" s="62" t="s">
        <v>89</v>
      </c>
      <c r="W26" s="61">
        <f>X25</f>
        <v>3</v>
      </c>
      <c r="X26" s="156" t="s">
        <v>88</v>
      </c>
      <c r="Y26" s="157"/>
      <c r="Z26" s="158"/>
      <c r="AA26" s="63">
        <f>IF(B26&lt;&gt;"",SUM(IF(O26&gt;Q26,1,0),IF(R26&gt;T26,1,0),IF(U26&gt;W26,1,0)),"")</f>
        <v>2</v>
      </c>
      <c r="AB26" s="64">
        <f>IF(B26&lt;&gt;"",SUM(IF(O26&lt;Q26,1,0),IF(R26&lt;T26,1,0),IF(U26&lt;W26,1,0)),"")</f>
        <v>1</v>
      </c>
      <c r="AC26" s="65">
        <f>IF(B26&lt;&gt;"",O26+R26+U26,"")</f>
        <v>7</v>
      </c>
      <c r="AD26" s="66" t="s">
        <v>89</v>
      </c>
      <c r="AE26" s="67">
        <f>IF(B26&lt;&gt;"",Q26+T26+W26,"")</f>
        <v>4</v>
      </c>
      <c r="AF26" s="68">
        <f t="shared" si="6"/>
        <v>5</v>
      </c>
      <c r="AG26" s="136">
        <f t="shared" si="7"/>
        <v>1</v>
      </c>
      <c r="AH26" s="137"/>
      <c r="AI26" s="25"/>
    </row>
    <row r="27" spans="1:35" ht="12.75" customHeight="1" x14ac:dyDescent="0.25">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row>
    <row r="28" spans="1:35" ht="12.75" customHeight="1" x14ac:dyDescent="0.25">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row>
    <row r="29" spans="1:35" ht="15.75" customHeight="1" x14ac:dyDescent="0.25">
      <c r="A29" s="159">
        <f>A1</f>
        <v>0</v>
      </c>
      <c r="B29" s="130"/>
      <c r="C29" s="130"/>
      <c r="D29" s="130"/>
      <c r="E29" s="130"/>
      <c r="F29" s="130"/>
      <c r="G29" s="130"/>
      <c r="H29" s="130"/>
      <c r="I29" s="139"/>
      <c r="J29" s="23"/>
      <c r="K29" s="160" t="str">
        <f>K1</f>
        <v>Jablonec n. N., 6.12.25</v>
      </c>
      <c r="L29" s="130"/>
      <c r="M29" s="130"/>
      <c r="N29" s="130"/>
      <c r="O29" s="130"/>
      <c r="P29" s="130"/>
      <c r="Q29" s="130"/>
      <c r="R29" s="130"/>
      <c r="S29" s="139"/>
      <c r="T29" s="23"/>
      <c r="U29" s="169" t="str">
        <f>U1</f>
        <v>Divize</v>
      </c>
      <c r="V29" s="130"/>
      <c r="W29" s="139"/>
      <c r="X29" s="170" t="str">
        <f>X1</f>
        <v>B</v>
      </c>
      <c r="Y29" s="130"/>
      <c r="Z29" s="139"/>
      <c r="AA29" s="170" t="str">
        <f>Z32</f>
        <v>o 1.-8. místo</v>
      </c>
      <c r="AB29" s="130"/>
      <c r="AC29" s="130"/>
      <c r="AD29" s="130"/>
      <c r="AE29" s="130"/>
      <c r="AF29" s="130"/>
      <c r="AG29" s="130"/>
      <c r="AH29" s="132"/>
      <c r="AI29" s="25"/>
    </row>
    <row r="30" spans="1:35" ht="10.5" customHeight="1" x14ac:dyDescent="0.25">
      <c r="A30" s="25"/>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25"/>
      <c r="AH30" s="25"/>
      <c r="AI30" s="25"/>
    </row>
    <row r="31" spans="1:35" ht="10.5" customHeight="1" x14ac:dyDescent="0.3">
      <c r="A31" s="72"/>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4"/>
      <c r="AI31" s="25"/>
    </row>
    <row r="32" spans="1:35" ht="12.75" customHeight="1" x14ac:dyDescent="0.3">
      <c r="A32" s="161" t="s">
        <v>15</v>
      </c>
      <c r="B32" s="147"/>
      <c r="C32" s="147"/>
      <c r="D32" s="147"/>
      <c r="E32" s="147"/>
      <c r="F32" s="147"/>
      <c r="G32" s="147"/>
      <c r="H32" s="147"/>
      <c r="I32" s="147"/>
      <c r="J32" s="147"/>
      <c r="K32" s="147"/>
      <c r="L32" s="75"/>
      <c r="M32" s="75"/>
      <c r="N32" s="75"/>
      <c r="O32" s="75"/>
      <c r="P32" s="75"/>
      <c r="Q32" s="75"/>
      <c r="R32" s="75"/>
      <c r="S32" s="75"/>
      <c r="T32" s="75"/>
      <c r="U32" s="75"/>
      <c r="V32" s="75"/>
      <c r="W32" s="75"/>
      <c r="X32" s="75"/>
      <c r="Y32" s="75"/>
      <c r="Z32" s="76" t="s">
        <v>107</v>
      </c>
      <c r="AA32" s="75"/>
      <c r="AB32" s="75"/>
      <c r="AC32" s="75"/>
      <c r="AD32" s="75"/>
      <c r="AE32" s="75"/>
      <c r="AF32" s="75"/>
      <c r="AG32" s="75"/>
      <c r="AH32" s="77"/>
      <c r="AI32" s="71"/>
    </row>
    <row r="33" spans="1:35" ht="12.75" customHeight="1" x14ac:dyDescent="0.3">
      <c r="A33" s="78"/>
      <c r="B33" s="75"/>
      <c r="C33" s="75"/>
      <c r="D33" s="75"/>
      <c r="E33" s="75"/>
      <c r="F33" s="75"/>
      <c r="G33" s="75"/>
      <c r="H33" s="75"/>
      <c r="I33" s="75"/>
      <c r="J33" s="75"/>
      <c r="K33" s="77"/>
      <c r="L33" s="161" t="s">
        <v>9</v>
      </c>
      <c r="M33" s="147"/>
      <c r="N33" s="147"/>
      <c r="O33" s="147"/>
      <c r="P33" s="147"/>
      <c r="Q33" s="147"/>
      <c r="R33" s="147"/>
      <c r="S33" s="147"/>
      <c r="T33" s="147"/>
      <c r="U33" s="147"/>
      <c r="V33" s="147"/>
      <c r="W33" s="75"/>
      <c r="X33" s="75"/>
      <c r="Y33" s="75"/>
      <c r="Z33" s="75"/>
      <c r="AA33" s="75"/>
      <c r="AB33" s="75"/>
      <c r="AC33" s="75"/>
      <c r="AD33" s="75"/>
      <c r="AE33" s="75"/>
      <c r="AF33" s="75"/>
      <c r="AG33" s="75"/>
      <c r="AH33" s="77"/>
      <c r="AI33" s="71"/>
    </row>
    <row r="34" spans="1:35" ht="12.75" customHeight="1" x14ac:dyDescent="0.3">
      <c r="A34" s="161" t="s">
        <v>9</v>
      </c>
      <c r="B34" s="147"/>
      <c r="C34" s="147"/>
      <c r="D34" s="147"/>
      <c r="E34" s="147"/>
      <c r="F34" s="147"/>
      <c r="G34" s="147"/>
      <c r="H34" s="147"/>
      <c r="I34" s="147"/>
      <c r="J34" s="147"/>
      <c r="K34" s="147"/>
      <c r="L34" s="162" t="s">
        <v>108</v>
      </c>
      <c r="M34" s="122"/>
      <c r="N34" s="122"/>
      <c r="O34" s="122"/>
      <c r="P34" s="122"/>
      <c r="Q34" s="122"/>
      <c r="R34" s="122"/>
      <c r="S34" s="122"/>
      <c r="T34" s="122"/>
      <c r="U34" s="122"/>
      <c r="V34" s="122"/>
      <c r="W34" s="78"/>
      <c r="X34" s="75"/>
      <c r="Y34" s="75"/>
      <c r="Z34" s="75"/>
      <c r="AA34" s="75"/>
      <c r="AB34" s="75"/>
      <c r="AC34" s="75"/>
      <c r="AD34" s="75"/>
      <c r="AE34" s="75"/>
      <c r="AF34" s="75"/>
      <c r="AG34" s="75"/>
      <c r="AH34" s="77"/>
      <c r="AI34" s="71"/>
    </row>
    <row r="35" spans="1:35" ht="12.75" customHeight="1" x14ac:dyDescent="0.3">
      <c r="A35" s="78"/>
      <c r="B35" s="75"/>
      <c r="C35" s="75"/>
      <c r="D35" s="75"/>
      <c r="E35" s="75"/>
      <c r="F35" s="75"/>
      <c r="G35" s="75"/>
      <c r="H35" s="75"/>
      <c r="I35" s="75"/>
      <c r="J35" s="75"/>
      <c r="K35" s="75"/>
      <c r="L35" s="75"/>
      <c r="M35" s="75"/>
      <c r="N35" s="75"/>
      <c r="O35" s="75"/>
      <c r="P35" s="75"/>
      <c r="Q35" s="75"/>
      <c r="R35" s="75"/>
      <c r="S35" s="75"/>
      <c r="T35" s="75"/>
      <c r="U35" s="75"/>
      <c r="V35" s="75"/>
      <c r="W35" s="161" t="s">
        <v>6</v>
      </c>
      <c r="X35" s="147"/>
      <c r="Y35" s="147"/>
      <c r="Z35" s="147"/>
      <c r="AA35" s="147"/>
      <c r="AB35" s="147"/>
      <c r="AC35" s="147"/>
      <c r="AD35" s="147"/>
      <c r="AE35" s="147"/>
      <c r="AF35" s="147"/>
      <c r="AG35" s="147"/>
      <c r="AH35" s="77"/>
      <c r="AI35" s="71"/>
    </row>
    <row r="36" spans="1:35" ht="12.75" customHeight="1" x14ac:dyDescent="0.3">
      <c r="A36" s="161" t="s">
        <v>12</v>
      </c>
      <c r="B36" s="147"/>
      <c r="C36" s="147"/>
      <c r="D36" s="147"/>
      <c r="E36" s="147"/>
      <c r="F36" s="147"/>
      <c r="G36" s="147"/>
      <c r="H36" s="147"/>
      <c r="I36" s="147"/>
      <c r="J36" s="147"/>
      <c r="K36" s="147"/>
      <c r="L36" s="75"/>
      <c r="M36" s="75"/>
      <c r="N36" s="75"/>
      <c r="O36" s="75"/>
      <c r="P36" s="75"/>
      <c r="Q36" s="75"/>
      <c r="R36" s="75"/>
      <c r="S36" s="75"/>
      <c r="T36" s="75"/>
      <c r="U36" s="75"/>
      <c r="V36" s="75"/>
      <c r="W36" s="162" t="s">
        <v>109</v>
      </c>
      <c r="X36" s="122"/>
      <c r="Y36" s="122"/>
      <c r="Z36" s="122"/>
      <c r="AA36" s="122"/>
      <c r="AB36" s="122"/>
      <c r="AC36" s="122"/>
      <c r="AD36" s="122"/>
      <c r="AE36" s="122"/>
      <c r="AF36" s="122"/>
      <c r="AG36" s="122"/>
      <c r="AH36" s="79"/>
      <c r="AI36" s="71"/>
    </row>
    <row r="37" spans="1:35" ht="12.75" customHeight="1" x14ac:dyDescent="0.3">
      <c r="A37" s="78"/>
      <c r="B37" s="75"/>
      <c r="C37" s="75"/>
      <c r="D37" s="75"/>
      <c r="E37" s="75"/>
      <c r="F37" s="75"/>
      <c r="G37" s="75"/>
      <c r="H37" s="75"/>
      <c r="I37" s="75"/>
      <c r="J37" s="75"/>
      <c r="K37" s="77"/>
      <c r="L37" s="161" t="s">
        <v>6</v>
      </c>
      <c r="M37" s="147"/>
      <c r="N37" s="147"/>
      <c r="O37" s="147"/>
      <c r="P37" s="147"/>
      <c r="Q37" s="147"/>
      <c r="R37" s="147"/>
      <c r="S37" s="147"/>
      <c r="T37" s="147"/>
      <c r="U37" s="147"/>
      <c r="V37" s="147"/>
      <c r="W37" s="78"/>
      <c r="X37" s="75"/>
      <c r="Y37" s="75"/>
      <c r="Z37" s="75"/>
      <c r="AA37" s="75"/>
      <c r="AB37" s="75"/>
      <c r="AC37" s="75"/>
      <c r="AD37" s="75"/>
      <c r="AE37" s="75"/>
      <c r="AF37" s="75"/>
      <c r="AG37" s="80"/>
      <c r="AH37" s="79"/>
      <c r="AI37" s="71"/>
    </row>
    <row r="38" spans="1:35" ht="12.75" customHeight="1" x14ac:dyDescent="0.3">
      <c r="A38" s="161" t="s">
        <v>6</v>
      </c>
      <c r="B38" s="147"/>
      <c r="C38" s="147"/>
      <c r="D38" s="147"/>
      <c r="E38" s="147"/>
      <c r="F38" s="147"/>
      <c r="G38" s="147"/>
      <c r="H38" s="147"/>
      <c r="I38" s="147"/>
      <c r="J38" s="147"/>
      <c r="K38" s="147"/>
      <c r="L38" s="162" t="s">
        <v>110</v>
      </c>
      <c r="M38" s="122"/>
      <c r="N38" s="122"/>
      <c r="O38" s="122"/>
      <c r="P38" s="122"/>
      <c r="Q38" s="122"/>
      <c r="R38" s="122"/>
      <c r="S38" s="122"/>
      <c r="T38" s="122"/>
      <c r="U38" s="122"/>
      <c r="V38" s="122"/>
      <c r="W38" s="75"/>
      <c r="X38" s="75"/>
      <c r="Y38" s="75"/>
      <c r="Z38" s="75"/>
      <c r="AA38" s="75"/>
      <c r="AB38" s="75"/>
      <c r="AC38" s="75"/>
      <c r="AD38" s="75"/>
      <c r="AE38" s="75"/>
      <c r="AF38" s="75"/>
      <c r="AG38" s="80"/>
      <c r="AH38" s="79"/>
      <c r="AI38" s="71"/>
    </row>
    <row r="39" spans="1:35" ht="12.75" customHeight="1" x14ac:dyDescent="0.3">
      <c r="A39" s="78"/>
      <c r="B39" s="75"/>
      <c r="C39" s="75"/>
      <c r="D39" s="75"/>
      <c r="E39" s="75"/>
      <c r="F39" s="75"/>
      <c r="G39" s="75"/>
      <c r="H39" s="75"/>
      <c r="I39" s="75"/>
      <c r="J39" s="75"/>
      <c r="K39" s="75"/>
      <c r="L39" s="75"/>
      <c r="M39" s="75"/>
      <c r="N39" s="75"/>
      <c r="O39" s="75"/>
      <c r="P39" s="75"/>
      <c r="Q39" s="75"/>
      <c r="R39" s="75"/>
      <c r="S39" s="75"/>
      <c r="T39" s="75"/>
      <c r="U39" s="75"/>
      <c r="V39" s="75"/>
      <c r="W39" s="163" t="s">
        <v>126</v>
      </c>
      <c r="X39" s="147"/>
      <c r="Y39" s="147"/>
      <c r="Z39" s="147"/>
      <c r="AA39" s="147"/>
      <c r="AB39" s="147"/>
      <c r="AC39" s="147"/>
      <c r="AD39" s="147"/>
      <c r="AE39" s="147"/>
      <c r="AF39" s="147"/>
      <c r="AG39" s="147"/>
      <c r="AH39" s="79"/>
      <c r="AI39" s="71"/>
    </row>
    <row r="40" spans="1:35" ht="12.75" customHeight="1" x14ac:dyDescent="0.3">
      <c r="A40" s="161" t="s">
        <v>126</v>
      </c>
      <c r="B40" s="147"/>
      <c r="C40" s="147"/>
      <c r="D40" s="147"/>
      <c r="E40" s="147"/>
      <c r="F40" s="147"/>
      <c r="G40" s="147"/>
      <c r="H40" s="147"/>
      <c r="I40" s="147"/>
      <c r="J40" s="147"/>
      <c r="K40" s="147"/>
      <c r="L40" s="75"/>
      <c r="M40" s="75"/>
      <c r="N40" s="75"/>
      <c r="O40" s="75"/>
      <c r="P40" s="75"/>
      <c r="Q40" s="75"/>
      <c r="R40" s="75"/>
      <c r="S40" s="75"/>
      <c r="T40" s="75"/>
      <c r="U40" s="75"/>
      <c r="V40" s="75"/>
      <c r="W40" s="164" t="s">
        <v>109</v>
      </c>
      <c r="X40" s="122"/>
      <c r="Y40" s="122"/>
      <c r="Z40" s="122"/>
      <c r="AA40" s="122"/>
      <c r="AB40" s="122"/>
      <c r="AC40" s="122"/>
      <c r="AD40" s="122"/>
      <c r="AE40" s="122"/>
      <c r="AF40" s="122"/>
      <c r="AG40" s="122"/>
      <c r="AH40" s="79"/>
      <c r="AI40" s="71"/>
    </row>
    <row r="41" spans="1:35" ht="12.75" customHeight="1" x14ac:dyDescent="0.3">
      <c r="A41" s="78"/>
      <c r="B41" s="75"/>
      <c r="C41" s="75"/>
      <c r="D41" s="75"/>
      <c r="E41" s="75"/>
      <c r="F41" s="75"/>
      <c r="G41" s="75"/>
      <c r="H41" s="75"/>
      <c r="I41" s="75"/>
      <c r="J41" s="75"/>
      <c r="K41" s="75"/>
      <c r="L41" s="161" t="s">
        <v>126</v>
      </c>
      <c r="M41" s="147"/>
      <c r="N41" s="147"/>
      <c r="O41" s="147"/>
      <c r="P41" s="147"/>
      <c r="Q41" s="147"/>
      <c r="R41" s="147"/>
      <c r="S41" s="147"/>
      <c r="T41" s="147"/>
      <c r="U41" s="147"/>
      <c r="V41" s="147"/>
      <c r="W41" s="75"/>
      <c r="X41" s="75"/>
      <c r="Y41" s="75"/>
      <c r="Z41" s="75"/>
      <c r="AA41" s="75"/>
      <c r="AB41" s="75"/>
      <c r="AC41" s="75"/>
      <c r="AD41" s="75"/>
      <c r="AE41" s="75"/>
      <c r="AF41" s="75"/>
      <c r="AG41" s="80"/>
      <c r="AH41" s="79"/>
      <c r="AI41" s="71"/>
    </row>
    <row r="42" spans="1:35" ht="12.75" customHeight="1" x14ac:dyDescent="0.3">
      <c r="A42" s="161" t="s">
        <v>120</v>
      </c>
      <c r="B42" s="147"/>
      <c r="C42" s="147"/>
      <c r="D42" s="147"/>
      <c r="E42" s="147"/>
      <c r="F42" s="147"/>
      <c r="G42" s="147"/>
      <c r="H42" s="147"/>
      <c r="I42" s="147"/>
      <c r="J42" s="147"/>
      <c r="K42" s="147"/>
      <c r="L42" s="162" t="s">
        <v>110</v>
      </c>
      <c r="M42" s="122"/>
      <c r="N42" s="122"/>
      <c r="O42" s="122"/>
      <c r="P42" s="122"/>
      <c r="Q42" s="122"/>
      <c r="R42" s="122"/>
      <c r="S42" s="122"/>
      <c r="T42" s="122"/>
      <c r="U42" s="122"/>
      <c r="V42" s="122"/>
      <c r="W42" s="78"/>
      <c r="X42" s="75"/>
      <c r="Y42" s="75"/>
      <c r="Z42" s="75"/>
      <c r="AA42" s="75"/>
      <c r="AB42" s="75"/>
      <c r="AC42" s="75"/>
      <c r="AD42" s="75"/>
      <c r="AE42" s="75"/>
      <c r="AF42" s="75"/>
      <c r="AG42" s="80"/>
      <c r="AH42" s="79"/>
      <c r="AI42" s="71"/>
    </row>
    <row r="43" spans="1:35" ht="12.75" customHeight="1" x14ac:dyDescent="0.3">
      <c r="A43" s="78"/>
      <c r="B43" s="75"/>
      <c r="C43" s="75"/>
      <c r="D43" s="75"/>
      <c r="E43" s="75"/>
      <c r="F43" s="75"/>
      <c r="G43" s="75"/>
      <c r="H43" s="75"/>
      <c r="I43" s="75"/>
      <c r="J43" s="75"/>
      <c r="K43" s="75"/>
      <c r="L43" s="75"/>
      <c r="M43" s="75"/>
      <c r="N43" s="75"/>
      <c r="O43" s="75"/>
      <c r="P43" s="75"/>
      <c r="Q43" s="75"/>
      <c r="R43" s="75"/>
      <c r="S43" s="75"/>
      <c r="T43" s="75"/>
      <c r="U43" s="75"/>
      <c r="V43" s="75"/>
      <c r="W43" s="161" t="s">
        <v>126</v>
      </c>
      <c r="X43" s="147"/>
      <c r="Y43" s="147"/>
      <c r="Z43" s="147"/>
      <c r="AA43" s="147"/>
      <c r="AB43" s="147"/>
      <c r="AC43" s="147"/>
      <c r="AD43" s="147"/>
      <c r="AE43" s="147"/>
      <c r="AF43" s="147"/>
      <c r="AG43" s="147"/>
      <c r="AH43" s="79"/>
      <c r="AI43" s="71"/>
    </row>
    <row r="44" spans="1:35" ht="12.75" customHeight="1" x14ac:dyDescent="0.3">
      <c r="A44" s="161" t="s">
        <v>125</v>
      </c>
      <c r="B44" s="147"/>
      <c r="C44" s="147"/>
      <c r="D44" s="147"/>
      <c r="E44" s="147"/>
      <c r="F44" s="147"/>
      <c r="G44" s="147"/>
      <c r="H44" s="147"/>
      <c r="I44" s="147"/>
      <c r="J44" s="147"/>
      <c r="K44" s="147"/>
      <c r="L44" s="75"/>
      <c r="M44" s="75"/>
      <c r="N44" s="75"/>
      <c r="O44" s="75"/>
      <c r="P44" s="75"/>
      <c r="Q44" s="75"/>
      <c r="R44" s="75"/>
      <c r="S44" s="75"/>
      <c r="T44" s="75"/>
      <c r="U44" s="75"/>
      <c r="V44" s="75"/>
      <c r="W44" s="162" t="s">
        <v>109</v>
      </c>
      <c r="X44" s="122"/>
      <c r="Y44" s="122"/>
      <c r="Z44" s="122"/>
      <c r="AA44" s="122"/>
      <c r="AB44" s="122"/>
      <c r="AC44" s="122"/>
      <c r="AD44" s="122"/>
      <c r="AE44" s="122"/>
      <c r="AF44" s="122"/>
      <c r="AG44" s="122"/>
      <c r="AH44" s="77"/>
      <c r="AI44" s="71"/>
    </row>
    <row r="45" spans="1:35" ht="12.75" customHeight="1" x14ac:dyDescent="0.3">
      <c r="A45" s="78"/>
      <c r="B45" s="75"/>
      <c r="C45" s="75"/>
      <c r="D45" s="75"/>
      <c r="E45" s="75"/>
      <c r="F45" s="75"/>
      <c r="G45" s="75"/>
      <c r="H45" s="75"/>
      <c r="I45" s="75"/>
      <c r="J45" s="75"/>
      <c r="K45" s="75"/>
      <c r="L45" s="161" t="s">
        <v>125</v>
      </c>
      <c r="M45" s="147"/>
      <c r="N45" s="147"/>
      <c r="O45" s="147"/>
      <c r="P45" s="147"/>
      <c r="Q45" s="147"/>
      <c r="R45" s="147"/>
      <c r="S45" s="147"/>
      <c r="T45" s="147"/>
      <c r="U45" s="147"/>
      <c r="V45" s="147"/>
      <c r="W45" s="78"/>
      <c r="X45" s="75"/>
      <c r="Y45" s="75"/>
      <c r="Z45" s="75"/>
      <c r="AA45" s="75"/>
      <c r="AB45" s="75"/>
      <c r="AC45" s="75"/>
      <c r="AD45" s="75"/>
      <c r="AE45" s="75"/>
      <c r="AF45" s="75"/>
      <c r="AG45" s="80"/>
      <c r="AH45" s="77"/>
      <c r="AI45" s="71"/>
    </row>
    <row r="46" spans="1:35" ht="12.75" customHeight="1" x14ac:dyDescent="0.3">
      <c r="A46" s="161" t="s">
        <v>122</v>
      </c>
      <c r="B46" s="147"/>
      <c r="C46" s="147"/>
      <c r="D46" s="147"/>
      <c r="E46" s="147"/>
      <c r="F46" s="147"/>
      <c r="G46" s="147"/>
      <c r="H46" s="147"/>
      <c r="I46" s="147"/>
      <c r="J46" s="147"/>
      <c r="K46" s="147"/>
      <c r="L46" s="162" t="s">
        <v>108</v>
      </c>
      <c r="M46" s="122"/>
      <c r="N46" s="122"/>
      <c r="O46" s="122"/>
      <c r="P46" s="122"/>
      <c r="Q46" s="122"/>
      <c r="R46" s="122"/>
      <c r="S46" s="122"/>
      <c r="T46" s="122"/>
      <c r="U46" s="122"/>
      <c r="V46" s="122"/>
      <c r="W46" s="75"/>
      <c r="X46" s="75"/>
      <c r="Y46" s="75"/>
      <c r="Z46" s="75"/>
      <c r="AA46" s="80"/>
      <c r="AB46" s="80"/>
      <c r="AC46" s="80"/>
      <c r="AD46" s="80"/>
      <c r="AE46" s="80"/>
      <c r="AF46" s="80"/>
      <c r="AG46" s="80"/>
      <c r="AH46" s="77"/>
      <c r="AI46" s="71"/>
    </row>
    <row r="47" spans="1:35" ht="10.5" customHeight="1" x14ac:dyDescent="0.3">
      <c r="A47" s="8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3"/>
      <c r="AI47" s="25"/>
    </row>
    <row r="48" spans="1:35" ht="12.75" customHeight="1" x14ac:dyDescent="0.3">
      <c r="A48" s="72"/>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4"/>
      <c r="AI48" s="25"/>
    </row>
    <row r="49" spans="1:35" ht="12.75" customHeight="1" x14ac:dyDescent="0.3">
      <c r="A49" s="161" t="s">
        <v>15</v>
      </c>
      <c r="B49" s="147"/>
      <c r="C49" s="147"/>
      <c r="D49" s="147"/>
      <c r="E49" s="147"/>
      <c r="F49" s="147"/>
      <c r="G49" s="147"/>
      <c r="H49" s="147"/>
      <c r="I49" s="147"/>
      <c r="J49" s="147"/>
      <c r="K49" s="147"/>
      <c r="L49" s="75"/>
      <c r="M49" s="75"/>
      <c r="N49" s="75"/>
      <c r="O49" s="75"/>
      <c r="P49" s="75"/>
      <c r="Q49" s="75"/>
      <c r="R49" s="75"/>
      <c r="S49" s="75"/>
      <c r="T49" s="75"/>
      <c r="U49" s="75"/>
      <c r="V49" s="75"/>
      <c r="W49" s="75"/>
      <c r="X49" s="75"/>
      <c r="Y49" s="75"/>
      <c r="Z49" s="76" t="s">
        <v>111</v>
      </c>
      <c r="AA49" s="75"/>
      <c r="AB49" s="75"/>
      <c r="AC49" s="75"/>
      <c r="AD49" s="75"/>
      <c r="AE49" s="75"/>
      <c r="AF49" s="75"/>
      <c r="AG49" s="75"/>
      <c r="AH49" s="77"/>
      <c r="AI49" s="25"/>
    </row>
    <row r="50" spans="1:35" ht="12.75" customHeight="1" x14ac:dyDescent="0.3">
      <c r="A50" s="78"/>
      <c r="B50" s="75"/>
      <c r="C50" s="75"/>
      <c r="D50" s="75"/>
      <c r="E50" s="75"/>
      <c r="F50" s="75"/>
      <c r="G50" s="75"/>
      <c r="H50" s="75"/>
      <c r="I50" s="75"/>
      <c r="J50" s="75"/>
      <c r="K50" s="77"/>
      <c r="L50" s="161" t="s">
        <v>12</v>
      </c>
      <c r="M50" s="147"/>
      <c r="N50" s="147"/>
      <c r="O50" s="147"/>
      <c r="P50" s="147"/>
      <c r="Q50" s="147"/>
      <c r="R50" s="147"/>
      <c r="S50" s="147"/>
      <c r="T50" s="147"/>
      <c r="U50" s="147"/>
      <c r="V50" s="147"/>
      <c r="W50" s="75"/>
      <c r="X50" s="75"/>
      <c r="Y50" s="75"/>
      <c r="Z50" s="75"/>
      <c r="AA50" s="75"/>
      <c r="AB50" s="75"/>
      <c r="AC50" s="75"/>
      <c r="AD50" s="75"/>
      <c r="AE50" s="75"/>
      <c r="AF50" s="75"/>
      <c r="AG50" s="75"/>
      <c r="AH50" s="77"/>
      <c r="AI50" s="25"/>
    </row>
    <row r="51" spans="1:35" ht="12.75" customHeight="1" x14ac:dyDescent="0.3">
      <c r="A51" s="161" t="s">
        <v>12</v>
      </c>
      <c r="B51" s="147"/>
      <c r="C51" s="147"/>
      <c r="D51" s="147"/>
      <c r="E51" s="147"/>
      <c r="F51" s="147"/>
      <c r="G51" s="147"/>
      <c r="H51" s="147"/>
      <c r="I51" s="147"/>
      <c r="J51" s="147"/>
      <c r="K51" s="147"/>
      <c r="L51" s="162" t="s">
        <v>108</v>
      </c>
      <c r="M51" s="122"/>
      <c r="N51" s="122"/>
      <c r="O51" s="122"/>
      <c r="P51" s="122"/>
      <c r="Q51" s="122"/>
      <c r="R51" s="122"/>
      <c r="S51" s="122"/>
      <c r="T51" s="122"/>
      <c r="U51" s="122"/>
      <c r="V51" s="122"/>
      <c r="W51" s="78"/>
      <c r="X51" s="75"/>
      <c r="Y51" s="75"/>
      <c r="Z51" s="75"/>
      <c r="AA51" s="75"/>
      <c r="AB51" s="75"/>
      <c r="AC51" s="75"/>
      <c r="AD51" s="75"/>
      <c r="AE51" s="75"/>
      <c r="AF51" s="75"/>
      <c r="AG51" s="75"/>
      <c r="AH51" s="77"/>
      <c r="AI51" s="25"/>
    </row>
    <row r="52" spans="1:35" ht="12.75" customHeight="1" x14ac:dyDescent="0.3">
      <c r="A52" s="78"/>
      <c r="B52" s="75"/>
      <c r="C52" s="75"/>
      <c r="D52" s="75"/>
      <c r="E52" s="75"/>
      <c r="F52" s="75"/>
      <c r="G52" s="75"/>
      <c r="H52" s="75"/>
      <c r="I52" s="75"/>
      <c r="J52" s="75"/>
      <c r="K52" s="75"/>
      <c r="L52" s="75"/>
      <c r="M52" s="75"/>
      <c r="N52" s="75"/>
      <c r="O52" s="75"/>
      <c r="P52" s="75"/>
      <c r="Q52" s="75"/>
      <c r="R52" s="75"/>
      <c r="S52" s="75"/>
      <c r="T52" s="75"/>
      <c r="U52" s="75"/>
      <c r="V52" s="75"/>
      <c r="W52" s="161" t="s">
        <v>122</v>
      </c>
      <c r="X52" s="147"/>
      <c r="Y52" s="147"/>
      <c r="Z52" s="147"/>
      <c r="AA52" s="147"/>
      <c r="AB52" s="147"/>
      <c r="AC52" s="147"/>
      <c r="AD52" s="147"/>
      <c r="AE52" s="147"/>
      <c r="AF52" s="147"/>
      <c r="AG52" s="147"/>
      <c r="AH52" s="77"/>
      <c r="AI52" s="25"/>
    </row>
    <row r="53" spans="1:35" ht="12.75" customHeight="1" x14ac:dyDescent="0.3">
      <c r="A53" s="161" t="str">
        <f>IF(L42="3:0",A42,IF(L42="3:1",A42,IF(L42="3:2",A42,IF(L42="2:3",A40,IF(L42="1:3",A40,IF(L42="0:3",A40,""))))))</f>
        <v>Janatka Adam (38) (ČL)</v>
      </c>
      <c r="B53" s="147"/>
      <c r="C53" s="147"/>
      <c r="D53" s="147"/>
      <c r="E53" s="147"/>
      <c r="F53" s="147"/>
      <c r="G53" s="147"/>
      <c r="H53" s="147"/>
      <c r="I53" s="147"/>
      <c r="J53" s="147"/>
      <c r="K53" s="147"/>
      <c r="L53" s="75"/>
      <c r="M53" s="75"/>
      <c r="N53" s="75"/>
      <c r="O53" s="75"/>
      <c r="P53" s="75"/>
      <c r="Q53" s="75"/>
      <c r="R53" s="75"/>
      <c r="S53" s="75"/>
      <c r="T53" s="75"/>
      <c r="U53" s="75"/>
      <c r="V53" s="75"/>
      <c r="W53" s="162" t="s">
        <v>108</v>
      </c>
      <c r="X53" s="122"/>
      <c r="Y53" s="122"/>
      <c r="Z53" s="122"/>
      <c r="AA53" s="122"/>
      <c r="AB53" s="122"/>
      <c r="AC53" s="122"/>
      <c r="AD53" s="122"/>
      <c r="AE53" s="122"/>
      <c r="AF53" s="122"/>
      <c r="AG53" s="122"/>
      <c r="AH53" s="77"/>
      <c r="AI53" s="25"/>
    </row>
    <row r="54" spans="1:35" ht="12.75" customHeight="1" x14ac:dyDescent="0.3">
      <c r="A54" s="78"/>
      <c r="B54" s="75"/>
      <c r="C54" s="75"/>
      <c r="D54" s="75"/>
      <c r="E54" s="75"/>
      <c r="F54" s="75"/>
      <c r="G54" s="75"/>
      <c r="H54" s="75"/>
      <c r="I54" s="75"/>
      <c r="J54" s="75"/>
      <c r="K54" s="77"/>
      <c r="L54" s="161" t="s">
        <v>122</v>
      </c>
      <c r="M54" s="147"/>
      <c r="N54" s="147"/>
      <c r="O54" s="147"/>
      <c r="P54" s="147"/>
      <c r="Q54" s="147"/>
      <c r="R54" s="147"/>
      <c r="S54" s="147"/>
      <c r="T54" s="147"/>
      <c r="U54" s="147"/>
      <c r="V54" s="147"/>
      <c r="W54" s="78"/>
      <c r="X54" s="75"/>
      <c r="Y54" s="75"/>
      <c r="Z54" s="75"/>
      <c r="AA54" s="75"/>
      <c r="AB54" s="75"/>
      <c r="AC54" s="75"/>
      <c r="AD54" s="75"/>
      <c r="AE54" s="75"/>
      <c r="AF54" s="75"/>
      <c r="AG54" s="80"/>
      <c r="AH54" s="77"/>
      <c r="AI54" s="25"/>
    </row>
    <row r="55" spans="1:35" ht="11.25" customHeight="1" x14ac:dyDescent="0.3">
      <c r="A55" s="161" t="str">
        <f>IF(L46="3:0",A46,IF(L46="3:1",A46,IF(L46="3:2",A46,IF(L46="2:3",A44,IF(L46="1:3",A44,IF(L46="0:3",A44,""))))))</f>
        <v>Koutecký Filip (34) (ČL)</v>
      </c>
      <c r="B55" s="147"/>
      <c r="C55" s="147"/>
      <c r="D55" s="147"/>
      <c r="E55" s="147"/>
      <c r="F55" s="147"/>
      <c r="G55" s="147"/>
      <c r="H55" s="147"/>
      <c r="I55" s="147"/>
      <c r="J55" s="147"/>
      <c r="K55" s="147"/>
      <c r="L55" s="162" t="s">
        <v>108</v>
      </c>
      <c r="M55" s="122"/>
      <c r="N55" s="122"/>
      <c r="O55" s="122"/>
      <c r="P55" s="122"/>
      <c r="Q55" s="122"/>
      <c r="R55" s="122"/>
      <c r="S55" s="122"/>
      <c r="T55" s="122"/>
      <c r="U55" s="122"/>
      <c r="V55" s="122"/>
      <c r="W55" s="75"/>
      <c r="X55" s="75"/>
      <c r="Y55" s="75"/>
      <c r="Z55" s="75"/>
      <c r="AA55" s="75"/>
      <c r="AB55" s="75"/>
      <c r="AC55" s="75"/>
      <c r="AD55" s="75"/>
      <c r="AE55" s="75"/>
      <c r="AF55" s="75"/>
      <c r="AG55" s="80"/>
      <c r="AH55" s="77"/>
      <c r="AI55" s="25"/>
    </row>
    <row r="56" spans="1:35" ht="12.75" customHeight="1" x14ac:dyDescent="0.3">
      <c r="A56" s="81"/>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3"/>
      <c r="AI56" s="25"/>
    </row>
    <row r="57" spans="1:35" ht="12.75" customHeight="1" x14ac:dyDescent="0.3">
      <c r="A57" s="72"/>
      <c r="B57" s="73"/>
      <c r="C57" s="73"/>
      <c r="D57" s="73"/>
      <c r="E57" s="73"/>
      <c r="F57" s="73"/>
      <c r="G57" s="73"/>
      <c r="H57" s="73"/>
      <c r="I57" s="73"/>
      <c r="J57" s="73"/>
      <c r="K57" s="73"/>
      <c r="L57" s="73"/>
      <c r="M57" s="73"/>
      <c r="N57" s="73"/>
      <c r="O57" s="73"/>
      <c r="P57" s="73"/>
      <c r="Q57" s="73"/>
      <c r="R57" s="73"/>
      <c r="S57" s="73"/>
      <c r="T57" s="73"/>
      <c r="U57" s="73"/>
      <c r="V57" s="73"/>
      <c r="W57" s="73"/>
      <c r="X57" s="73"/>
      <c r="Y57" s="73"/>
      <c r="Z57" s="84" t="s">
        <v>112</v>
      </c>
      <c r="AA57" s="73"/>
      <c r="AB57" s="73"/>
      <c r="AC57" s="73"/>
      <c r="AD57" s="73"/>
      <c r="AE57" s="73"/>
      <c r="AF57" s="73"/>
      <c r="AG57" s="73"/>
      <c r="AH57" s="74"/>
      <c r="AI57" s="25"/>
    </row>
    <row r="58" spans="1:35" ht="12.75" customHeight="1" x14ac:dyDescent="0.3">
      <c r="A58" s="78"/>
      <c r="B58" s="75"/>
      <c r="C58" s="75"/>
      <c r="D58" s="75"/>
      <c r="E58" s="75"/>
      <c r="F58" s="75"/>
      <c r="G58" s="75"/>
      <c r="H58" s="75"/>
      <c r="I58" s="75"/>
      <c r="J58" s="75"/>
      <c r="K58" s="75"/>
      <c r="L58" s="163" t="s">
        <v>9</v>
      </c>
      <c r="M58" s="147"/>
      <c r="N58" s="147"/>
      <c r="O58" s="147"/>
      <c r="P58" s="147"/>
      <c r="Q58" s="147"/>
      <c r="R58" s="147"/>
      <c r="S58" s="147"/>
      <c r="T58" s="147"/>
      <c r="U58" s="147"/>
      <c r="V58" s="147"/>
      <c r="W58" s="75"/>
      <c r="X58" s="75"/>
      <c r="Y58" s="75"/>
      <c r="Z58" s="75"/>
      <c r="AA58" s="75"/>
      <c r="AB58" s="75"/>
      <c r="AC58" s="75"/>
      <c r="AD58" s="75"/>
      <c r="AE58" s="75"/>
      <c r="AF58" s="75"/>
      <c r="AG58" s="75"/>
      <c r="AH58" s="77"/>
      <c r="AI58" s="25"/>
    </row>
    <row r="59" spans="1:35" ht="11.25" customHeight="1" x14ac:dyDescent="0.3">
      <c r="A59" s="78"/>
      <c r="B59" s="75"/>
      <c r="C59" s="75"/>
      <c r="D59" s="75"/>
      <c r="E59" s="75"/>
      <c r="F59" s="75"/>
      <c r="G59" s="75"/>
      <c r="H59" s="75"/>
      <c r="I59" s="75"/>
      <c r="J59" s="75"/>
      <c r="K59" s="75"/>
      <c r="L59" s="75"/>
      <c r="M59" s="75"/>
      <c r="N59" s="75"/>
      <c r="O59" s="75"/>
      <c r="P59" s="75"/>
      <c r="Q59" s="75"/>
      <c r="R59" s="75"/>
      <c r="S59" s="75"/>
      <c r="T59" s="75"/>
      <c r="U59" s="75"/>
      <c r="V59" s="77"/>
      <c r="W59" s="161" t="s">
        <v>125</v>
      </c>
      <c r="X59" s="147"/>
      <c r="Y59" s="147"/>
      <c r="Z59" s="147"/>
      <c r="AA59" s="147"/>
      <c r="AB59" s="147"/>
      <c r="AC59" s="147"/>
      <c r="AD59" s="147"/>
      <c r="AE59" s="147"/>
      <c r="AF59" s="147"/>
      <c r="AG59" s="147"/>
      <c r="AH59" s="77"/>
      <c r="AI59" s="25"/>
    </row>
    <row r="60" spans="1:35" ht="12.75" customHeight="1" x14ac:dyDescent="0.3">
      <c r="A60" s="78"/>
      <c r="B60" s="75"/>
      <c r="C60" s="75"/>
      <c r="D60" s="75"/>
      <c r="E60" s="75"/>
      <c r="F60" s="75"/>
      <c r="G60" s="75"/>
      <c r="H60" s="75"/>
      <c r="I60" s="75"/>
      <c r="J60" s="75"/>
      <c r="K60" s="75"/>
      <c r="L60" s="163" t="str">
        <f>IF(W44="3:0",L45,IF(W44="3:1",L45,IF(W44="3:2",L45,IF(W44="2:3",L41,IF(W44="1:3",L41,IF(W44="0:3",L41,""))))))</f>
        <v>Provazníková Alena (44) (Bižu)</v>
      </c>
      <c r="M60" s="147"/>
      <c r="N60" s="147"/>
      <c r="O60" s="147"/>
      <c r="P60" s="147"/>
      <c r="Q60" s="147"/>
      <c r="R60" s="147"/>
      <c r="S60" s="147"/>
      <c r="T60" s="147"/>
      <c r="U60" s="147"/>
      <c r="V60" s="147"/>
      <c r="W60" s="162" t="s">
        <v>110</v>
      </c>
      <c r="X60" s="122"/>
      <c r="Y60" s="122"/>
      <c r="Z60" s="122"/>
      <c r="AA60" s="122"/>
      <c r="AB60" s="122"/>
      <c r="AC60" s="122"/>
      <c r="AD60" s="122"/>
      <c r="AE60" s="122"/>
      <c r="AF60" s="122"/>
      <c r="AG60" s="122"/>
      <c r="AH60" s="77"/>
      <c r="AI60" s="25"/>
    </row>
    <row r="61" spans="1:35" ht="12.75" customHeight="1" x14ac:dyDescent="0.3">
      <c r="A61" s="81"/>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3"/>
      <c r="AI61" s="25"/>
    </row>
    <row r="62" spans="1:35" ht="12.75" customHeight="1" x14ac:dyDescent="0.3">
      <c r="A62" s="72"/>
      <c r="B62" s="73"/>
      <c r="C62" s="73"/>
      <c r="D62" s="73"/>
      <c r="E62" s="73"/>
      <c r="F62" s="73"/>
      <c r="G62" s="73"/>
      <c r="H62" s="73"/>
      <c r="I62" s="73"/>
      <c r="J62" s="73"/>
      <c r="K62" s="73"/>
      <c r="L62" s="73"/>
      <c r="M62" s="73"/>
      <c r="N62" s="73"/>
      <c r="O62" s="73"/>
      <c r="P62" s="73"/>
      <c r="Q62" s="73"/>
      <c r="R62" s="73"/>
      <c r="S62" s="73"/>
      <c r="T62" s="73"/>
      <c r="U62" s="73"/>
      <c r="V62" s="73"/>
      <c r="W62" s="73"/>
      <c r="X62" s="73"/>
      <c r="Y62" s="73"/>
      <c r="Z62" s="84" t="s">
        <v>113</v>
      </c>
      <c r="AA62" s="73"/>
      <c r="AB62" s="73"/>
      <c r="AC62" s="73"/>
      <c r="AD62" s="73"/>
      <c r="AE62" s="73"/>
      <c r="AF62" s="73"/>
      <c r="AG62" s="73"/>
      <c r="AH62" s="74"/>
      <c r="AI62" s="25"/>
    </row>
    <row r="63" spans="1:35" ht="12.75" customHeight="1" x14ac:dyDescent="0.3">
      <c r="A63" s="78"/>
      <c r="B63" s="75"/>
      <c r="C63" s="75"/>
      <c r="D63" s="75"/>
      <c r="E63" s="75"/>
      <c r="F63" s="75"/>
      <c r="G63" s="75"/>
      <c r="H63" s="75"/>
      <c r="I63" s="75"/>
      <c r="J63" s="75"/>
      <c r="K63" s="75"/>
      <c r="L63" s="163" t="s">
        <v>15</v>
      </c>
      <c r="M63" s="147"/>
      <c r="N63" s="147"/>
      <c r="O63" s="147"/>
      <c r="P63" s="147"/>
      <c r="Q63" s="147"/>
      <c r="R63" s="147"/>
      <c r="S63" s="147"/>
      <c r="T63" s="147"/>
      <c r="U63" s="147"/>
      <c r="V63" s="147"/>
      <c r="W63" s="75"/>
      <c r="X63" s="75"/>
      <c r="Y63" s="75"/>
      <c r="Z63" s="75"/>
      <c r="AA63" s="75"/>
      <c r="AB63" s="75"/>
      <c r="AC63" s="75"/>
      <c r="AD63" s="75"/>
      <c r="AE63" s="75"/>
      <c r="AF63" s="75"/>
      <c r="AG63" s="75"/>
      <c r="AH63" s="77"/>
      <c r="AI63" s="25"/>
    </row>
    <row r="64" spans="1:35" ht="12.75" customHeight="1" x14ac:dyDescent="0.3">
      <c r="A64" s="78"/>
      <c r="B64" s="75"/>
      <c r="C64" s="75"/>
      <c r="D64" s="75"/>
      <c r="E64" s="75"/>
      <c r="F64" s="75"/>
      <c r="G64" s="75"/>
      <c r="H64" s="75"/>
      <c r="I64" s="75"/>
      <c r="J64" s="75"/>
      <c r="K64" s="75"/>
      <c r="L64" s="75"/>
      <c r="M64" s="75"/>
      <c r="N64" s="75"/>
      <c r="O64" s="75"/>
      <c r="P64" s="75"/>
      <c r="Q64" s="75"/>
      <c r="R64" s="75"/>
      <c r="S64" s="75"/>
      <c r="T64" s="75"/>
      <c r="U64" s="75"/>
      <c r="V64" s="77"/>
      <c r="W64" s="161" t="s">
        <v>120</v>
      </c>
      <c r="X64" s="147"/>
      <c r="Y64" s="147"/>
      <c r="Z64" s="147"/>
      <c r="AA64" s="147"/>
      <c r="AB64" s="147"/>
      <c r="AC64" s="147"/>
      <c r="AD64" s="147"/>
      <c r="AE64" s="147"/>
      <c r="AF64" s="147"/>
      <c r="AG64" s="147"/>
      <c r="AH64" s="77"/>
      <c r="AI64" s="25"/>
    </row>
    <row r="65" spans="1:35" ht="15.75" customHeight="1" x14ac:dyDescent="0.3">
      <c r="A65" s="78"/>
      <c r="B65" s="75"/>
      <c r="C65" s="75"/>
      <c r="D65" s="75"/>
      <c r="E65" s="75"/>
      <c r="F65" s="75"/>
      <c r="G65" s="75"/>
      <c r="H65" s="75"/>
      <c r="I65" s="75"/>
      <c r="J65" s="75"/>
      <c r="K65" s="75"/>
      <c r="L65" s="163" t="s">
        <v>120</v>
      </c>
      <c r="M65" s="147"/>
      <c r="N65" s="147"/>
      <c r="O65" s="147"/>
      <c r="P65" s="147"/>
      <c r="Q65" s="147"/>
      <c r="R65" s="147"/>
      <c r="S65" s="147"/>
      <c r="T65" s="147"/>
      <c r="U65" s="147"/>
      <c r="V65" s="147"/>
      <c r="W65" s="162" t="s">
        <v>108</v>
      </c>
      <c r="X65" s="122"/>
      <c r="Y65" s="122"/>
      <c r="Z65" s="122"/>
      <c r="AA65" s="122"/>
      <c r="AB65" s="122"/>
      <c r="AC65" s="122"/>
      <c r="AD65" s="122"/>
      <c r="AE65" s="122"/>
      <c r="AF65" s="122"/>
      <c r="AG65" s="122"/>
      <c r="AH65" s="77"/>
      <c r="AI65" s="25"/>
    </row>
    <row r="66" spans="1:35" ht="12.75" customHeight="1" x14ac:dyDescent="0.3">
      <c r="A66" s="81"/>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3"/>
      <c r="AI66" s="25"/>
    </row>
    <row r="67" spans="1:35" ht="12.75" customHeight="1" x14ac:dyDescent="0.3">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25"/>
    </row>
    <row r="68" spans="1:35" ht="12.75" customHeight="1" x14ac:dyDescent="0.3">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25"/>
    </row>
    <row r="69" spans="1:35" ht="12.75" customHeight="1" x14ac:dyDescent="0.3">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25"/>
    </row>
    <row r="70" spans="1:35" ht="12.75" customHeight="1" x14ac:dyDescent="0.3">
      <c r="A70" s="165">
        <f>A1</f>
        <v>0</v>
      </c>
      <c r="B70" s="130"/>
      <c r="C70" s="130"/>
      <c r="D70" s="130"/>
      <c r="E70" s="130"/>
      <c r="F70" s="130"/>
      <c r="G70" s="130"/>
      <c r="H70" s="130"/>
      <c r="I70" s="139"/>
      <c r="J70" s="85"/>
      <c r="K70" s="166" t="str">
        <f>K1</f>
        <v>Jablonec n. N., 6.12.25</v>
      </c>
      <c r="L70" s="130"/>
      <c r="M70" s="130"/>
      <c r="N70" s="130"/>
      <c r="O70" s="130"/>
      <c r="P70" s="130"/>
      <c r="Q70" s="130"/>
      <c r="R70" s="130"/>
      <c r="S70" s="139"/>
      <c r="T70" s="85"/>
      <c r="U70" s="171" t="str">
        <f>U1</f>
        <v>Divize</v>
      </c>
      <c r="V70" s="130"/>
      <c r="W70" s="139"/>
      <c r="X70" s="172" t="str">
        <f>X1</f>
        <v>B</v>
      </c>
      <c r="Y70" s="130"/>
      <c r="Z70" s="139"/>
      <c r="AA70" s="172" t="str">
        <f>Z73</f>
        <v>o 9.-16.místo</v>
      </c>
      <c r="AB70" s="130"/>
      <c r="AC70" s="130"/>
      <c r="AD70" s="130"/>
      <c r="AE70" s="130"/>
      <c r="AF70" s="130"/>
      <c r="AG70" s="130"/>
      <c r="AH70" s="132"/>
      <c r="AI70" s="25"/>
    </row>
    <row r="71" spans="1:35" ht="12.75" customHeight="1" x14ac:dyDescent="0.3">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25"/>
    </row>
    <row r="72" spans="1:35" ht="12.75" customHeight="1" x14ac:dyDescent="0.3">
      <c r="A72" s="72"/>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4"/>
      <c r="AI72" s="25"/>
    </row>
    <row r="73" spans="1:35" ht="12.75" customHeight="1" x14ac:dyDescent="0.3">
      <c r="A73" s="161" t="s">
        <v>121</v>
      </c>
      <c r="B73" s="147"/>
      <c r="C73" s="147"/>
      <c r="D73" s="147"/>
      <c r="E73" s="147"/>
      <c r="F73" s="147"/>
      <c r="G73" s="147"/>
      <c r="H73" s="147"/>
      <c r="I73" s="147"/>
      <c r="J73" s="147"/>
      <c r="K73" s="147"/>
      <c r="L73" s="75"/>
      <c r="M73" s="75"/>
      <c r="N73" s="75"/>
      <c r="O73" s="75"/>
      <c r="P73" s="75"/>
      <c r="Q73" s="75"/>
      <c r="R73" s="75"/>
      <c r="S73" s="75"/>
      <c r="T73" s="75"/>
      <c r="U73" s="75"/>
      <c r="V73" s="75"/>
      <c r="W73" s="75"/>
      <c r="X73" s="75"/>
      <c r="Y73" s="75"/>
      <c r="Z73" s="76" t="s">
        <v>114</v>
      </c>
      <c r="AA73" s="75"/>
      <c r="AB73" s="75"/>
      <c r="AC73" s="75"/>
      <c r="AD73" s="75"/>
      <c r="AE73" s="75"/>
      <c r="AF73" s="75"/>
      <c r="AG73" s="75"/>
      <c r="AH73" s="77"/>
      <c r="AI73" s="25"/>
    </row>
    <row r="74" spans="1:35" ht="12.75" customHeight="1" x14ac:dyDescent="0.3">
      <c r="A74" s="78"/>
      <c r="B74" s="75"/>
      <c r="C74" s="75"/>
      <c r="D74" s="75"/>
      <c r="E74" s="75"/>
      <c r="F74" s="75"/>
      <c r="G74" s="75"/>
      <c r="H74" s="75"/>
      <c r="I74" s="75"/>
      <c r="J74" s="75"/>
      <c r="K74" s="77"/>
      <c r="L74" s="161" t="s">
        <v>19</v>
      </c>
      <c r="M74" s="147"/>
      <c r="N74" s="147"/>
      <c r="O74" s="147"/>
      <c r="P74" s="147"/>
      <c r="Q74" s="147"/>
      <c r="R74" s="147"/>
      <c r="S74" s="147"/>
      <c r="T74" s="147"/>
      <c r="U74" s="147"/>
      <c r="V74" s="147"/>
      <c r="W74" s="75"/>
      <c r="X74" s="75"/>
      <c r="Y74" s="75"/>
      <c r="Z74" s="75"/>
      <c r="AA74" s="75"/>
      <c r="AB74" s="75"/>
      <c r="AC74" s="75"/>
      <c r="AD74" s="75"/>
      <c r="AE74" s="75"/>
      <c r="AF74" s="75"/>
      <c r="AG74" s="75"/>
      <c r="AH74" s="77"/>
      <c r="AI74" s="69"/>
    </row>
    <row r="75" spans="1:35" ht="12.75" customHeight="1" x14ac:dyDescent="0.3">
      <c r="A75" s="161" t="s">
        <v>19</v>
      </c>
      <c r="B75" s="147"/>
      <c r="C75" s="147"/>
      <c r="D75" s="147"/>
      <c r="E75" s="147"/>
      <c r="F75" s="147"/>
      <c r="G75" s="147"/>
      <c r="H75" s="147"/>
      <c r="I75" s="147"/>
      <c r="J75" s="147"/>
      <c r="K75" s="147"/>
      <c r="L75" s="162" t="s">
        <v>108</v>
      </c>
      <c r="M75" s="122"/>
      <c r="N75" s="122"/>
      <c r="O75" s="122"/>
      <c r="P75" s="122"/>
      <c r="Q75" s="122"/>
      <c r="R75" s="122"/>
      <c r="S75" s="122"/>
      <c r="T75" s="122"/>
      <c r="U75" s="122"/>
      <c r="V75" s="122"/>
      <c r="W75" s="78"/>
      <c r="X75" s="75"/>
      <c r="Y75" s="75"/>
      <c r="Z75" s="75"/>
      <c r="AA75" s="75"/>
      <c r="AB75" s="75"/>
      <c r="AC75" s="75"/>
      <c r="AD75" s="75"/>
      <c r="AE75" s="75"/>
      <c r="AF75" s="75"/>
      <c r="AG75" s="75"/>
      <c r="AH75" s="77"/>
      <c r="AI75" s="25"/>
    </row>
    <row r="76" spans="1:35" ht="12.75" customHeight="1" x14ac:dyDescent="0.3">
      <c r="A76" s="78"/>
      <c r="B76" s="75"/>
      <c r="C76" s="75"/>
      <c r="D76" s="75"/>
      <c r="E76" s="75"/>
      <c r="F76" s="75"/>
      <c r="G76" s="75"/>
      <c r="H76" s="75"/>
      <c r="I76" s="75"/>
      <c r="J76" s="75"/>
      <c r="K76" s="75"/>
      <c r="L76" s="75"/>
      <c r="M76" s="75"/>
      <c r="N76" s="75"/>
      <c r="O76" s="75"/>
      <c r="P76" s="75"/>
      <c r="Q76" s="75"/>
      <c r="R76" s="75"/>
      <c r="S76" s="75"/>
      <c r="T76" s="75"/>
      <c r="U76" s="75"/>
      <c r="V76" s="75"/>
      <c r="W76" s="161" t="s">
        <v>19</v>
      </c>
      <c r="X76" s="147"/>
      <c r="Y76" s="147"/>
      <c r="Z76" s="147"/>
      <c r="AA76" s="147"/>
      <c r="AB76" s="147"/>
      <c r="AC76" s="147"/>
      <c r="AD76" s="147"/>
      <c r="AE76" s="147"/>
      <c r="AF76" s="147"/>
      <c r="AG76" s="147"/>
      <c r="AH76" s="77"/>
      <c r="AI76" s="25"/>
    </row>
    <row r="77" spans="1:35" ht="12.75" customHeight="1" x14ac:dyDescent="0.3">
      <c r="A77" s="161" t="s">
        <v>22</v>
      </c>
      <c r="B77" s="147"/>
      <c r="C77" s="147"/>
      <c r="D77" s="147"/>
      <c r="E77" s="147"/>
      <c r="F77" s="147"/>
      <c r="G77" s="147"/>
      <c r="H77" s="147"/>
      <c r="I77" s="147"/>
      <c r="J77" s="147"/>
      <c r="K77" s="147"/>
      <c r="L77" s="75"/>
      <c r="M77" s="75"/>
      <c r="N77" s="75"/>
      <c r="O77" s="75"/>
      <c r="P77" s="75"/>
      <c r="Q77" s="75"/>
      <c r="R77" s="75"/>
      <c r="S77" s="75"/>
      <c r="T77" s="75"/>
      <c r="U77" s="75"/>
      <c r="V77" s="75"/>
      <c r="W77" s="162" t="s">
        <v>108</v>
      </c>
      <c r="X77" s="122"/>
      <c r="Y77" s="122"/>
      <c r="Z77" s="122"/>
      <c r="AA77" s="122"/>
      <c r="AB77" s="122"/>
      <c r="AC77" s="122"/>
      <c r="AD77" s="122"/>
      <c r="AE77" s="122"/>
      <c r="AF77" s="122"/>
      <c r="AG77" s="122"/>
      <c r="AH77" s="79"/>
      <c r="AI77" s="25"/>
    </row>
    <row r="78" spans="1:35" ht="12.75" customHeight="1" x14ac:dyDescent="0.3">
      <c r="A78" s="78"/>
      <c r="B78" s="75"/>
      <c r="C78" s="75"/>
      <c r="D78" s="75"/>
      <c r="E78" s="75"/>
      <c r="F78" s="75"/>
      <c r="G78" s="75"/>
      <c r="H78" s="75"/>
      <c r="I78" s="75"/>
      <c r="J78" s="75"/>
      <c r="K78" s="77"/>
      <c r="L78" s="161" t="s">
        <v>22</v>
      </c>
      <c r="M78" s="147"/>
      <c r="N78" s="147"/>
      <c r="O78" s="147"/>
      <c r="P78" s="147"/>
      <c r="Q78" s="147"/>
      <c r="R78" s="147"/>
      <c r="S78" s="147"/>
      <c r="T78" s="147"/>
      <c r="U78" s="147"/>
      <c r="V78" s="147"/>
      <c r="W78" s="78"/>
      <c r="X78" s="75"/>
      <c r="Y78" s="75"/>
      <c r="Z78" s="75"/>
      <c r="AA78" s="75"/>
      <c r="AB78" s="75"/>
      <c r="AC78" s="75"/>
      <c r="AD78" s="75"/>
      <c r="AE78" s="75"/>
      <c r="AF78" s="75"/>
      <c r="AG78" s="80"/>
      <c r="AH78" s="79"/>
      <c r="AI78" s="25"/>
    </row>
    <row r="79" spans="1:35" ht="12.75" customHeight="1" x14ac:dyDescent="0.3">
      <c r="A79" s="161" t="s">
        <v>25</v>
      </c>
      <c r="B79" s="147"/>
      <c r="C79" s="147"/>
      <c r="D79" s="147"/>
      <c r="E79" s="147"/>
      <c r="F79" s="147"/>
      <c r="G79" s="147"/>
      <c r="H79" s="147"/>
      <c r="I79" s="147"/>
      <c r="J79" s="147"/>
      <c r="K79" s="147"/>
      <c r="L79" s="162" t="s">
        <v>109</v>
      </c>
      <c r="M79" s="122"/>
      <c r="N79" s="122"/>
      <c r="O79" s="122"/>
      <c r="P79" s="122"/>
      <c r="Q79" s="122"/>
      <c r="R79" s="122"/>
      <c r="S79" s="122"/>
      <c r="T79" s="122"/>
      <c r="U79" s="122"/>
      <c r="V79" s="122"/>
      <c r="W79" s="75"/>
      <c r="X79" s="75"/>
      <c r="Y79" s="75"/>
      <c r="Z79" s="75"/>
      <c r="AA79" s="75"/>
      <c r="AB79" s="75"/>
      <c r="AC79" s="75"/>
      <c r="AD79" s="75"/>
      <c r="AE79" s="75"/>
      <c r="AF79" s="75"/>
      <c r="AG79" s="80"/>
      <c r="AH79" s="79"/>
      <c r="AI79" s="25"/>
    </row>
    <row r="80" spans="1:35" ht="12.75" customHeight="1" x14ac:dyDescent="0.3">
      <c r="A80" s="78"/>
      <c r="B80" s="75"/>
      <c r="C80" s="75"/>
      <c r="D80" s="75"/>
      <c r="E80" s="75"/>
      <c r="F80" s="75"/>
      <c r="G80" s="75"/>
      <c r="H80" s="75"/>
      <c r="I80" s="75"/>
      <c r="J80" s="75"/>
      <c r="K80" s="75"/>
      <c r="L80" s="75"/>
      <c r="M80" s="75"/>
      <c r="N80" s="75"/>
      <c r="O80" s="75"/>
      <c r="P80" s="75"/>
      <c r="Q80" s="75"/>
      <c r="R80" s="75"/>
      <c r="S80" s="75"/>
      <c r="T80" s="75"/>
      <c r="U80" s="75"/>
      <c r="V80" s="75"/>
      <c r="W80" s="163" t="s">
        <v>127</v>
      </c>
      <c r="X80" s="147"/>
      <c r="Y80" s="147"/>
      <c r="Z80" s="147"/>
      <c r="AA80" s="147"/>
      <c r="AB80" s="147"/>
      <c r="AC80" s="147"/>
      <c r="AD80" s="147"/>
      <c r="AE80" s="147"/>
      <c r="AF80" s="147"/>
      <c r="AG80" s="147"/>
      <c r="AH80" s="79"/>
      <c r="AI80" s="25"/>
    </row>
    <row r="81" spans="1:35" ht="12.75" customHeight="1" x14ac:dyDescent="0.3">
      <c r="A81" s="161" t="s">
        <v>127</v>
      </c>
      <c r="B81" s="147"/>
      <c r="C81" s="147"/>
      <c r="D81" s="147"/>
      <c r="E81" s="147"/>
      <c r="F81" s="147"/>
      <c r="G81" s="147"/>
      <c r="H81" s="147"/>
      <c r="I81" s="147"/>
      <c r="J81" s="147"/>
      <c r="K81" s="147"/>
      <c r="L81" s="75"/>
      <c r="M81" s="75"/>
      <c r="N81" s="75"/>
      <c r="O81" s="75"/>
      <c r="P81" s="75"/>
      <c r="Q81" s="75"/>
      <c r="R81" s="75"/>
      <c r="S81" s="75"/>
      <c r="T81" s="75"/>
      <c r="U81" s="75"/>
      <c r="V81" s="75"/>
      <c r="W81" s="164" t="s">
        <v>128</v>
      </c>
      <c r="X81" s="122"/>
      <c r="Y81" s="122"/>
      <c r="Z81" s="122"/>
      <c r="AA81" s="122"/>
      <c r="AB81" s="122"/>
      <c r="AC81" s="122"/>
      <c r="AD81" s="122"/>
      <c r="AE81" s="122"/>
      <c r="AF81" s="122"/>
      <c r="AG81" s="122"/>
      <c r="AH81" s="79"/>
      <c r="AI81" s="25"/>
    </row>
    <row r="82" spans="1:35" ht="12.75" customHeight="1" x14ac:dyDescent="0.3">
      <c r="A82" s="78"/>
      <c r="B82" s="75"/>
      <c r="C82" s="75"/>
      <c r="D82" s="75"/>
      <c r="E82" s="75"/>
      <c r="F82" s="75"/>
      <c r="G82" s="75"/>
      <c r="H82" s="75"/>
      <c r="I82" s="75"/>
      <c r="J82" s="75"/>
      <c r="K82" s="75"/>
      <c r="L82" s="161" t="s">
        <v>127</v>
      </c>
      <c r="M82" s="147"/>
      <c r="N82" s="147"/>
      <c r="O82" s="147"/>
      <c r="P82" s="147"/>
      <c r="Q82" s="147"/>
      <c r="R82" s="147"/>
      <c r="S82" s="147"/>
      <c r="T82" s="147"/>
      <c r="U82" s="147"/>
      <c r="V82" s="147"/>
      <c r="W82" s="75"/>
      <c r="X82" s="75"/>
      <c r="Y82" s="75"/>
      <c r="Z82" s="75"/>
      <c r="AA82" s="75"/>
      <c r="AB82" s="75"/>
      <c r="AC82" s="75"/>
      <c r="AD82" s="75"/>
      <c r="AE82" s="75"/>
      <c r="AF82" s="75"/>
      <c r="AG82" s="80"/>
      <c r="AH82" s="79"/>
      <c r="AI82" s="25"/>
    </row>
    <row r="83" spans="1:35" ht="12.75" customHeight="1" x14ac:dyDescent="0.3">
      <c r="A83" s="161" t="s">
        <v>119</v>
      </c>
      <c r="B83" s="147"/>
      <c r="C83" s="147"/>
      <c r="D83" s="147"/>
      <c r="E83" s="147"/>
      <c r="F83" s="147"/>
      <c r="G83" s="147"/>
      <c r="H83" s="147"/>
      <c r="I83" s="147"/>
      <c r="J83" s="147"/>
      <c r="K83" s="147"/>
      <c r="L83" s="162" t="s">
        <v>108</v>
      </c>
      <c r="M83" s="122"/>
      <c r="N83" s="122"/>
      <c r="O83" s="122"/>
      <c r="P83" s="122"/>
      <c r="Q83" s="122"/>
      <c r="R83" s="122"/>
      <c r="S83" s="122"/>
      <c r="T83" s="122"/>
      <c r="U83" s="122"/>
      <c r="V83" s="122"/>
      <c r="W83" s="78"/>
      <c r="X83" s="75"/>
      <c r="Y83" s="75"/>
      <c r="Z83" s="75"/>
      <c r="AA83" s="75"/>
      <c r="AB83" s="75"/>
      <c r="AC83" s="75"/>
      <c r="AD83" s="75"/>
      <c r="AE83" s="75"/>
      <c r="AF83" s="75"/>
      <c r="AG83" s="80"/>
      <c r="AH83" s="79"/>
      <c r="AI83" s="25"/>
    </row>
    <row r="84" spans="1:35" ht="12.75" customHeight="1" x14ac:dyDescent="0.3">
      <c r="A84" s="78"/>
      <c r="B84" s="75"/>
      <c r="C84" s="75"/>
      <c r="D84" s="75"/>
      <c r="E84" s="75"/>
      <c r="F84" s="75"/>
      <c r="G84" s="75"/>
      <c r="H84" s="75"/>
      <c r="I84" s="75"/>
      <c r="J84" s="75"/>
      <c r="K84" s="75"/>
      <c r="L84" s="75"/>
      <c r="M84" s="75"/>
      <c r="N84" s="75"/>
      <c r="O84" s="75"/>
      <c r="P84" s="75"/>
      <c r="Q84" s="75"/>
      <c r="R84" s="75"/>
      <c r="S84" s="75"/>
      <c r="T84" s="75"/>
      <c r="U84" s="75"/>
      <c r="V84" s="75"/>
      <c r="W84" s="161" t="s">
        <v>127</v>
      </c>
      <c r="X84" s="147"/>
      <c r="Y84" s="147"/>
      <c r="Z84" s="147"/>
      <c r="AA84" s="147"/>
      <c r="AB84" s="147"/>
      <c r="AC84" s="147"/>
      <c r="AD84" s="147"/>
      <c r="AE84" s="147"/>
      <c r="AF84" s="147"/>
      <c r="AG84" s="147"/>
      <c r="AH84" s="79"/>
      <c r="AI84" s="25"/>
    </row>
    <row r="85" spans="1:35" ht="12.75" customHeight="1" x14ac:dyDescent="0.3">
      <c r="A85" s="161" t="s">
        <v>124</v>
      </c>
      <c r="B85" s="147"/>
      <c r="C85" s="147"/>
      <c r="D85" s="147"/>
      <c r="E85" s="147"/>
      <c r="F85" s="147"/>
      <c r="G85" s="147"/>
      <c r="H85" s="147"/>
      <c r="I85" s="147"/>
      <c r="J85" s="147"/>
      <c r="K85" s="147"/>
      <c r="L85" s="75"/>
      <c r="M85" s="75"/>
      <c r="N85" s="75"/>
      <c r="O85" s="75"/>
      <c r="P85" s="75"/>
      <c r="Q85" s="75"/>
      <c r="R85" s="75"/>
      <c r="S85" s="75"/>
      <c r="T85" s="75"/>
      <c r="U85" s="75"/>
      <c r="V85" s="75"/>
      <c r="W85" s="162" t="s">
        <v>110</v>
      </c>
      <c r="X85" s="122"/>
      <c r="Y85" s="122"/>
      <c r="Z85" s="122"/>
      <c r="AA85" s="122"/>
      <c r="AB85" s="122"/>
      <c r="AC85" s="122"/>
      <c r="AD85" s="122"/>
      <c r="AE85" s="122"/>
      <c r="AF85" s="122"/>
      <c r="AG85" s="122"/>
      <c r="AH85" s="77"/>
      <c r="AI85" s="25"/>
    </row>
    <row r="86" spans="1:35" ht="12.75" customHeight="1" x14ac:dyDescent="0.3">
      <c r="A86" s="78"/>
      <c r="B86" s="75"/>
      <c r="C86" s="75"/>
      <c r="D86" s="75"/>
      <c r="E86" s="75"/>
      <c r="F86" s="75"/>
      <c r="G86" s="75"/>
      <c r="H86" s="75"/>
      <c r="I86" s="75"/>
      <c r="J86" s="75"/>
      <c r="K86" s="75"/>
      <c r="L86" s="161" t="s">
        <v>123</v>
      </c>
      <c r="M86" s="147"/>
      <c r="N86" s="147"/>
      <c r="O86" s="147"/>
      <c r="P86" s="147"/>
      <c r="Q86" s="147"/>
      <c r="R86" s="147"/>
      <c r="S86" s="147"/>
      <c r="T86" s="147"/>
      <c r="U86" s="147"/>
      <c r="V86" s="147"/>
      <c r="W86" s="78"/>
      <c r="X86" s="75"/>
      <c r="Y86" s="75"/>
      <c r="Z86" s="75"/>
      <c r="AA86" s="75"/>
      <c r="AB86" s="75"/>
      <c r="AC86" s="75"/>
      <c r="AD86" s="75"/>
      <c r="AE86" s="75"/>
      <c r="AF86" s="75"/>
      <c r="AG86" s="80"/>
      <c r="AH86" s="77"/>
      <c r="AI86" s="25"/>
    </row>
    <row r="87" spans="1:35" ht="12.75" customHeight="1" x14ac:dyDescent="0.3">
      <c r="A87" s="161" t="s">
        <v>123</v>
      </c>
      <c r="B87" s="147"/>
      <c r="C87" s="147"/>
      <c r="D87" s="147"/>
      <c r="E87" s="147"/>
      <c r="F87" s="147"/>
      <c r="G87" s="147"/>
      <c r="H87" s="147"/>
      <c r="I87" s="147"/>
      <c r="J87" s="147"/>
      <c r="K87" s="147"/>
      <c r="L87" s="162" t="s">
        <v>110</v>
      </c>
      <c r="M87" s="122"/>
      <c r="N87" s="122"/>
      <c r="O87" s="122"/>
      <c r="P87" s="122"/>
      <c r="Q87" s="122"/>
      <c r="R87" s="122"/>
      <c r="S87" s="122"/>
      <c r="T87" s="122"/>
      <c r="U87" s="122"/>
      <c r="V87" s="122"/>
      <c r="W87" s="75"/>
      <c r="X87" s="75"/>
      <c r="Y87" s="75"/>
      <c r="Z87" s="75"/>
      <c r="AA87" s="80"/>
      <c r="AB87" s="80"/>
      <c r="AC87" s="80"/>
      <c r="AD87" s="80"/>
      <c r="AE87" s="80"/>
      <c r="AF87" s="80"/>
      <c r="AG87" s="80"/>
      <c r="AH87" s="77"/>
      <c r="AI87" s="25"/>
    </row>
    <row r="88" spans="1:35" ht="12.75" customHeight="1" x14ac:dyDescent="0.3">
      <c r="A88" s="81"/>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3"/>
      <c r="AI88" s="25"/>
    </row>
    <row r="89" spans="1:35" ht="12.75" customHeight="1" x14ac:dyDescent="0.3">
      <c r="A89" s="72"/>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4"/>
      <c r="AI89" s="25"/>
    </row>
    <row r="90" spans="1:35" ht="12.75" customHeight="1" x14ac:dyDescent="0.3">
      <c r="A90" s="161" t="s">
        <v>121</v>
      </c>
      <c r="B90" s="147"/>
      <c r="C90" s="147"/>
      <c r="D90" s="147"/>
      <c r="E90" s="147"/>
      <c r="F90" s="147"/>
      <c r="G90" s="147"/>
      <c r="H90" s="147"/>
      <c r="I90" s="147"/>
      <c r="J90" s="147"/>
      <c r="K90" s="147"/>
      <c r="L90" s="75"/>
      <c r="M90" s="75"/>
      <c r="N90" s="75"/>
      <c r="O90" s="75"/>
      <c r="P90" s="75"/>
      <c r="Q90" s="75"/>
      <c r="R90" s="75"/>
      <c r="S90" s="75"/>
      <c r="T90" s="75"/>
      <c r="U90" s="75"/>
      <c r="V90" s="75"/>
      <c r="W90" s="75"/>
      <c r="X90" s="75"/>
      <c r="Y90" s="75"/>
      <c r="Z90" s="76" t="s">
        <v>115</v>
      </c>
      <c r="AA90" s="75"/>
      <c r="AB90" s="75"/>
      <c r="AC90" s="75"/>
      <c r="AD90" s="75"/>
      <c r="AE90" s="75"/>
      <c r="AF90" s="75"/>
      <c r="AG90" s="75"/>
      <c r="AH90" s="77"/>
      <c r="AI90" s="25"/>
    </row>
    <row r="91" spans="1:35" ht="12.75" customHeight="1" x14ac:dyDescent="0.3">
      <c r="A91" s="78"/>
      <c r="B91" s="75"/>
      <c r="C91" s="75"/>
      <c r="D91" s="75"/>
      <c r="E91" s="75"/>
      <c r="F91" s="75"/>
      <c r="G91" s="75"/>
      <c r="H91" s="75"/>
      <c r="I91" s="75"/>
      <c r="J91" s="75"/>
      <c r="K91" s="77"/>
      <c r="L91" s="161" t="s">
        <v>25</v>
      </c>
      <c r="M91" s="147"/>
      <c r="N91" s="147"/>
      <c r="O91" s="147"/>
      <c r="P91" s="147"/>
      <c r="Q91" s="147"/>
      <c r="R91" s="147"/>
      <c r="S91" s="147"/>
      <c r="T91" s="147"/>
      <c r="U91" s="147"/>
      <c r="V91" s="147"/>
      <c r="W91" s="75"/>
      <c r="X91" s="75"/>
      <c r="Y91" s="75"/>
      <c r="Z91" s="75"/>
      <c r="AA91" s="75"/>
      <c r="AB91" s="75"/>
      <c r="AC91" s="75"/>
      <c r="AD91" s="75"/>
      <c r="AE91" s="75"/>
      <c r="AF91" s="75"/>
      <c r="AG91" s="75"/>
      <c r="AH91" s="77"/>
      <c r="AI91" s="25"/>
    </row>
    <row r="92" spans="1:35" ht="12.75" customHeight="1" x14ac:dyDescent="0.3">
      <c r="A92" s="161" t="str">
        <f>IF(L79="3:0",A79,IF(L79="3:1",A79,IF(L79="3:2",A79,IF(L79="2:3",A77,IF(L79="1:3",A77,IF(L79="0:3",A77,""))))))</f>
        <v>Jantsch Antonín (47) (KMST)</v>
      </c>
      <c r="B92" s="147"/>
      <c r="C92" s="147"/>
      <c r="D92" s="147"/>
      <c r="E92" s="147"/>
      <c r="F92" s="147"/>
      <c r="G92" s="147"/>
      <c r="H92" s="147"/>
      <c r="I92" s="147"/>
      <c r="J92" s="147"/>
      <c r="K92" s="147"/>
      <c r="L92" s="162" t="s">
        <v>110</v>
      </c>
      <c r="M92" s="122"/>
      <c r="N92" s="122"/>
      <c r="O92" s="122"/>
      <c r="P92" s="122"/>
      <c r="Q92" s="122"/>
      <c r="R92" s="122"/>
      <c r="S92" s="122"/>
      <c r="T92" s="122"/>
      <c r="U92" s="122"/>
      <c r="V92" s="122"/>
      <c r="W92" s="78"/>
      <c r="X92" s="75"/>
      <c r="Y92" s="75"/>
      <c r="Z92" s="75"/>
      <c r="AA92" s="75"/>
      <c r="AB92" s="75"/>
      <c r="AC92" s="75"/>
      <c r="AD92" s="75"/>
      <c r="AE92" s="75"/>
      <c r="AF92" s="75"/>
      <c r="AG92" s="75"/>
      <c r="AH92" s="77"/>
      <c r="AI92" s="25"/>
    </row>
    <row r="93" spans="1:35" ht="12.75" customHeight="1" x14ac:dyDescent="0.3">
      <c r="A93" s="78"/>
      <c r="B93" s="75"/>
      <c r="C93" s="75"/>
      <c r="D93" s="75"/>
      <c r="E93" s="75"/>
      <c r="F93" s="75"/>
      <c r="G93" s="75"/>
      <c r="H93" s="75"/>
      <c r="I93" s="75"/>
      <c r="J93" s="75"/>
      <c r="K93" s="75"/>
      <c r="L93" s="75"/>
      <c r="M93" s="75"/>
      <c r="N93" s="75"/>
      <c r="O93" s="75"/>
      <c r="P93" s="75"/>
      <c r="Q93" s="75"/>
      <c r="R93" s="75"/>
      <c r="S93" s="75"/>
      <c r="T93" s="75"/>
      <c r="U93" s="75"/>
      <c r="V93" s="75"/>
      <c r="W93" s="161" t="s">
        <v>124</v>
      </c>
      <c r="X93" s="147"/>
      <c r="Y93" s="147"/>
      <c r="Z93" s="147"/>
      <c r="AA93" s="147"/>
      <c r="AB93" s="147"/>
      <c r="AC93" s="147"/>
      <c r="AD93" s="147"/>
      <c r="AE93" s="147"/>
      <c r="AF93" s="147"/>
      <c r="AG93" s="147"/>
      <c r="AH93" s="77"/>
      <c r="AI93" s="25"/>
    </row>
    <row r="94" spans="1:35" ht="12.75" customHeight="1" x14ac:dyDescent="0.3">
      <c r="A94" s="161" t="str">
        <f>IF(L83="3:0",A83,IF(L83="3:1",A83,IF(L83="3:2",A83,IF(L83="2:3",A81,IF(L83="1:3",A81,IF(L83="0:3",A81,""))))))</f>
        <v>Kostan Daniel (25) (PINK!)</v>
      </c>
      <c r="B94" s="147"/>
      <c r="C94" s="147"/>
      <c r="D94" s="147"/>
      <c r="E94" s="147"/>
      <c r="F94" s="147"/>
      <c r="G94" s="147"/>
      <c r="H94" s="147"/>
      <c r="I94" s="147"/>
      <c r="J94" s="147"/>
      <c r="K94" s="147"/>
      <c r="L94" s="75"/>
      <c r="M94" s="75"/>
      <c r="N94" s="75"/>
      <c r="O94" s="75"/>
      <c r="P94" s="75"/>
      <c r="Q94" s="75"/>
      <c r="R94" s="75"/>
      <c r="S94" s="75"/>
      <c r="T94" s="75"/>
      <c r="U94" s="75"/>
      <c r="V94" s="75"/>
      <c r="W94" s="162" t="s">
        <v>110</v>
      </c>
      <c r="X94" s="122"/>
      <c r="Y94" s="122"/>
      <c r="Z94" s="122"/>
      <c r="AA94" s="122"/>
      <c r="AB94" s="122"/>
      <c r="AC94" s="122"/>
      <c r="AD94" s="122"/>
      <c r="AE94" s="122"/>
      <c r="AF94" s="122"/>
      <c r="AG94" s="122"/>
      <c r="AH94" s="77"/>
      <c r="AI94" s="25"/>
    </row>
    <row r="95" spans="1:35" ht="12.75" customHeight="1" x14ac:dyDescent="0.3">
      <c r="A95" s="78"/>
      <c r="B95" s="75"/>
      <c r="C95" s="75"/>
      <c r="D95" s="75"/>
      <c r="E95" s="75"/>
      <c r="F95" s="75"/>
      <c r="G95" s="75"/>
      <c r="H95" s="75"/>
      <c r="I95" s="75"/>
      <c r="J95" s="75"/>
      <c r="K95" s="77"/>
      <c r="L95" s="161" t="s">
        <v>124</v>
      </c>
      <c r="M95" s="147"/>
      <c r="N95" s="147"/>
      <c r="O95" s="147"/>
      <c r="P95" s="147"/>
      <c r="Q95" s="147"/>
      <c r="R95" s="147"/>
      <c r="S95" s="147"/>
      <c r="T95" s="147"/>
      <c r="U95" s="147"/>
      <c r="V95" s="147"/>
      <c r="W95" s="78"/>
      <c r="X95" s="75"/>
      <c r="Y95" s="75"/>
      <c r="Z95" s="75"/>
      <c r="AA95" s="75"/>
      <c r="AB95" s="75"/>
      <c r="AC95" s="75"/>
      <c r="AD95" s="75"/>
      <c r="AE95" s="75"/>
      <c r="AF95" s="75"/>
      <c r="AG95" s="80"/>
      <c r="AH95" s="77"/>
      <c r="AI95" s="25"/>
    </row>
    <row r="96" spans="1:35" ht="12.75" customHeight="1" x14ac:dyDescent="0.3">
      <c r="A96" s="161" t="s">
        <v>124</v>
      </c>
      <c r="B96" s="147"/>
      <c r="C96" s="147"/>
      <c r="D96" s="147"/>
      <c r="E96" s="147"/>
      <c r="F96" s="147"/>
      <c r="G96" s="147"/>
      <c r="H96" s="147"/>
      <c r="I96" s="147"/>
      <c r="J96" s="147"/>
      <c r="K96" s="147"/>
      <c r="L96" s="162" t="s">
        <v>109</v>
      </c>
      <c r="M96" s="122"/>
      <c r="N96" s="122"/>
      <c r="O96" s="122"/>
      <c r="P96" s="122"/>
      <c r="Q96" s="122"/>
      <c r="R96" s="122"/>
      <c r="S96" s="122"/>
      <c r="T96" s="122"/>
      <c r="U96" s="122"/>
      <c r="V96" s="122"/>
      <c r="W96" s="75"/>
      <c r="X96" s="75"/>
      <c r="Y96" s="75"/>
      <c r="Z96" s="75"/>
      <c r="AA96" s="75"/>
      <c r="AB96" s="75"/>
      <c r="AC96" s="75"/>
      <c r="AD96" s="75"/>
      <c r="AE96" s="75"/>
      <c r="AF96" s="75"/>
      <c r="AG96" s="80"/>
      <c r="AH96" s="77"/>
      <c r="AI96" s="25"/>
    </row>
    <row r="97" spans="1:35" ht="12.75" customHeight="1" x14ac:dyDescent="0.3">
      <c r="A97" s="81"/>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3"/>
      <c r="AI97" s="25"/>
    </row>
    <row r="98" spans="1:35" ht="12.75" customHeight="1" x14ac:dyDescent="0.3">
      <c r="A98" s="72"/>
      <c r="B98" s="73"/>
      <c r="C98" s="73"/>
      <c r="D98" s="73"/>
      <c r="E98" s="73"/>
      <c r="F98" s="73"/>
      <c r="G98" s="73"/>
      <c r="H98" s="73"/>
      <c r="I98" s="73"/>
      <c r="J98" s="73"/>
      <c r="K98" s="73"/>
      <c r="L98" s="73"/>
      <c r="M98" s="73"/>
      <c r="N98" s="73"/>
      <c r="O98" s="73"/>
      <c r="P98" s="73"/>
      <c r="Q98" s="73"/>
      <c r="R98" s="73"/>
      <c r="S98" s="73"/>
      <c r="T98" s="73"/>
      <c r="U98" s="73"/>
      <c r="V98" s="73"/>
      <c r="W98" s="73"/>
      <c r="X98" s="73"/>
      <c r="Y98" s="73"/>
      <c r="Z98" s="84" t="s">
        <v>116</v>
      </c>
      <c r="AA98" s="73"/>
      <c r="AB98" s="73"/>
      <c r="AC98" s="73"/>
      <c r="AD98" s="73"/>
      <c r="AE98" s="73"/>
      <c r="AF98" s="73"/>
      <c r="AG98" s="73"/>
      <c r="AH98" s="74"/>
      <c r="AI98" s="25"/>
    </row>
    <row r="99" spans="1:35" ht="12.75" customHeight="1" x14ac:dyDescent="0.3">
      <c r="A99" s="78"/>
      <c r="B99" s="75"/>
      <c r="C99" s="75"/>
      <c r="D99" s="75"/>
      <c r="E99" s="75"/>
      <c r="F99" s="75"/>
      <c r="G99" s="75"/>
      <c r="H99" s="75"/>
      <c r="I99" s="75"/>
      <c r="J99" s="75"/>
      <c r="K99" s="75"/>
      <c r="L99" s="163" t="str">
        <f>IF(W77="3:0",L78,IF(W77="3:1",L78,IF(W77="3:2",L78,IF(W77="2:3",L74,IF(W77="1:3",L74,IF(W77="0:3",L74,""))))))</f>
        <v>Rachač Daniel (38) (ČL)</v>
      </c>
      <c r="M99" s="147"/>
      <c r="N99" s="147"/>
      <c r="O99" s="147"/>
      <c r="P99" s="147"/>
      <c r="Q99" s="147"/>
      <c r="R99" s="147"/>
      <c r="S99" s="147"/>
      <c r="T99" s="147"/>
      <c r="U99" s="147"/>
      <c r="V99" s="147"/>
      <c r="W99" s="75"/>
      <c r="X99" s="75"/>
      <c r="Y99" s="75"/>
      <c r="Z99" s="75"/>
      <c r="AA99" s="75"/>
      <c r="AB99" s="75"/>
      <c r="AC99" s="75"/>
      <c r="AD99" s="75"/>
      <c r="AE99" s="75"/>
      <c r="AF99" s="75"/>
      <c r="AG99" s="75"/>
      <c r="AH99" s="77"/>
      <c r="AI99" s="25"/>
    </row>
    <row r="100" spans="1:35" ht="12.75" customHeight="1" x14ac:dyDescent="0.3">
      <c r="A100" s="78"/>
      <c r="B100" s="75"/>
      <c r="C100" s="75"/>
      <c r="D100" s="75"/>
      <c r="E100" s="75"/>
      <c r="F100" s="75"/>
      <c r="G100" s="75"/>
      <c r="H100" s="75"/>
      <c r="I100" s="75"/>
      <c r="J100" s="75"/>
      <c r="K100" s="75"/>
      <c r="L100" s="75"/>
      <c r="M100" s="75"/>
      <c r="N100" s="75"/>
      <c r="O100" s="75"/>
      <c r="P100" s="75"/>
      <c r="Q100" s="75"/>
      <c r="R100" s="75"/>
      <c r="S100" s="75"/>
      <c r="T100" s="75"/>
      <c r="U100" s="75"/>
      <c r="V100" s="77"/>
      <c r="W100" s="161" t="s">
        <v>123</v>
      </c>
      <c r="X100" s="147"/>
      <c r="Y100" s="147"/>
      <c r="Z100" s="147"/>
      <c r="AA100" s="147"/>
      <c r="AB100" s="147"/>
      <c r="AC100" s="147"/>
      <c r="AD100" s="147"/>
      <c r="AE100" s="147"/>
      <c r="AF100" s="147"/>
      <c r="AG100" s="147"/>
      <c r="AH100" s="77"/>
      <c r="AI100" s="25"/>
    </row>
    <row r="101" spans="1:35" ht="12.75" customHeight="1" x14ac:dyDescent="0.3">
      <c r="A101" s="78"/>
      <c r="B101" s="75"/>
      <c r="C101" s="75"/>
      <c r="D101" s="75"/>
      <c r="E101" s="75"/>
      <c r="F101" s="75"/>
      <c r="G101" s="75"/>
      <c r="H101" s="75"/>
      <c r="I101" s="75"/>
      <c r="J101" s="75"/>
      <c r="K101" s="75"/>
      <c r="L101" s="163" t="str">
        <f>IF(W85="3:0",L86,IF(W85="3:1",L86,IF(W85="3:2",L86,IF(W85="2:3",L82,IF(W85="1:3",L82,IF(W85="0:3",L82,""))))))</f>
        <v>Havel Lukáš (50) (ST Fr.)</v>
      </c>
      <c r="M101" s="147"/>
      <c r="N101" s="147"/>
      <c r="O101" s="147"/>
      <c r="P101" s="147"/>
      <c r="Q101" s="147"/>
      <c r="R101" s="147"/>
      <c r="S101" s="147"/>
      <c r="T101" s="147"/>
      <c r="U101" s="147"/>
      <c r="V101" s="147"/>
      <c r="W101" s="162" t="s">
        <v>110</v>
      </c>
      <c r="X101" s="122"/>
      <c r="Y101" s="122"/>
      <c r="Z101" s="122"/>
      <c r="AA101" s="122"/>
      <c r="AB101" s="122"/>
      <c r="AC101" s="122"/>
      <c r="AD101" s="122"/>
      <c r="AE101" s="122"/>
      <c r="AF101" s="122"/>
      <c r="AG101" s="122"/>
      <c r="AH101" s="77"/>
      <c r="AI101" s="25"/>
    </row>
    <row r="102" spans="1:35" ht="12.75" customHeight="1" x14ac:dyDescent="0.3">
      <c r="A102" s="81"/>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3"/>
      <c r="AI102" s="25"/>
    </row>
    <row r="103" spans="1:35" ht="12.75" customHeight="1" x14ac:dyDescent="0.3">
      <c r="A103" s="72"/>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84" t="s">
        <v>117</v>
      </c>
      <c r="AA103" s="73"/>
      <c r="AB103" s="73"/>
      <c r="AC103" s="73"/>
      <c r="AD103" s="73"/>
      <c r="AE103" s="73"/>
      <c r="AF103" s="73"/>
      <c r="AG103" s="73"/>
      <c r="AH103" s="74"/>
      <c r="AI103" s="25"/>
    </row>
    <row r="104" spans="1:35" ht="12.75" customHeight="1" x14ac:dyDescent="0.3">
      <c r="A104" s="78"/>
      <c r="B104" s="75"/>
      <c r="C104" s="75"/>
      <c r="D104" s="75"/>
      <c r="E104" s="75"/>
      <c r="F104" s="75"/>
      <c r="G104" s="75"/>
      <c r="H104" s="75"/>
      <c r="I104" s="75"/>
      <c r="J104" s="75"/>
      <c r="K104" s="75"/>
      <c r="L104" s="163" t="s">
        <v>121</v>
      </c>
      <c r="M104" s="147"/>
      <c r="N104" s="147"/>
      <c r="O104" s="147"/>
      <c r="P104" s="147"/>
      <c r="Q104" s="147"/>
      <c r="R104" s="147"/>
      <c r="S104" s="147"/>
      <c r="T104" s="147"/>
      <c r="U104" s="147"/>
      <c r="V104" s="147"/>
      <c r="W104" s="75"/>
      <c r="X104" s="75"/>
      <c r="Y104" s="75"/>
      <c r="Z104" s="75"/>
      <c r="AA104" s="75"/>
      <c r="AB104" s="75"/>
      <c r="AC104" s="75"/>
      <c r="AD104" s="75"/>
      <c r="AE104" s="75"/>
      <c r="AF104" s="75"/>
      <c r="AG104" s="75"/>
      <c r="AH104" s="77"/>
      <c r="AI104" s="25"/>
    </row>
    <row r="105" spans="1:35" ht="12.75" customHeight="1" x14ac:dyDescent="0.3">
      <c r="A105" s="78"/>
      <c r="B105" s="75"/>
      <c r="C105" s="75"/>
      <c r="D105" s="75"/>
      <c r="E105" s="75"/>
      <c r="F105" s="75"/>
      <c r="G105" s="75"/>
      <c r="H105" s="75"/>
      <c r="I105" s="75"/>
      <c r="J105" s="75"/>
      <c r="K105" s="75"/>
      <c r="L105" s="75"/>
      <c r="M105" s="75"/>
      <c r="N105" s="75"/>
      <c r="O105" s="75"/>
      <c r="P105" s="75"/>
      <c r="Q105" s="75"/>
      <c r="R105" s="75"/>
      <c r="S105" s="75"/>
      <c r="T105" s="75"/>
      <c r="U105" s="75"/>
      <c r="V105" s="77"/>
      <c r="W105" s="161" t="s">
        <v>121</v>
      </c>
      <c r="X105" s="147"/>
      <c r="Y105" s="147"/>
      <c r="Z105" s="147"/>
      <c r="AA105" s="147"/>
      <c r="AB105" s="147"/>
      <c r="AC105" s="147"/>
      <c r="AD105" s="147"/>
      <c r="AE105" s="147"/>
      <c r="AF105" s="147"/>
      <c r="AG105" s="147"/>
      <c r="AH105" s="77"/>
      <c r="AI105" s="25"/>
    </row>
    <row r="106" spans="1:35" ht="12.75" customHeight="1" x14ac:dyDescent="0.3">
      <c r="A106" s="78"/>
      <c r="B106" s="75"/>
      <c r="C106" s="75"/>
      <c r="D106" s="75"/>
      <c r="E106" s="75"/>
      <c r="F106" s="75"/>
      <c r="G106" s="75"/>
      <c r="H106" s="75"/>
      <c r="I106" s="75"/>
      <c r="J106" s="75"/>
      <c r="K106" s="75"/>
      <c r="L106" s="163" t="s">
        <v>119</v>
      </c>
      <c r="M106" s="147"/>
      <c r="N106" s="147"/>
      <c r="O106" s="147"/>
      <c r="P106" s="147"/>
      <c r="Q106" s="147"/>
      <c r="R106" s="147"/>
      <c r="S106" s="147"/>
      <c r="T106" s="147"/>
      <c r="U106" s="147"/>
      <c r="V106" s="147"/>
      <c r="W106" s="162" t="s">
        <v>110</v>
      </c>
      <c r="X106" s="122"/>
      <c r="Y106" s="122"/>
      <c r="Z106" s="122"/>
      <c r="AA106" s="122"/>
      <c r="AB106" s="122"/>
      <c r="AC106" s="122"/>
      <c r="AD106" s="122"/>
      <c r="AE106" s="122"/>
      <c r="AF106" s="122"/>
      <c r="AG106" s="122"/>
      <c r="AH106" s="77"/>
      <c r="AI106" s="25"/>
    </row>
    <row r="107" spans="1:35" ht="12.75" customHeight="1" x14ac:dyDescent="0.3">
      <c r="A107" s="81"/>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3"/>
      <c r="AI107" s="25"/>
    </row>
    <row r="108" spans="1:35" ht="12.75" customHeight="1" x14ac:dyDescent="0.2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row>
    <row r="109" spans="1:35" ht="12.75" customHeight="1" x14ac:dyDescent="0.2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row>
    <row r="110" spans="1:35" ht="12.75" customHeight="1" x14ac:dyDescent="0.2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row>
    <row r="111" spans="1:35" ht="12.75" customHeight="1" x14ac:dyDescent="0.2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row>
    <row r="112" spans="1:35" ht="12.75" customHeight="1" x14ac:dyDescent="0.2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row>
    <row r="113" spans="1:35" ht="12.75" customHeight="1" x14ac:dyDescent="0.2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row>
    <row r="114" spans="1:35" ht="12.75" customHeight="1" x14ac:dyDescent="0.2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row>
    <row r="115" spans="1:35" ht="12.75" customHeight="1" x14ac:dyDescent="0.2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row>
    <row r="116" spans="1:35" ht="12.75" customHeight="1" x14ac:dyDescent="0.2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row>
    <row r="117" spans="1:35" ht="12.75" customHeight="1" x14ac:dyDescent="0.2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row>
    <row r="118" spans="1:35" ht="12.75" customHeight="1" x14ac:dyDescent="0.2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row>
    <row r="119" spans="1:35" ht="12.75" customHeight="1" x14ac:dyDescent="0.2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row>
    <row r="120" spans="1:35" ht="12.75" customHeight="1" x14ac:dyDescent="0.2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row>
    <row r="121" spans="1:35" ht="12.75" customHeight="1" x14ac:dyDescent="0.2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row>
    <row r="122" spans="1:35" ht="12.75" customHeight="1" x14ac:dyDescent="0.2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row>
    <row r="123" spans="1:35" ht="12.75" customHeight="1" x14ac:dyDescent="0.2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row>
    <row r="124" spans="1:35" ht="12.75" customHeight="1" x14ac:dyDescent="0.2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row>
    <row r="125" spans="1:35" ht="12.75" customHeight="1" x14ac:dyDescent="0.2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row>
    <row r="126" spans="1:35" ht="12.75" customHeight="1" x14ac:dyDescent="0.2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row>
    <row r="127" spans="1:35" ht="12.75" customHeight="1" x14ac:dyDescent="0.2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row>
    <row r="128" spans="1:35" ht="12.75" customHeight="1" x14ac:dyDescent="0.2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row>
    <row r="129" spans="1:35" ht="12.75" customHeight="1" x14ac:dyDescent="0.2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row>
    <row r="130" spans="1:35" ht="12.75" customHeight="1" x14ac:dyDescent="0.2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row>
    <row r="131" spans="1:35" ht="12.75" customHeight="1" x14ac:dyDescent="0.2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row>
    <row r="132" spans="1:35" ht="12.75" customHeight="1" x14ac:dyDescent="0.2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row>
    <row r="133" spans="1:35" ht="12.75" customHeight="1" x14ac:dyDescent="0.2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row>
    <row r="134" spans="1:35" ht="12.75" customHeight="1" x14ac:dyDescent="0.2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row>
    <row r="135" spans="1:35" ht="12.75" customHeight="1" x14ac:dyDescent="0.2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row>
    <row r="136" spans="1:35" ht="12.75" customHeight="1" x14ac:dyDescent="0.2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row>
    <row r="137" spans="1:35" ht="12.75" customHeight="1" x14ac:dyDescent="0.2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row>
    <row r="138" spans="1:35" ht="12.75" customHeight="1" x14ac:dyDescent="0.2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row>
    <row r="139" spans="1:35" ht="12.75" customHeight="1" x14ac:dyDescent="0.2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row>
    <row r="140" spans="1:35" ht="12.75" customHeight="1" x14ac:dyDescent="0.2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row>
    <row r="141" spans="1:35" ht="12.75" customHeight="1" x14ac:dyDescent="0.2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row>
    <row r="142" spans="1:35" ht="12.75" customHeight="1" x14ac:dyDescent="0.2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row>
    <row r="143" spans="1:35" ht="12.75" customHeight="1" x14ac:dyDescent="0.2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row>
    <row r="144" spans="1:35" ht="12.75" customHeight="1" x14ac:dyDescent="0.2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row>
    <row r="145" spans="1:35" ht="12.75" customHeight="1" x14ac:dyDescent="0.2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row>
    <row r="146" spans="1:35" ht="12.75" customHeight="1" x14ac:dyDescent="0.2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row>
    <row r="147" spans="1:35" ht="12.75" customHeight="1" x14ac:dyDescent="0.2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row>
    <row r="148" spans="1:35" ht="12.75" customHeight="1" x14ac:dyDescent="0.2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row>
    <row r="149" spans="1:35" ht="12.75" customHeight="1" x14ac:dyDescent="0.2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row>
    <row r="150" spans="1:35" ht="12.75" customHeight="1" x14ac:dyDescent="0.2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row>
    <row r="151" spans="1:35" ht="12.75" customHeight="1" x14ac:dyDescent="0.2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row>
    <row r="152" spans="1:35" ht="12.75" customHeight="1" x14ac:dyDescent="0.2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row>
    <row r="153" spans="1:35" ht="12.75" customHeight="1" x14ac:dyDescent="0.2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row>
    <row r="154" spans="1:35" ht="12.75" customHeight="1" x14ac:dyDescent="0.2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row>
    <row r="155" spans="1:35" ht="12.75" customHeight="1" x14ac:dyDescent="0.2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row>
    <row r="156" spans="1:35" ht="12.75" customHeight="1" x14ac:dyDescent="0.2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row>
    <row r="157" spans="1:35" ht="12.75" customHeight="1" x14ac:dyDescent="0.2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row>
    <row r="158" spans="1:35" ht="12.75" customHeight="1" x14ac:dyDescent="0.2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row>
    <row r="159" spans="1:35" ht="12.75" customHeight="1" x14ac:dyDescent="0.2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row>
    <row r="160" spans="1:35" ht="12.75" customHeight="1" x14ac:dyDescent="0.2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row>
    <row r="161" spans="1:35" ht="12.75" customHeight="1" x14ac:dyDescent="0.2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row>
    <row r="162" spans="1:35" ht="12.75" customHeight="1" x14ac:dyDescent="0.2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row>
    <row r="163" spans="1:35" ht="12.75" customHeight="1" x14ac:dyDescent="0.2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row>
    <row r="164" spans="1:35" ht="12.75" customHeight="1" x14ac:dyDescent="0.2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row>
    <row r="165" spans="1:35" ht="12.75" customHeight="1" x14ac:dyDescent="0.2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row>
    <row r="166" spans="1:35" ht="12.75" customHeight="1" x14ac:dyDescent="0.2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row>
    <row r="167" spans="1:35" ht="12.75" customHeight="1" x14ac:dyDescent="0.2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row>
    <row r="168" spans="1:35" ht="12.75" customHeight="1" x14ac:dyDescent="0.2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row>
    <row r="169" spans="1:35" ht="12.75" customHeight="1" x14ac:dyDescent="0.2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row>
    <row r="170" spans="1:35" ht="12.75" customHeight="1" x14ac:dyDescent="0.2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row>
    <row r="171" spans="1:35" ht="12.75" customHeight="1" x14ac:dyDescent="0.2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row>
    <row r="172" spans="1:35" ht="12.75" customHeight="1" x14ac:dyDescent="0.2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row>
    <row r="173" spans="1:35" ht="12.75" customHeight="1" x14ac:dyDescent="0.2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row>
    <row r="174" spans="1:35" ht="12.75" customHeight="1" x14ac:dyDescent="0.2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row>
    <row r="175" spans="1:35" ht="12.75" customHeight="1" x14ac:dyDescent="0.2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row>
    <row r="176" spans="1:35" ht="12.75" customHeight="1" x14ac:dyDescent="0.2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row>
    <row r="177" spans="1:35" ht="12.75" customHeight="1" x14ac:dyDescent="0.2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row>
    <row r="178" spans="1:35" ht="12.75" customHeight="1" x14ac:dyDescent="0.2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row>
    <row r="179" spans="1:35" ht="12.75" customHeight="1" x14ac:dyDescent="0.2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row>
    <row r="180" spans="1:35" ht="12.75" customHeight="1" x14ac:dyDescent="0.25">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row>
    <row r="181" spans="1:35" ht="12.75" customHeight="1" x14ac:dyDescent="0.25">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row>
    <row r="182" spans="1:35" ht="12.75" customHeight="1" x14ac:dyDescent="0.25">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row>
    <row r="183" spans="1:35" ht="12.75" customHeight="1" x14ac:dyDescent="0.25">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row>
    <row r="184" spans="1:35" ht="12.75" customHeight="1" x14ac:dyDescent="0.25">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row>
    <row r="185" spans="1:35" ht="12.75" customHeight="1" x14ac:dyDescent="0.2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row>
    <row r="186" spans="1:35" ht="12.75" customHeight="1" x14ac:dyDescent="0.25">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row>
    <row r="187" spans="1:35" ht="12.75" customHeight="1" x14ac:dyDescent="0.25">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row>
    <row r="188" spans="1:35" ht="12.75" customHeight="1" x14ac:dyDescent="0.25">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row>
    <row r="189" spans="1:35" ht="12.75" customHeight="1" x14ac:dyDescent="0.25">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row>
    <row r="190" spans="1:35" ht="12.75" customHeight="1" x14ac:dyDescent="0.25">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row>
    <row r="191" spans="1:35" ht="12.75" customHeight="1" x14ac:dyDescent="0.25">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row>
    <row r="192" spans="1:35" ht="12.75" customHeight="1" x14ac:dyDescent="0.25">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row>
    <row r="193" spans="1:35" ht="12.75" customHeight="1" x14ac:dyDescent="0.25">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row>
    <row r="194" spans="1:35" ht="12.75" customHeight="1" x14ac:dyDescent="0.25">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row>
    <row r="195" spans="1:35" ht="12.75" customHeight="1" x14ac:dyDescent="0.2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row>
    <row r="196" spans="1:35" ht="12.75" customHeight="1" x14ac:dyDescent="0.25">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row>
    <row r="197" spans="1:35" ht="12.75" customHeight="1" x14ac:dyDescent="0.25">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row>
    <row r="198" spans="1:35" ht="12.75" customHeight="1" x14ac:dyDescent="0.25">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row>
    <row r="199" spans="1:35" ht="12.75" customHeight="1" x14ac:dyDescent="0.25">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row>
    <row r="200" spans="1:35" ht="12.75" customHeight="1" x14ac:dyDescent="0.25">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row>
    <row r="201" spans="1:35" ht="12.75" customHeight="1" x14ac:dyDescent="0.25">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row>
    <row r="202" spans="1:35" ht="12.75" customHeight="1" x14ac:dyDescent="0.25">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row>
    <row r="203" spans="1:35" ht="12.75" customHeight="1" x14ac:dyDescent="0.25">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row>
    <row r="204" spans="1:35" ht="12.75" customHeight="1" x14ac:dyDescent="0.25">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row>
    <row r="205" spans="1:35" ht="12.75" customHeight="1" x14ac:dyDescent="0.2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row>
    <row r="206" spans="1:35" ht="15.75" customHeight="1" x14ac:dyDescent="0.25">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row>
    <row r="207" spans="1:35" ht="15.75" customHeight="1" x14ac:dyDescent="0.25">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row>
    <row r="208" spans="1:35" ht="15.75" customHeight="1" x14ac:dyDescent="0.25">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row>
    <row r="209" spans="1:35"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spans="1:35"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spans="1:35"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spans="1:35"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35"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spans="1:35"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row>
    <row r="289" spans="1:35"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row>
    <row r="290" spans="1:35"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row>
    <row r="291" spans="1:35"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row>
    <row r="292" spans="1:35"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row>
    <row r="293" spans="1:35"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row>
    <row r="294" spans="1:35"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row>
    <row r="295" spans="1:35"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row>
    <row r="296" spans="1:35"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row>
    <row r="297" spans="1:35"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row>
    <row r="298" spans="1:35"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ht="15.75" customHeight="1" x14ac:dyDescent="0.25">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row>
    <row r="300" spans="1:35" ht="15.75" customHeight="1" x14ac:dyDescent="0.25">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c r="AA300" s="71"/>
      <c r="AB300" s="71"/>
      <c r="AC300" s="71"/>
      <c r="AD300" s="71"/>
      <c r="AE300" s="71"/>
      <c r="AF300" s="71"/>
      <c r="AG300" s="71"/>
      <c r="AH300" s="71"/>
      <c r="AI300" s="71"/>
    </row>
    <row r="301" spans="1:35" ht="15.75" customHeight="1" x14ac:dyDescent="0.25">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c r="AA301" s="71"/>
      <c r="AB301" s="71"/>
      <c r="AC301" s="71"/>
      <c r="AD301" s="71"/>
      <c r="AE301" s="71"/>
      <c r="AF301" s="71"/>
      <c r="AG301" s="71"/>
      <c r="AH301" s="71"/>
      <c r="AI301" s="71"/>
    </row>
    <row r="302" spans="1:35" ht="15.75" customHeight="1" x14ac:dyDescent="0.25">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c r="AA302" s="71"/>
      <c r="AB302" s="71"/>
      <c r="AC302" s="71"/>
      <c r="AD302" s="71"/>
      <c r="AE302" s="71"/>
      <c r="AF302" s="71"/>
      <c r="AG302" s="71"/>
      <c r="AH302" s="71"/>
      <c r="AI302" s="71"/>
    </row>
    <row r="303" spans="1:35" ht="15.75" customHeight="1" x14ac:dyDescent="0.25">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c r="AE303" s="71"/>
      <c r="AF303" s="71"/>
      <c r="AG303" s="71"/>
      <c r="AH303" s="71"/>
      <c r="AI303" s="71"/>
    </row>
    <row r="304" spans="1:35" ht="15.75" customHeight="1" x14ac:dyDescent="0.25">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row>
    <row r="305" spans="1:35" ht="15.75" customHeight="1" x14ac:dyDescent="0.25">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c r="AA305" s="71"/>
      <c r="AB305" s="71"/>
      <c r="AC305" s="71"/>
      <c r="AD305" s="71"/>
      <c r="AE305" s="71"/>
      <c r="AF305" s="71"/>
      <c r="AG305" s="71"/>
      <c r="AH305" s="71"/>
      <c r="AI305" s="71"/>
    </row>
    <row r="306" spans="1:35" ht="15.75" customHeight="1" x14ac:dyDescent="0.25">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c r="AA306" s="71"/>
      <c r="AB306" s="71"/>
      <c r="AC306" s="71"/>
      <c r="AD306" s="71"/>
      <c r="AE306" s="71"/>
      <c r="AF306" s="71"/>
      <c r="AG306" s="71"/>
      <c r="AH306" s="71"/>
      <c r="AI306" s="71"/>
    </row>
    <row r="307" spans="1:35" ht="15.75" customHeight="1" x14ac:dyDescent="0.25"/>
    <row r="308" spans="1:35" ht="15.75" customHeight="1" x14ac:dyDescent="0.25"/>
    <row r="309" spans="1:35" ht="15.75" customHeight="1" x14ac:dyDescent="0.25"/>
    <row r="310" spans="1:35" ht="15.75" customHeight="1" x14ac:dyDescent="0.25"/>
    <row r="311" spans="1:35" ht="15.75" customHeight="1" x14ac:dyDescent="0.25"/>
    <row r="312" spans="1:35" ht="15.75" customHeight="1" x14ac:dyDescent="0.25"/>
    <row r="313" spans="1:35" ht="15.75" customHeight="1" x14ac:dyDescent="0.25"/>
    <row r="314" spans="1:35" ht="15.75" customHeight="1" x14ac:dyDescent="0.25"/>
    <row r="315" spans="1:35" ht="15.75" customHeight="1" x14ac:dyDescent="0.25"/>
    <row r="316" spans="1:35" ht="15.75" customHeight="1" x14ac:dyDescent="0.25"/>
    <row r="317" spans="1:35" ht="15.75" customHeight="1" x14ac:dyDescent="0.25"/>
    <row r="318" spans="1:35" ht="15.75" customHeight="1" x14ac:dyDescent="0.25"/>
    <row r="319" spans="1:35" ht="15.75" customHeight="1" x14ac:dyDescent="0.25"/>
    <row r="320" spans="1:35"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5">
    <mergeCell ref="X20:Z20"/>
    <mergeCell ref="AC22:AE22"/>
    <mergeCell ref="AG22:AH22"/>
    <mergeCell ref="AG23:AH23"/>
    <mergeCell ref="AG24:AH24"/>
    <mergeCell ref="AG25:AH25"/>
    <mergeCell ref="AG26:AH26"/>
    <mergeCell ref="B20:N20"/>
    <mergeCell ref="A22:B22"/>
    <mergeCell ref="C22:N22"/>
    <mergeCell ref="O22:Q22"/>
    <mergeCell ref="R22:T22"/>
    <mergeCell ref="U22:W22"/>
    <mergeCell ref="X22:Z22"/>
    <mergeCell ref="B23:N23"/>
    <mergeCell ref="O23:Q23"/>
    <mergeCell ref="B24:N24"/>
    <mergeCell ref="R24:T24"/>
    <mergeCell ref="B25:N25"/>
    <mergeCell ref="U25:W25"/>
    <mergeCell ref="X26:Z26"/>
    <mergeCell ref="L106:V106"/>
    <mergeCell ref="W106:AG106"/>
    <mergeCell ref="L96:V96"/>
    <mergeCell ref="L99:V99"/>
    <mergeCell ref="W100:AG100"/>
    <mergeCell ref="L101:V101"/>
    <mergeCell ref="W101:AG101"/>
    <mergeCell ref="L104:V104"/>
    <mergeCell ref="W105:AG105"/>
    <mergeCell ref="W81:AG81"/>
    <mergeCell ref="L82:V82"/>
    <mergeCell ref="L83:V83"/>
    <mergeCell ref="W84:AG84"/>
    <mergeCell ref="W85:AG85"/>
    <mergeCell ref="A92:K92"/>
    <mergeCell ref="A94:K94"/>
    <mergeCell ref="A96:K96"/>
    <mergeCell ref="A77:K77"/>
    <mergeCell ref="A79:K79"/>
    <mergeCell ref="A81:K81"/>
    <mergeCell ref="A83:K83"/>
    <mergeCell ref="A85:K85"/>
    <mergeCell ref="A87:K87"/>
    <mergeCell ref="A90:K90"/>
    <mergeCell ref="L86:V86"/>
    <mergeCell ref="L87:V87"/>
    <mergeCell ref="L91:V91"/>
    <mergeCell ref="L92:V92"/>
    <mergeCell ref="W93:AG93"/>
    <mergeCell ref="W94:AG94"/>
    <mergeCell ref="L95:V95"/>
    <mergeCell ref="A73:K73"/>
    <mergeCell ref="L74:V74"/>
    <mergeCell ref="A75:K75"/>
    <mergeCell ref="L75:V75"/>
    <mergeCell ref="W76:AG76"/>
    <mergeCell ref="W77:AG77"/>
    <mergeCell ref="L78:V78"/>
    <mergeCell ref="L79:V79"/>
    <mergeCell ref="W80:AG80"/>
    <mergeCell ref="W52:AG52"/>
    <mergeCell ref="W53:AG53"/>
    <mergeCell ref="L54:V54"/>
    <mergeCell ref="L65:V65"/>
    <mergeCell ref="W65:AG65"/>
    <mergeCell ref="A70:I70"/>
    <mergeCell ref="K70:S70"/>
    <mergeCell ref="U70:W70"/>
    <mergeCell ref="X70:Z70"/>
    <mergeCell ref="AA70:AH70"/>
    <mergeCell ref="L55:V55"/>
    <mergeCell ref="L58:V58"/>
    <mergeCell ref="W59:AG59"/>
    <mergeCell ref="L60:V60"/>
    <mergeCell ref="W60:AG60"/>
    <mergeCell ref="L63:V63"/>
    <mergeCell ref="W64:AG64"/>
    <mergeCell ref="L45:V45"/>
    <mergeCell ref="A46:K46"/>
    <mergeCell ref="L46:V46"/>
    <mergeCell ref="A53:K53"/>
    <mergeCell ref="A55:K55"/>
    <mergeCell ref="A49:K49"/>
    <mergeCell ref="L50:V50"/>
    <mergeCell ref="A51:K51"/>
    <mergeCell ref="L51:V51"/>
    <mergeCell ref="W39:AG39"/>
    <mergeCell ref="A40:K40"/>
    <mergeCell ref="W40:AG40"/>
    <mergeCell ref="L41:V41"/>
    <mergeCell ref="A42:K42"/>
    <mergeCell ref="L42:V42"/>
    <mergeCell ref="W43:AG43"/>
    <mergeCell ref="A44:K44"/>
    <mergeCell ref="W44:AG44"/>
    <mergeCell ref="L33:V33"/>
    <mergeCell ref="A32:K32"/>
    <mergeCell ref="A34:K34"/>
    <mergeCell ref="L34:V34"/>
    <mergeCell ref="W35:AG35"/>
    <mergeCell ref="A36:K36"/>
    <mergeCell ref="W36:AG36"/>
    <mergeCell ref="L37:V37"/>
    <mergeCell ref="A38:K38"/>
    <mergeCell ref="L38:V38"/>
    <mergeCell ref="AC16:AE16"/>
    <mergeCell ref="AG16:AH16"/>
    <mergeCell ref="AG17:AH17"/>
    <mergeCell ref="AG18:AH18"/>
    <mergeCell ref="AG19:AH19"/>
    <mergeCell ref="AG20:AH20"/>
    <mergeCell ref="B26:N26"/>
    <mergeCell ref="A29:I29"/>
    <mergeCell ref="K29:S29"/>
    <mergeCell ref="U29:W29"/>
    <mergeCell ref="X29:Z29"/>
    <mergeCell ref="AA29:AH29"/>
    <mergeCell ref="A16:B16"/>
    <mergeCell ref="C16:N16"/>
    <mergeCell ref="O16:Q16"/>
    <mergeCell ref="R16:T16"/>
    <mergeCell ref="U16:W16"/>
    <mergeCell ref="X16:Z16"/>
    <mergeCell ref="B17:N17"/>
    <mergeCell ref="O17:Q17"/>
    <mergeCell ref="B18:N18"/>
    <mergeCell ref="R18:T18"/>
    <mergeCell ref="B19:N19"/>
    <mergeCell ref="U19:W19"/>
    <mergeCell ref="U10:W10"/>
    <mergeCell ref="X10:Z10"/>
    <mergeCell ref="AC10:AE10"/>
    <mergeCell ref="AG10:AH10"/>
    <mergeCell ref="AG11:AH11"/>
    <mergeCell ref="AG12:AH12"/>
    <mergeCell ref="AG13:AH13"/>
    <mergeCell ref="AG14:AH14"/>
    <mergeCell ref="B7:N7"/>
    <mergeCell ref="B8:N8"/>
    <mergeCell ref="X8:Z8"/>
    <mergeCell ref="A10:B10"/>
    <mergeCell ref="C10:N10"/>
    <mergeCell ref="O10:Q10"/>
    <mergeCell ref="R10:T10"/>
    <mergeCell ref="B11:N11"/>
    <mergeCell ref="O11:Q11"/>
    <mergeCell ref="B12:N12"/>
    <mergeCell ref="R12:T12"/>
    <mergeCell ref="B13:N13"/>
    <mergeCell ref="U13:W13"/>
    <mergeCell ref="X14:Z14"/>
    <mergeCell ref="B14:N14"/>
    <mergeCell ref="U4:W4"/>
    <mergeCell ref="X4:Z4"/>
    <mergeCell ref="AC4:AE4"/>
    <mergeCell ref="AG4:AH4"/>
    <mergeCell ref="AG5:AH5"/>
    <mergeCell ref="AG6:AH6"/>
    <mergeCell ref="AG7:AH7"/>
    <mergeCell ref="AG8:AH8"/>
    <mergeCell ref="A1:I1"/>
    <mergeCell ref="K1:S1"/>
    <mergeCell ref="U1:W1"/>
    <mergeCell ref="X1:Z1"/>
    <mergeCell ref="AA1:AH1"/>
    <mergeCell ref="A4:B4"/>
    <mergeCell ref="C4:N4"/>
    <mergeCell ref="O4:Q4"/>
    <mergeCell ref="R4:T4"/>
    <mergeCell ref="B5:N5"/>
    <mergeCell ref="O5:Q5"/>
    <mergeCell ref="B6:N6"/>
    <mergeCell ref="R6:T6"/>
    <mergeCell ref="U7:W7"/>
  </mergeCells>
  <conditionalFormatting sqref="AG5:AH8 AG11:AH14 AG17:AH20 AG23:AH26">
    <cfRule type="cellIs" dxfId="13" priority="1" operator="lessThan">
      <formula>2.5</formula>
    </cfRule>
    <cfRule type="cellIs" dxfId="12" priority="2" operator="greaterThan">
      <formula>2.5</formula>
    </cfRule>
  </conditionalFormatting>
  <dataValidations count="1">
    <dataValidation type="list" allowBlank="1" showErrorMessage="1" sqref="A32 L33 A34 W35 A36 L37 A38 W39 A40 L41 A42 W43 A44 L45 A46 A49 L50 A51 W52 A53 L54 A55 L58 W59 L60 L63 W64 L65 A73 L74 A75 W76 A77 L78 A79 W80 A81 L82 A83 W84 A85 L86 A87 A90 L91 A92 W93 A94 L95 A96 L99 W100 L101 L104 W105 L106" xr:uid="{00000000-0002-0000-0200-000001000000}">
      <formula1>$B$5:$B$26</formula1>
    </dataValidation>
  </dataValidations>
  <printOptions horizontalCentered="1"/>
  <pageMargins left="0.39370078740157483" right="0.39370078740157483" top="0.39370078740157483" bottom="0.39370078740157483" header="0" footer="0"/>
  <pageSetup paperSize="9" fitToHeight="0"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seznam!$K:$K</xm:f>
          </x14:formula1>
          <xm:sqref>B5:B8 B11:B14 B17:B20 B23:B26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FF"/>
    <pageSetUpPr fitToPage="1"/>
  </sheetPr>
  <dimension ref="A1:AI1000"/>
  <sheetViews>
    <sheetView showGridLines="0" workbookViewId="0">
      <selection sqref="A1:I1"/>
    </sheetView>
  </sheetViews>
  <sheetFormatPr defaultColWidth="12.6640625" defaultRowHeight="15" customHeight="1" x14ac:dyDescent="0.25"/>
  <cols>
    <col min="1" max="33" width="2.109375" customWidth="1"/>
    <col min="34" max="34" width="2.33203125" customWidth="1"/>
    <col min="35" max="35" width="3.77734375" customWidth="1"/>
  </cols>
  <sheetData>
    <row r="1" spans="1:35" ht="15.75" customHeight="1" x14ac:dyDescent="0.25">
      <c r="A1" s="159">
        <f>div_A!A1</f>
        <v>0</v>
      </c>
      <c r="B1" s="130"/>
      <c r="C1" s="130"/>
      <c r="D1" s="130"/>
      <c r="E1" s="130"/>
      <c r="F1" s="130"/>
      <c r="G1" s="130"/>
      <c r="H1" s="130"/>
      <c r="I1" s="139"/>
      <c r="J1" s="23"/>
      <c r="K1" s="160" t="str">
        <f>div_A!K1</f>
        <v>Jablonec n. N., 6.12.25</v>
      </c>
      <c r="L1" s="130"/>
      <c r="M1" s="130"/>
      <c r="N1" s="130"/>
      <c r="O1" s="130"/>
      <c r="P1" s="130"/>
      <c r="Q1" s="130"/>
      <c r="R1" s="130"/>
      <c r="S1" s="139"/>
      <c r="T1" s="24"/>
      <c r="U1" s="186" t="s">
        <v>78</v>
      </c>
      <c r="V1" s="130"/>
      <c r="W1" s="139"/>
      <c r="X1" s="187" t="s">
        <v>138</v>
      </c>
      <c r="Y1" s="130"/>
      <c r="Z1" s="139"/>
      <c r="AA1" s="187" t="s">
        <v>80</v>
      </c>
      <c r="AB1" s="130"/>
      <c r="AC1" s="130"/>
      <c r="AD1" s="130"/>
      <c r="AE1" s="130"/>
      <c r="AF1" s="130"/>
      <c r="AG1" s="130"/>
      <c r="AH1" s="132"/>
      <c r="AI1" s="25"/>
    </row>
    <row r="2" spans="1:35" ht="9" customHeight="1" x14ac:dyDescent="0.25">
      <c r="A2" s="26"/>
      <c r="B2" s="27"/>
      <c r="C2" s="27"/>
      <c r="D2" s="27"/>
      <c r="E2" s="27"/>
      <c r="F2" s="27"/>
      <c r="G2" s="27"/>
      <c r="H2" s="27"/>
      <c r="I2" s="27"/>
      <c r="J2" s="27"/>
      <c r="K2" s="27"/>
      <c r="L2" s="27"/>
      <c r="M2" s="27"/>
      <c r="N2" s="27"/>
      <c r="O2" s="28"/>
      <c r="P2" s="28"/>
      <c r="Q2" s="28"/>
      <c r="R2" s="28"/>
      <c r="S2" s="28"/>
      <c r="T2" s="28"/>
      <c r="U2" s="28"/>
      <c r="V2" s="28"/>
      <c r="W2" s="28"/>
      <c r="X2" s="28"/>
      <c r="Y2" s="28"/>
      <c r="Z2" s="28"/>
      <c r="AA2" s="28"/>
      <c r="AB2" s="28"/>
      <c r="AC2" s="28"/>
      <c r="AD2" s="28"/>
      <c r="AE2" s="28"/>
      <c r="AF2" s="28"/>
      <c r="AG2" s="28"/>
      <c r="AH2" s="25"/>
      <c r="AI2" s="25"/>
    </row>
    <row r="3" spans="1:35" ht="9" customHeight="1" x14ac:dyDescent="0.25">
      <c r="A3" s="26"/>
      <c r="B3" s="27"/>
      <c r="C3" s="27"/>
      <c r="D3" s="27"/>
      <c r="E3" s="27"/>
      <c r="F3" s="27"/>
      <c r="G3" s="27"/>
      <c r="H3" s="27"/>
      <c r="I3" s="27"/>
      <c r="J3" s="27"/>
      <c r="K3" s="27"/>
      <c r="L3" s="27"/>
      <c r="M3" s="27"/>
      <c r="N3" s="27"/>
      <c r="O3" s="28"/>
      <c r="P3" s="28"/>
      <c r="Q3" s="28"/>
      <c r="R3" s="28"/>
      <c r="S3" s="28"/>
      <c r="T3" s="28"/>
      <c r="U3" s="28"/>
      <c r="V3" s="28"/>
      <c r="W3" s="28"/>
      <c r="X3" s="28"/>
      <c r="Y3" s="28"/>
      <c r="Z3" s="28"/>
      <c r="AA3" s="28"/>
      <c r="AB3" s="28"/>
      <c r="AC3" s="28"/>
      <c r="AD3" s="28"/>
      <c r="AE3" s="28"/>
      <c r="AF3" s="28"/>
      <c r="AG3" s="28"/>
      <c r="AH3" s="25"/>
      <c r="AI3" s="25"/>
    </row>
    <row r="4" spans="1:35" ht="16.5" customHeight="1" x14ac:dyDescent="0.25">
      <c r="A4" s="143"/>
      <c r="B4" s="139"/>
      <c r="C4" s="144" t="s">
        <v>81</v>
      </c>
      <c r="D4" s="130"/>
      <c r="E4" s="130"/>
      <c r="F4" s="130"/>
      <c r="G4" s="130"/>
      <c r="H4" s="130"/>
      <c r="I4" s="130"/>
      <c r="J4" s="130"/>
      <c r="K4" s="130"/>
      <c r="L4" s="130"/>
      <c r="M4" s="130"/>
      <c r="N4" s="132"/>
      <c r="O4" s="145">
        <v>1</v>
      </c>
      <c r="P4" s="130"/>
      <c r="Q4" s="131"/>
      <c r="R4" s="129">
        <v>2</v>
      </c>
      <c r="S4" s="130"/>
      <c r="T4" s="131"/>
      <c r="U4" s="129">
        <v>3</v>
      </c>
      <c r="V4" s="130"/>
      <c r="W4" s="131"/>
      <c r="X4" s="129">
        <v>4</v>
      </c>
      <c r="Y4" s="130"/>
      <c r="Z4" s="132"/>
      <c r="AA4" s="29" t="s">
        <v>82</v>
      </c>
      <c r="AB4" s="29" t="s">
        <v>83</v>
      </c>
      <c r="AC4" s="129" t="s">
        <v>84</v>
      </c>
      <c r="AD4" s="130"/>
      <c r="AE4" s="131"/>
      <c r="AF4" s="30" t="s">
        <v>85</v>
      </c>
      <c r="AG4" s="133" t="s">
        <v>86</v>
      </c>
      <c r="AH4" s="132"/>
      <c r="AI4" s="25"/>
    </row>
    <row r="5" spans="1:35" ht="16.5" customHeight="1" x14ac:dyDescent="0.25">
      <c r="A5" s="31">
        <v>1</v>
      </c>
      <c r="B5" s="146" t="s">
        <v>139</v>
      </c>
      <c r="C5" s="147"/>
      <c r="D5" s="147"/>
      <c r="E5" s="147"/>
      <c r="F5" s="147"/>
      <c r="G5" s="147"/>
      <c r="H5" s="147"/>
      <c r="I5" s="147"/>
      <c r="J5" s="147"/>
      <c r="K5" s="147"/>
      <c r="L5" s="147"/>
      <c r="M5" s="147"/>
      <c r="N5" s="147"/>
      <c r="O5" s="148" t="s">
        <v>88</v>
      </c>
      <c r="P5" s="149"/>
      <c r="Q5" s="150"/>
      <c r="R5" s="32">
        <v>2</v>
      </c>
      <c r="S5" s="33" t="s">
        <v>89</v>
      </c>
      <c r="T5" s="34">
        <v>3</v>
      </c>
      <c r="U5" s="32">
        <v>0</v>
      </c>
      <c r="V5" s="33" t="s">
        <v>89</v>
      </c>
      <c r="W5" s="34">
        <v>3</v>
      </c>
      <c r="X5" s="32">
        <v>3</v>
      </c>
      <c r="Y5" s="33" t="s">
        <v>89</v>
      </c>
      <c r="Z5" s="32">
        <v>1</v>
      </c>
      <c r="AA5" s="35">
        <f>IF(B5&lt;&gt;"",SUM(IF(R5&gt;T5,1,0),IF(U5&gt;W5,1,0),IF(X5&gt;Z5,1,0)),"")</f>
        <v>1</v>
      </c>
      <c r="AB5" s="36">
        <f>IF(B5&lt;&gt;"",SUM(IF(R5&lt;T5,1,0),IF(U5&lt;W5,1,0),IF(X5&lt;Z5,1,0)),"")</f>
        <v>2</v>
      </c>
      <c r="AC5" s="37">
        <f>IF(B5&lt;&gt;"",R5+U5+X5,"")</f>
        <v>5</v>
      </c>
      <c r="AD5" s="37" t="s">
        <v>89</v>
      </c>
      <c r="AE5" s="38">
        <f>IF(B5&lt;&gt;"",T5+W5+Z5,"")</f>
        <v>7</v>
      </c>
      <c r="AF5" s="39">
        <f t="shared" ref="AF5:AF8" si="0">IF(B5&lt;&gt;"",(AA5*2)+AB5,"")</f>
        <v>4</v>
      </c>
      <c r="AG5" s="134">
        <f t="shared" ref="AG5:AG8" si="1">IF(B5&lt;&gt;"",RANK(AF5,$AF$5:$AF$8,0),"")</f>
        <v>3</v>
      </c>
      <c r="AH5" s="135"/>
      <c r="AI5" s="25"/>
    </row>
    <row r="6" spans="1:35" ht="16.5" customHeight="1" x14ac:dyDescent="0.25">
      <c r="A6" s="40">
        <v>2</v>
      </c>
      <c r="B6" s="146" t="s">
        <v>140</v>
      </c>
      <c r="C6" s="147"/>
      <c r="D6" s="147"/>
      <c r="E6" s="147"/>
      <c r="F6" s="147"/>
      <c r="G6" s="147"/>
      <c r="H6" s="147"/>
      <c r="I6" s="147"/>
      <c r="J6" s="147"/>
      <c r="K6" s="147"/>
      <c r="L6" s="147"/>
      <c r="M6" s="147"/>
      <c r="N6" s="147"/>
      <c r="O6" s="41">
        <f>T5</f>
        <v>3</v>
      </c>
      <c r="P6" s="42" t="s">
        <v>89</v>
      </c>
      <c r="Q6" s="43">
        <f>R5</f>
        <v>2</v>
      </c>
      <c r="R6" s="151" t="s">
        <v>88</v>
      </c>
      <c r="S6" s="152"/>
      <c r="T6" s="153"/>
      <c r="U6" s="44">
        <v>1</v>
      </c>
      <c r="V6" s="45" t="s">
        <v>89</v>
      </c>
      <c r="W6" s="46">
        <v>3</v>
      </c>
      <c r="X6" s="44">
        <v>3</v>
      </c>
      <c r="Y6" s="45" t="s">
        <v>89</v>
      </c>
      <c r="Z6" s="47">
        <v>2</v>
      </c>
      <c r="AA6" s="48">
        <f>IF(B6&lt;&gt;"",SUM(IF(O6&gt;Q6,1,0),IF(U6&gt;W6,1,0),IF(X6&gt;Z6,1,0)),"")</f>
        <v>2</v>
      </c>
      <c r="AB6" s="49">
        <f>IF(B6&lt;&gt;"",SUM(IF(O6&lt;Q6,1,0),IF(U6&lt;W6,1,0),IF(X6&lt;Z6,1,0)),"")</f>
        <v>1</v>
      </c>
      <c r="AC6" s="50">
        <f>IF(B6&lt;&gt;"",O6+U6+X6,"")</f>
        <v>7</v>
      </c>
      <c r="AD6" s="51" t="s">
        <v>89</v>
      </c>
      <c r="AE6" s="52">
        <f>IF(B6&lt;&gt;"",Q6+W6+Z6,"")</f>
        <v>7</v>
      </c>
      <c r="AF6" s="53">
        <f t="shared" si="0"/>
        <v>5</v>
      </c>
      <c r="AG6" s="134">
        <f t="shared" si="1"/>
        <v>2</v>
      </c>
      <c r="AH6" s="135"/>
      <c r="AI6" s="25"/>
    </row>
    <row r="7" spans="1:35" ht="16.5" customHeight="1" x14ac:dyDescent="0.25">
      <c r="A7" s="40">
        <v>3</v>
      </c>
      <c r="B7" s="146" t="s">
        <v>141</v>
      </c>
      <c r="C7" s="147"/>
      <c r="D7" s="147"/>
      <c r="E7" s="147"/>
      <c r="F7" s="147"/>
      <c r="G7" s="147"/>
      <c r="H7" s="147"/>
      <c r="I7" s="147"/>
      <c r="J7" s="147"/>
      <c r="K7" s="147"/>
      <c r="L7" s="147"/>
      <c r="M7" s="147"/>
      <c r="N7" s="147"/>
      <c r="O7" s="54">
        <f>W5</f>
        <v>3</v>
      </c>
      <c r="P7" s="55" t="s">
        <v>89</v>
      </c>
      <c r="Q7" s="46">
        <f>U5</f>
        <v>0</v>
      </c>
      <c r="R7" s="47">
        <f>W6</f>
        <v>3</v>
      </c>
      <c r="S7" s="55" t="s">
        <v>89</v>
      </c>
      <c r="T7" s="46">
        <f>U6</f>
        <v>1</v>
      </c>
      <c r="U7" s="151" t="s">
        <v>88</v>
      </c>
      <c r="V7" s="152"/>
      <c r="W7" s="153"/>
      <c r="X7" s="44">
        <v>3</v>
      </c>
      <c r="Y7" s="45" t="s">
        <v>89</v>
      </c>
      <c r="Z7" s="47">
        <v>2</v>
      </c>
      <c r="AA7" s="48">
        <f>IF(B7&lt;&gt;"",SUM(IF(O7&gt;Q7,1,0),IF(R7&gt;T7,1,0),IF(X7&gt;Z7,1,0)),"")</f>
        <v>3</v>
      </c>
      <c r="AB7" s="49">
        <f>IF(B7&lt;&gt;"",SUM(IF(O7&lt;Q7,1,0),IF(R7&lt;T7,1,0),IF(X7&lt;Z7,1,0)),"")</f>
        <v>0</v>
      </c>
      <c r="AC7" s="50">
        <f>IF(B7&lt;&gt;"",O7+R7+X7,"")</f>
        <v>9</v>
      </c>
      <c r="AD7" s="51" t="s">
        <v>89</v>
      </c>
      <c r="AE7" s="52">
        <f>IF(B7&lt;&gt;"",Q7+T7+Z7,"")</f>
        <v>3</v>
      </c>
      <c r="AF7" s="53">
        <f t="shared" si="0"/>
        <v>6</v>
      </c>
      <c r="AG7" s="134">
        <f t="shared" si="1"/>
        <v>1</v>
      </c>
      <c r="AH7" s="135"/>
      <c r="AI7" s="25"/>
    </row>
    <row r="8" spans="1:35" ht="16.5" customHeight="1" x14ac:dyDescent="0.25">
      <c r="A8" s="56">
        <v>4</v>
      </c>
      <c r="B8" s="154" t="s">
        <v>142</v>
      </c>
      <c r="C8" s="155"/>
      <c r="D8" s="155"/>
      <c r="E8" s="155"/>
      <c r="F8" s="155"/>
      <c r="G8" s="155"/>
      <c r="H8" s="155"/>
      <c r="I8" s="155"/>
      <c r="J8" s="155"/>
      <c r="K8" s="155"/>
      <c r="L8" s="155"/>
      <c r="M8" s="155"/>
      <c r="N8" s="155"/>
      <c r="O8" s="57">
        <f>Z5</f>
        <v>1</v>
      </c>
      <c r="P8" s="58" t="s">
        <v>89</v>
      </c>
      <c r="Q8" s="59">
        <f>X5</f>
        <v>3</v>
      </c>
      <c r="R8" s="60">
        <f>Z6</f>
        <v>2</v>
      </c>
      <c r="S8" s="58" t="s">
        <v>89</v>
      </c>
      <c r="T8" s="61">
        <f>X6</f>
        <v>3</v>
      </c>
      <c r="U8" s="60">
        <f>Z7</f>
        <v>2</v>
      </c>
      <c r="V8" s="62" t="s">
        <v>89</v>
      </c>
      <c r="W8" s="61">
        <f>X7</f>
        <v>3</v>
      </c>
      <c r="X8" s="156" t="s">
        <v>88</v>
      </c>
      <c r="Y8" s="157"/>
      <c r="Z8" s="158"/>
      <c r="AA8" s="63">
        <f>IF(B8&lt;&gt;"",SUM(IF(O8&gt;Q8,1,0),IF(R8&gt;T8,1,0),IF(U8&gt;W8,1,0)),"")</f>
        <v>0</v>
      </c>
      <c r="AB8" s="64">
        <f>IF(B8&lt;&gt;"",SUM(IF(O8&lt;Q8,1,0),IF(R8&lt;T8,1,0),IF(U8&lt;W8,1,0)),"")</f>
        <v>3</v>
      </c>
      <c r="AC8" s="65">
        <f>IF(B8&lt;&gt;"",O8+R8+U8,"")</f>
        <v>5</v>
      </c>
      <c r="AD8" s="66" t="s">
        <v>89</v>
      </c>
      <c r="AE8" s="67">
        <f>IF(B8&lt;&gt;"",Q8+T8+W8,"")</f>
        <v>9</v>
      </c>
      <c r="AF8" s="68">
        <f t="shared" si="0"/>
        <v>3</v>
      </c>
      <c r="AG8" s="136">
        <f t="shared" si="1"/>
        <v>4</v>
      </c>
      <c r="AH8" s="137"/>
      <c r="AI8" s="25"/>
    </row>
    <row r="9" spans="1:35" ht="16.5" customHeight="1" x14ac:dyDescent="0.25">
      <c r="A9" s="25"/>
      <c r="B9" s="27"/>
      <c r="C9" s="27"/>
      <c r="D9" s="27"/>
      <c r="E9" s="27"/>
      <c r="F9" s="27"/>
      <c r="G9" s="27"/>
      <c r="H9" s="27"/>
      <c r="I9" s="27"/>
      <c r="J9" s="27"/>
      <c r="K9" s="27"/>
      <c r="L9" s="27"/>
      <c r="M9" s="27"/>
      <c r="N9" s="27"/>
      <c r="O9" s="28"/>
      <c r="P9" s="28"/>
      <c r="Q9" s="28"/>
      <c r="R9" s="28"/>
      <c r="S9" s="28"/>
      <c r="T9" s="28"/>
      <c r="U9" s="28"/>
      <c r="V9" s="28"/>
      <c r="W9" s="28"/>
      <c r="X9" s="28"/>
      <c r="Y9" s="28"/>
      <c r="Z9" s="28"/>
      <c r="AA9" s="28"/>
      <c r="AB9" s="28"/>
      <c r="AC9" s="28"/>
      <c r="AD9" s="28"/>
      <c r="AE9" s="28"/>
      <c r="AF9" s="69"/>
      <c r="AG9" s="69"/>
      <c r="AH9" s="25"/>
      <c r="AI9" s="25"/>
    </row>
    <row r="10" spans="1:35" ht="16.5" customHeight="1" x14ac:dyDescent="0.25">
      <c r="A10" s="143"/>
      <c r="B10" s="139"/>
      <c r="C10" s="144" t="s">
        <v>93</v>
      </c>
      <c r="D10" s="130"/>
      <c r="E10" s="130"/>
      <c r="F10" s="130"/>
      <c r="G10" s="130"/>
      <c r="H10" s="130"/>
      <c r="I10" s="130"/>
      <c r="J10" s="130"/>
      <c r="K10" s="130"/>
      <c r="L10" s="130"/>
      <c r="M10" s="130"/>
      <c r="N10" s="132"/>
      <c r="O10" s="145">
        <v>1</v>
      </c>
      <c r="P10" s="130"/>
      <c r="Q10" s="131"/>
      <c r="R10" s="129">
        <v>2</v>
      </c>
      <c r="S10" s="130"/>
      <c r="T10" s="131"/>
      <c r="U10" s="129">
        <v>3</v>
      </c>
      <c r="V10" s="130"/>
      <c r="W10" s="131"/>
      <c r="X10" s="129">
        <v>4</v>
      </c>
      <c r="Y10" s="130"/>
      <c r="Z10" s="132"/>
      <c r="AA10" s="29" t="s">
        <v>82</v>
      </c>
      <c r="AB10" s="29" t="s">
        <v>83</v>
      </c>
      <c r="AC10" s="129" t="s">
        <v>84</v>
      </c>
      <c r="AD10" s="130"/>
      <c r="AE10" s="131"/>
      <c r="AF10" s="30" t="s">
        <v>85</v>
      </c>
      <c r="AG10" s="133" t="s">
        <v>86</v>
      </c>
      <c r="AH10" s="132"/>
      <c r="AI10" s="25"/>
    </row>
    <row r="11" spans="1:35" ht="16.5" customHeight="1" x14ac:dyDescent="0.25">
      <c r="A11" s="31">
        <v>1</v>
      </c>
      <c r="B11" s="146" t="s">
        <v>143</v>
      </c>
      <c r="C11" s="147"/>
      <c r="D11" s="147"/>
      <c r="E11" s="147"/>
      <c r="F11" s="147"/>
      <c r="G11" s="147"/>
      <c r="H11" s="147"/>
      <c r="I11" s="147"/>
      <c r="J11" s="147"/>
      <c r="K11" s="147"/>
      <c r="L11" s="147"/>
      <c r="M11" s="147"/>
      <c r="N11" s="147"/>
      <c r="O11" s="148" t="s">
        <v>88</v>
      </c>
      <c r="P11" s="149"/>
      <c r="Q11" s="150"/>
      <c r="R11" s="32">
        <v>1</v>
      </c>
      <c r="S11" s="33" t="s">
        <v>89</v>
      </c>
      <c r="T11" s="34">
        <v>3</v>
      </c>
      <c r="U11" s="32">
        <v>0</v>
      </c>
      <c r="V11" s="33" t="s">
        <v>89</v>
      </c>
      <c r="W11" s="34">
        <v>3</v>
      </c>
      <c r="X11" s="32">
        <v>3</v>
      </c>
      <c r="Y11" s="33" t="s">
        <v>89</v>
      </c>
      <c r="Z11" s="32">
        <v>2</v>
      </c>
      <c r="AA11" s="35">
        <f>IF(B11&lt;&gt;"",SUM(IF(R11&gt;T11,1,0),IF(U11&gt;W11,1,0),IF(X11&gt;Z11,1,0)),"")</f>
        <v>1</v>
      </c>
      <c r="AB11" s="36">
        <f>IF(B11&lt;&gt;"",SUM(IF(R11&lt;T11,1,0),IF(U11&lt;W11,1,0),IF(X11&lt;Z11,1,0)),"")</f>
        <v>2</v>
      </c>
      <c r="AC11" s="37">
        <f>IF(B11&lt;&gt;"",R11+U11+X11,"")</f>
        <v>4</v>
      </c>
      <c r="AD11" s="37" t="s">
        <v>89</v>
      </c>
      <c r="AE11" s="38">
        <f>IF(B11&lt;&gt;"",T11+W11+Z11,"")</f>
        <v>8</v>
      </c>
      <c r="AF11" s="39">
        <f t="shared" ref="AF11:AF14" si="2">IF(B11&lt;&gt;"",(AA11*2)+AB11,"")</f>
        <v>4</v>
      </c>
      <c r="AG11" s="134">
        <f t="shared" ref="AG11:AG14" si="3">IF(B11&lt;&gt;"",RANK(AF11,$AF$5:$AF$8,0),"")</f>
        <v>3</v>
      </c>
      <c r="AH11" s="135"/>
      <c r="AI11" s="25"/>
    </row>
    <row r="12" spans="1:35" ht="16.5" customHeight="1" x14ac:dyDescent="0.25">
      <c r="A12" s="40">
        <v>2</v>
      </c>
      <c r="B12" s="146" t="s">
        <v>144</v>
      </c>
      <c r="C12" s="147"/>
      <c r="D12" s="147"/>
      <c r="E12" s="147"/>
      <c r="F12" s="147"/>
      <c r="G12" s="147"/>
      <c r="H12" s="147"/>
      <c r="I12" s="147"/>
      <c r="J12" s="147"/>
      <c r="K12" s="147"/>
      <c r="L12" s="147"/>
      <c r="M12" s="147"/>
      <c r="N12" s="147"/>
      <c r="O12" s="41">
        <f>T11</f>
        <v>3</v>
      </c>
      <c r="P12" s="42" t="s">
        <v>89</v>
      </c>
      <c r="Q12" s="43">
        <f>R11</f>
        <v>1</v>
      </c>
      <c r="R12" s="151" t="s">
        <v>88</v>
      </c>
      <c r="S12" s="152"/>
      <c r="T12" s="153"/>
      <c r="U12" s="44">
        <v>1</v>
      </c>
      <c r="V12" s="45" t="s">
        <v>89</v>
      </c>
      <c r="W12" s="46">
        <v>3</v>
      </c>
      <c r="X12" s="44">
        <v>3</v>
      </c>
      <c r="Y12" s="45" t="s">
        <v>89</v>
      </c>
      <c r="Z12" s="47">
        <v>1</v>
      </c>
      <c r="AA12" s="48">
        <f>IF(B12&lt;&gt;"",SUM(IF(O12&gt;Q12,1,0),IF(U12&gt;W12,1,0),IF(X12&gt;Z12,1,0)),"")</f>
        <v>2</v>
      </c>
      <c r="AB12" s="49">
        <f>IF(B12&lt;&gt;"",SUM(IF(O12&lt;Q12,1,0),IF(U12&lt;W12,1,0),IF(X12&lt;Z12,1,0)),"")</f>
        <v>1</v>
      </c>
      <c r="AC12" s="50">
        <f>IF(B12&lt;&gt;"",O12+U12+X12,"")</f>
        <v>7</v>
      </c>
      <c r="AD12" s="51" t="s">
        <v>89</v>
      </c>
      <c r="AE12" s="52">
        <f>IF(B12&lt;&gt;"",Q12+W12+Z12,"")</f>
        <v>5</v>
      </c>
      <c r="AF12" s="53">
        <f t="shared" si="2"/>
        <v>5</v>
      </c>
      <c r="AG12" s="134">
        <f t="shared" si="3"/>
        <v>2</v>
      </c>
      <c r="AH12" s="135"/>
      <c r="AI12" s="25"/>
    </row>
    <row r="13" spans="1:35" ht="16.5" customHeight="1" x14ac:dyDescent="0.25">
      <c r="A13" s="40">
        <v>3</v>
      </c>
      <c r="B13" s="146" t="s">
        <v>145</v>
      </c>
      <c r="C13" s="147"/>
      <c r="D13" s="147"/>
      <c r="E13" s="147"/>
      <c r="F13" s="147"/>
      <c r="G13" s="147"/>
      <c r="H13" s="147"/>
      <c r="I13" s="147"/>
      <c r="J13" s="147"/>
      <c r="K13" s="147"/>
      <c r="L13" s="147"/>
      <c r="M13" s="147"/>
      <c r="N13" s="147"/>
      <c r="O13" s="54">
        <f>W11</f>
        <v>3</v>
      </c>
      <c r="P13" s="55" t="s">
        <v>89</v>
      </c>
      <c r="Q13" s="46">
        <f>U11</f>
        <v>0</v>
      </c>
      <c r="R13" s="47">
        <f>W12</f>
        <v>3</v>
      </c>
      <c r="S13" s="55" t="s">
        <v>89</v>
      </c>
      <c r="T13" s="46">
        <f>U12</f>
        <v>1</v>
      </c>
      <c r="U13" s="151" t="s">
        <v>88</v>
      </c>
      <c r="V13" s="152"/>
      <c r="W13" s="153"/>
      <c r="X13" s="44">
        <v>3</v>
      </c>
      <c r="Y13" s="45" t="s">
        <v>89</v>
      </c>
      <c r="Z13" s="47">
        <v>0</v>
      </c>
      <c r="AA13" s="48">
        <f>IF(B13&lt;&gt;"",SUM(IF(O13&gt;Q13,1,0),IF(R13&gt;T13,1,0),IF(X13&gt;Z13,1,0)),"")</f>
        <v>3</v>
      </c>
      <c r="AB13" s="49">
        <f>IF(B13&lt;&gt;"",SUM(IF(O13&lt;Q13,1,0),IF(R13&lt;T13,1,0),IF(X13&lt;Z13,1,0)),"")</f>
        <v>0</v>
      </c>
      <c r="AC13" s="50">
        <f>IF(B13&lt;&gt;"",O13+R13+X13,"")</f>
        <v>9</v>
      </c>
      <c r="AD13" s="51" t="s">
        <v>89</v>
      </c>
      <c r="AE13" s="52">
        <f>IF(B13&lt;&gt;"",Q13+T13+Z13,"")</f>
        <v>1</v>
      </c>
      <c r="AF13" s="53">
        <f t="shared" si="2"/>
        <v>6</v>
      </c>
      <c r="AG13" s="134">
        <f t="shared" si="3"/>
        <v>1</v>
      </c>
      <c r="AH13" s="135"/>
      <c r="AI13" s="25"/>
    </row>
    <row r="14" spans="1:35" ht="16.5" customHeight="1" x14ac:dyDescent="0.25">
      <c r="A14" s="56">
        <v>4</v>
      </c>
      <c r="B14" s="154" t="s">
        <v>146</v>
      </c>
      <c r="C14" s="155"/>
      <c r="D14" s="155"/>
      <c r="E14" s="155"/>
      <c r="F14" s="155"/>
      <c r="G14" s="155"/>
      <c r="H14" s="155"/>
      <c r="I14" s="155"/>
      <c r="J14" s="155"/>
      <c r="K14" s="155"/>
      <c r="L14" s="155"/>
      <c r="M14" s="155"/>
      <c r="N14" s="155"/>
      <c r="O14" s="57">
        <f>Z11</f>
        <v>2</v>
      </c>
      <c r="P14" s="58" t="s">
        <v>89</v>
      </c>
      <c r="Q14" s="59">
        <f>X11</f>
        <v>3</v>
      </c>
      <c r="R14" s="60">
        <f>Z12</f>
        <v>1</v>
      </c>
      <c r="S14" s="58" t="s">
        <v>89</v>
      </c>
      <c r="T14" s="61">
        <f>X12</f>
        <v>3</v>
      </c>
      <c r="U14" s="60">
        <f>Z13</f>
        <v>0</v>
      </c>
      <c r="V14" s="62" t="s">
        <v>89</v>
      </c>
      <c r="W14" s="61">
        <f>X13</f>
        <v>3</v>
      </c>
      <c r="X14" s="156" t="s">
        <v>88</v>
      </c>
      <c r="Y14" s="157"/>
      <c r="Z14" s="158"/>
      <c r="AA14" s="63">
        <f>IF(B14&lt;&gt;"",SUM(IF(O14&gt;Q14,1,0),IF(R14&gt;T14,1,0),IF(U14&gt;W14,1,0)),"")</f>
        <v>0</v>
      </c>
      <c r="AB14" s="64">
        <f>IF(B14&lt;&gt;"",SUM(IF(O14&lt;Q14,1,0),IF(R14&lt;T14,1,0),IF(U14&lt;W14,1,0)),"")</f>
        <v>3</v>
      </c>
      <c r="AC14" s="65">
        <f>IF(B14&lt;&gt;"",O14+R14+U14,"")</f>
        <v>3</v>
      </c>
      <c r="AD14" s="66" t="s">
        <v>89</v>
      </c>
      <c r="AE14" s="67">
        <f>IF(B14&lt;&gt;"",Q14+T14+W14,"")</f>
        <v>9</v>
      </c>
      <c r="AF14" s="68">
        <f t="shared" si="2"/>
        <v>3</v>
      </c>
      <c r="AG14" s="136">
        <f t="shared" si="3"/>
        <v>4</v>
      </c>
      <c r="AH14" s="137"/>
      <c r="AI14" s="25"/>
    </row>
    <row r="15" spans="1:35" ht="16.5" customHeight="1" x14ac:dyDescent="0.25">
      <c r="A15" s="25"/>
      <c r="B15" s="27"/>
      <c r="C15" s="27"/>
      <c r="D15" s="27"/>
      <c r="E15" s="27"/>
      <c r="F15" s="27"/>
      <c r="G15" s="27"/>
      <c r="H15" s="27"/>
      <c r="I15" s="27"/>
      <c r="J15" s="27"/>
      <c r="K15" s="27"/>
      <c r="L15" s="27"/>
      <c r="M15" s="27"/>
      <c r="N15" s="27"/>
      <c r="O15" s="28"/>
      <c r="P15" s="28"/>
      <c r="Q15" s="28"/>
      <c r="R15" s="28"/>
      <c r="S15" s="28"/>
      <c r="T15" s="28"/>
      <c r="U15" s="28"/>
      <c r="V15" s="28"/>
      <c r="W15" s="28"/>
      <c r="X15" s="28"/>
      <c r="Y15" s="28"/>
      <c r="Z15" s="28"/>
      <c r="AA15" s="28"/>
      <c r="AB15" s="28"/>
      <c r="AC15" s="28"/>
      <c r="AD15" s="28"/>
      <c r="AE15" s="28"/>
      <c r="AF15" s="28"/>
      <c r="AG15" s="28"/>
      <c r="AH15" s="70"/>
      <c r="AI15" s="25"/>
    </row>
    <row r="16" spans="1:35" ht="16.5" customHeight="1" x14ac:dyDescent="0.25">
      <c r="A16" s="143"/>
      <c r="B16" s="139"/>
      <c r="C16" s="144" t="s">
        <v>97</v>
      </c>
      <c r="D16" s="130"/>
      <c r="E16" s="130"/>
      <c r="F16" s="130"/>
      <c r="G16" s="130"/>
      <c r="H16" s="130"/>
      <c r="I16" s="130"/>
      <c r="J16" s="130"/>
      <c r="K16" s="130"/>
      <c r="L16" s="130"/>
      <c r="M16" s="130"/>
      <c r="N16" s="132"/>
      <c r="O16" s="145">
        <v>1</v>
      </c>
      <c r="P16" s="130"/>
      <c r="Q16" s="131"/>
      <c r="R16" s="129">
        <v>2</v>
      </c>
      <c r="S16" s="130"/>
      <c r="T16" s="131"/>
      <c r="U16" s="129">
        <v>3</v>
      </c>
      <c r="V16" s="130"/>
      <c r="W16" s="131"/>
      <c r="X16" s="129">
        <v>4</v>
      </c>
      <c r="Y16" s="130"/>
      <c r="Z16" s="132"/>
      <c r="AA16" s="29" t="s">
        <v>82</v>
      </c>
      <c r="AB16" s="29" t="s">
        <v>83</v>
      </c>
      <c r="AC16" s="129" t="s">
        <v>84</v>
      </c>
      <c r="AD16" s="130"/>
      <c r="AE16" s="131"/>
      <c r="AF16" s="30" t="s">
        <v>85</v>
      </c>
      <c r="AG16" s="133" t="s">
        <v>86</v>
      </c>
      <c r="AH16" s="132"/>
      <c r="AI16" s="25"/>
    </row>
    <row r="17" spans="1:35" ht="16.5" customHeight="1" x14ac:dyDescent="0.25">
      <c r="A17" s="31">
        <v>1</v>
      </c>
      <c r="B17" s="146" t="s">
        <v>147</v>
      </c>
      <c r="C17" s="147"/>
      <c r="D17" s="147"/>
      <c r="E17" s="147"/>
      <c r="F17" s="147"/>
      <c r="G17" s="147"/>
      <c r="H17" s="147"/>
      <c r="I17" s="147"/>
      <c r="J17" s="147"/>
      <c r="K17" s="147"/>
      <c r="L17" s="147"/>
      <c r="M17" s="147"/>
      <c r="N17" s="147"/>
      <c r="O17" s="148" t="s">
        <v>88</v>
      </c>
      <c r="P17" s="149"/>
      <c r="Q17" s="150"/>
      <c r="R17" s="32">
        <v>3</v>
      </c>
      <c r="S17" s="33" t="s">
        <v>89</v>
      </c>
      <c r="T17" s="34">
        <v>0</v>
      </c>
      <c r="U17" s="32">
        <v>3</v>
      </c>
      <c r="V17" s="33" t="s">
        <v>89</v>
      </c>
      <c r="W17" s="34">
        <v>0</v>
      </c>
      <c r="X17" s="32">
        <v>3</v>
      </c>
      <c r="Y17" s="33" t="s">
        <v>89</v>
      </c>
      <c r="Z17" s="32">
        <v>0</v>
      </c>
      <c r="AA17" s="35">
        <f>IF(B17&lt;&gt;"",SUM(IF(R17&gt;T17,1,0),IF(U17&gt;W17,1,0),IF(X17&gt;Z17,1,0)),"")</f>
        <v>3</v>
      </c>
      <c r="AB17" s="36">
        <f>IF(B17&lt;&gt;"",SUM(IF(R17&lt;T17,1,0),IF(U17&lt;W17,1,0),IF(X17&lt;Z17,1,0)),"")</f>
        <v>0</v>
      </c>
      <c r="AC17" s="37">
        <f>IF(B17&lt;&gt;"",R17+U17+X17,"")</f>
        <v>9</v>
      </c>
      <c r="AD17" s="37" t="s">
        <v>89</v>
      </c>
      <c r="AE17" s="38">
        <f>IF(B17&lt;&gt;"",T17+W17+Z17,"")</f>
        <v>0</v>
      </c>
      <c r="AF17" s="39">
        <f t="shared" ref="AF17:AF20" si="4">IF(B17&lt;&gt;"",(AA17*2)+AB17,"")</f>
        <v>6</v>
      </c>
      <c r="AG17" s="134">
        <f t="shared" ref="AG17:AG20" si="5">IF(B17&lt;&gt;"",RANK(AF17,$AF$17:$AF$20,0),"")</f>
        <v>1</v>
      </c>
      <c r="AH17" s="135"/>
      <c r="AI17" s="25"/>
    </row>
    <row r="18" spans="1:35" ht="16.5" customHeight="1" x14ac:dyDescent="0.25">
      <c r="A18" s="40">
        <v>2</v>
      </c>
      <c r="B18" s="146" t="s">
        <v>148</v>
      </c>
      <c r="C18" s="147"/>
      <c r="D18" s="147"/>
      <c r="E18" s="147"/>
      <c r="F18" s="147"/>
      <c r="G18" s="147"/>
      <c r="H18" s="147"/>
      <c r="I18" s="147"/>
      <c r="J18" s="147"/>
      <c r="K18" s="147"/>
      <c r="L18" s="147"/>
      <c r="M18" s="147"/>
      <c r="N18" s="147"/>
      <c r="O18" s="41">
        <f>T17</f>
        <v>0</v>
      </c>
      <c r="P18" s="42" t="s">
        <v>89</v>
      </c>
      <c r="Q18" s="43">
        <f>R17</f>
        <v>3</v>
      </c>
      <c r="R18" s="151" t="s">
        <v>88</v>
      </c>
      <c r="S18" s="152"/>
      <c r="T18" s="153"/>
      <c r="U18" s="44">
        <v>2</v>
      </c>
      <c r="V18" s="45" t="s">
        <v>89</v>
      </c>
      <c r="W18" s="46">
        <v>3</v>
      </c>
      <c r="X18" s="44">
        <v>3</v>
      </c>
      <c r="Y18" s="45" t="s">
        <v>89</v>
      </c>
      <c r="Z18" s="47">
        <v>0</v>
      </c>
      <c r="AA18" s="48">
        <f>IF(B18&lt;&gt;"",SUM(IF(O18&gt;Q18,1,0),IF(U18&gt;W18,1,0),IF(X18&gt;Z18,1,0)),"")</f>
        <v>1</v>
      </c>
      <c r="AB18" s="49">
        <f>IF(B18&lt;&gt;"",SUM(IF(O18&lt;Q18,1,0),IF(U18&lt;W18,1,0),IF(X18&lt;Z18,1,0)),"")</f>
        <v>2</v>
      </c>
      <c r="AC18" s="50">
        <f>IF(B18&lt;&gt;"",O18+U18+X18,"")</f>
        <v>5</v>
      </c>
      <c r="AD18" s="51" t="s">
        <v>89</v>
      </c>
      <c r="AE18" s="52">
        <f>IF(B18&lt;&gt;"",Q18+W18+Z18,"")</f>
        <v>6</v>
      </c>
      <c r="AF18" s="53">
        <f t="shared" si="4"/>
        <v>4</v>
      </c>
      <c r="AG18" s="134">
        <f t="shared" si="5"/>
        <v>3</v>
      </c>
      <c r="AH18" s="135"/>
      <c r="AI18" s="25"/>
    </row>
    <row r="19" spans="1:35" ht="16.5" customHeight="1" x14ac:dyDescent="0.25">
      <c r="A19" s="40">
        <v>3</v>
      </c>
      <c r="B19" s="146" t="s">
        <v>149</v>
      </c>
      <c r="C19" s="147"/>
      <c r="D19" s="147"/>
      <c r="E19" s="147"/>
      <c r="F19" s="147"/>
      <c r="G19" s="147"/>
      <c r="H19" s="147"/>
      <c r="I19" s="147"/>
      <c r="J19" s="147"/>
      <c r="K19" s="147"/>
      <c r="L19" s="147"/>
      <c r="M19" s="147"/>
      <c r="N19" s="147"/>
      <c r="O19" s="54">
        <f>W17</f>
        <v>0</v>
      </c>
      <c r="P19" s="55" t="s">
        <v>89</v>
      </c>
      <c r="Q19" s="46">
        <f>U17</f>
        <v>3</v>
      </c>
      <c r="R19" s="47">
        <f>W18</f>
        <v>3</v>
      </c>
      <c r="S19" s="55" t="s">
        <v>89</v>
      </c>
      <c r="T19" s="46">
        <f>U18</f>
        <v>2</v>
      </c>
      <c r="U19" s="151" t="s">
        <v>88</v>
      </c>
      <c r="V19" s="152"/>
      <c r="W19" s="153"/>
      <c r="X19" s="44">
        <v>3</v>
      </c>
      <c r="Y19" s="45" t="s">
        <v>89</v>
      </c>
      <c r="Z19" s="47">
        <v>2</v>
      </c>
      <c r="AA19" s="48">
        <f>IF(B19&lt;&gt;"",SUM(IF(O19&gt;Q19,1,0),IF(R19&gt;T19,1,0),IF(X19&gt;Z19,1,0)),"")</f>
        <v>2</v>
      </c>
      <c r="AB19" s="49">
        <f>IF(B19&lt;&gt;"",SUM(IF(O19&lt;Q19,1,0),IF(R19&lt;T19,1,0),IF(X19&lt;Z19,1,0)),"")</f>
        <v>1</v>
      </c>
      <c r="AC19" s="50">
        <f>IF(B19&lt;&gt;"",O19+R19+X19,"")</f>
        <v>6</v>
      </c>
      <c r="AD19" s="51" t="s">
        <v>89</v>
      </c>
      <c r="AE19" s="52">
        <f>IF(B19&lt;&gt;"",Q19+T19+Z19,"")</f>
        <v>7</v>
      </c>
      <c r="AF19" s="53">
        <f t="shared" si="4"/>
        <v>5</v>
      </c>
      <c r="AG19" s="134">
        <f t="shared" si="5"/>
        <v>2</v>
      </c>
      <c r="AH19" s="135"/>
      <c r="AI19" s="25"/>
    </row>
    <row r="20" spans="1:35" ht="16.5" customHeight="1" x14ac:dyDescent="0.25">
      <c r="A20" s="56">
        <v>4</v>
      </c>
      <c r="B20" s="154" t="s">
        <v>150</v>
      </c>
      <c r="C20" s="155"/>
      <c r="D20" s="155"/>
      <c r="E20" s="155"/>
      <c r="F20" s="155"/>
      <c r="G20" s="155"/>
      <c r="H20" s="155"/>
      <c r="I20" s="155"/>
      <c r="J20" s="155"/>
      <c r="K20" s="155"/>
      <c r="L20" s="155"/>
      <c r="M20" s="155"/>
      <c r="N20" s="155"/>
      <c r="O20" s="57">
        <f>Z17</f>
        <v>0</v>
      </c>
      <c r="P20" s="58" t="s">
        <v>89</v>
      </c>
      <c r="Q20" s="59">
        <f>X17</f>
        <v>3</v>
      </c>
      <c r="R20" s="60">
        <f>Z18</f>
        <v>0</v>
      </c>
      <c r="S20" s="58" t="s">
        <v>89</v>
      </c>
      <c r="T20" s="61">
        <f>X18</f>
        <v>3</v>
      </c>
      <c r="U20" s="60">
        <f>Z19</f>
        <v>2</v>
      </c>
      <c r="V20" s="62" t="s">
        <v>89</v>
      </c>
      <c r="W20" s="61">
        <f>X19</f>
        <v>3</v>
      </c>
      <c r="X20" s="156" t="s">
        <v>88</v>
      </c>
      <c r="Y20" s="157"/>
      <c r="Z20" s="158"/>
      <c r="AA20" s="63">
        <f>IF(B20&lt;&gt;"",SUM(IF(O20&gt;Q20,1,0),IF(R20&gt;T20,1,0),IF(U20&gt;W20,1,0)),"")</f>
        <v>0</v>
      </c>
      <c r="AB20" s="64">
        <f>IF(B20&lt;&gt;"",SUM(IF(O20&lt;Q20,1,0),IF(R20&lt;T20,1,0),IF(U20&lt;W20,1,0)),"")</f>
        <v>3</v>
      </c>
      <c r="AC20" s="65">
        <f>IF(B20&lt;&gt;"",O20+R20+U20,"")</f>
        <v>2</v>
      </c>
      <c r="AD20" s="66" t="s">
        <v>89</v>
      </c>
      <c r="AE20" s="67">
        <f>IF(B20&lt;&gt;"",Q20+T20+W20,"")</f>
        <v>9</v>
      </c>
      <c r="AF20" s="68">
        <f t="shared" si="4"/>
        <v>3</v>
      </c>
      <c r="AG20" s="136">
        <f t="shared" si="5"/>
        <v>4</v>
      </c>
      <c r="AH20" s="137"/>
      <c r="AI20" s="25"/>
    </row>
    <row r="21" spans="1:35" ht="16.5" customHeight="1" x14ac:dyDescent="0.25">
      <c r="A21" s="25"/>
      <c r="B21" s="27"/>
      <c r="C21" s="27"/>
      <c r="D21" s="27"/>
      <c r="E21" s="27"/>
      <c r="F21" s="27"/>
      <c r="G21" s="27"/>
      <c r="H21" s="27"/>
      <c r="I21" s="27"/>
      <c r="J21" s="27"/>
      <c r="K21" s="27"/>
      <c r="L21" s="27"/>
      <c r="M21" s="27"/>
      <c r="N21" s="27"/>
      <c r="O21" s="28"/>
      <c r="P21" s="28"/>
      <c r="Q21" s="28"/>
      <c r="R21" s="28"/>
      <c r="S21" s="28"/>
      <c r="T21" s="28"/>
      <c r="U21" s="28"/>
      <c r="V21" s="28"/>
      <c r="W21" s="28"/>
      <c r="X21" s="28"/>
      <c r="Y21" s="28"/>
      <c r="Z21" s="28"/>
      <c r="AA21" s="28"/>
      <c r="AB21" s="28"/>
      <c r="AC21" s="28"/>
      <c r="AD21" s="28"/>
      <c r="AE21" s="28"/>
      <c r="AF21" s="28"/>
      <c r="AG21" s="28"/>
      <c r="AH21" s="70"/>
      <c r="AI21" s="25"/>
    </row>
    <row r="22" spans="1:35" ht="16.5" customHeight="1" x14ac:dyDescent="0.25">
      <c r="A22" s="143"/>
      <c r="B22" s="139"/>
      <c r="C22" s="144" t="s">
        <v>102</v>
      </c>
      <c r="D22" s="130"/>
      <c r="E22" s="130"/>
      <c r="F22" s="130"/>
      <c r="G22" s="130"/>
      <c r="H22" s="130"/>
      <c r="I22" s="130"/>
      <c r="J22" s="130"/>
      <c r="K22" s="130"/>
      <c r="L22" s="130"/>
      <c r="M22" s="130"/>
      <c r="N22" s="132"/>
      <c r="O22" s="145">
        <v>1</v>
      </c>
      <c r="P22" s="130"/>
      <c r="Q22" s="131"/>
      <c r="R22" s="129">
        <v>2</v>
      </c>
      <c r="S22" s="130"/>
      <c r="T22" s="131"/>
      <c r="U22" s="129">
        <v>3</v>
      </c>
      <c r="V22" s="130"/>
      <c r="W22" s="131"/>
      <c r="X22" s="129">
        <v>4</v>
      </c>
      <c r="Y22" s="130"/>
      <c r="Z22" s="132"/>
      <c r="AA22" s="29" t="s">
        <v>82</v>
      </c>
      <c r="AB22" s="29" t="s">
        <v>83</v>
      </c>
      <c r="AC22" s="129" t="s">
        <v>84</v>
      </c>
      <c r="AD22" s="130"/>
      <c r="AE22" s="131"/>
      <c r="AF22" s="30" t="s">
        <v>85</v>
      </c>
      <c r="AG22" s="133" t="s">
        <v>86</v>
      </c>
      <c r="AH22" s="132"/>
      <c r="AI22" s="25"/>
    </row>
    <row r="23" spans="1:35" ht="16.5" customHeight="1" x14ac:dyDescent="0.25">
      <c r="A23" s="31">
        <v>1</v>
      </c>
      <c r="B23" s="146" t="s">
        <v>151</v>
      </c>
      <c r="C23" s="147"/>
      <c r="D23" s="147"/>
      <c r="E23" s="147"/>
      <c r="F23" s="147"/>
      <c r="G23" s="147"/>
      <c r="H23" s="147"/>
      <c r="I23" s="147"/>
      <c r="J23" s="147"/>
      <c r="K23" s="147"/>
      <c r="L23" s="147"/>
      <c r="M23" s="147"/>
      <c r="N23" s="147"/>
      <c r="O23" s="148" t="s">
        <v>88</v>
      </c>
      <c r="P23" s="149"/>
      <c r="Q23" s="150"/>
      <c r="R23" s="32">
        <v>1</v>
      </c>
      <c r="S23" s="33" t="s">
        <v>89</v>
      </c>
      <c r="T23" s="34">
        <v>3</v>
      </c>
      <c r="U23" s="32">
        <v>3</v>
      </c>
      <c r="V23" s="33" t="s">
        <v>89</v>
      </c>
      <c r="W23" s="34">
        <v>2</v>
      </c>
      <c r="X23" s="32">
        <v>3</v>
      </c>
      <c r="Y23" s="33" t="s">
        <v>89</v>
      </c>
      <c r="Z23" s="32">
        <v>1</v>
      </c>
      <c r="AA23" s="35">
        <f>IF(B23&lt;&gt;"",SUM(IF(R23&gt;T23,1,0),IF(U23&gt;W23,1,0),IF(X23&gt;Z23,1,0)),"")</f>
        <v>2</v>
      </c>
      <c r="AB23" s="36">
        <f>IF(B23&lt;&gt;"",SUM(IF(R23&lt;T23,1,0),IF(U23&lt;W23,1,0),IF(X23&lt;Z23,1,0)),"")</f>
        <v>1</v>
      </c>
      <c r="AC23" s="37">
        <f>IF(B23&lt;&gt;"",R23+U23+X23,"")</f>
        <v>7</v>
      </c>
      <c r="AD23" s="37" t="s">
        <v>89</v>
      </c>
      <c r="AE23" s="38">
        <f>IF(B23&lt;&gt;"",T23+W23+Z23,"")</f>
        <v>6</v>
      </c>
      <c r="AF23" s="39">
        <f t="shared" ref="AF23:AF26" si="6">IF(B23&lt;&gt;"",(AA23*2)+AB23,"")</f>
        <v>5</v>
      </c>
      <c r="AG23" s="134">
        <f t="shared" ref="AG23:AG26" si="7">IF(B23&lt;&gt;"",RANK(AF23,$AF$5:$AF$8,0),"")</f>
        <v>2</v>
      </c>
      <c r="AH23" s="135"/>
      <c r="AI23" s="25"/>
    </row>
    <row r="24" spans="1:35" ht="16.5" customHeight="1" x14ac:dyDescent="0.25">
      <c r="A24" s="40">
        <v>2</v>
      </c>
      <c r="B24" s="146" t="s">
        <v>152</v>
      </c>
      <c r="C24" s="147"/>
      <c r="D24" s="147"/>
      <c r="E24" s="147"/>
      <c r="F24" s="147"/>
      <c r="G24" s="147"/>
      <c r="H24" s="147"/>
      <c r="I24" s="147"/>
      <c r="J24" s="147"/>
      <c r="K24" s="147"/>
      <c r="L24" s="147"/>
      <c r="M24" s="147"/>
      <c r="N24" s="147"/>
      <c r="O24" s="41">
        <f>T23</f>
        <v>3</v>
      </c>
      <c r="P24" s="42" t="s">
        <v>89</v>
      </c>
      <c r="Q24" s="43">
        <f>R23</f>
        <v>1</v>
      </c>
      <c r="R24" s="151" t="s">
        <v>88</v>
      </c>
      <c r="S24" s="152"/>
      <c r="T24" s="153"/>
      <c r="U24" s="44">
        <v>3</v>
      </c>
      <c r="V24" s="45" t="s">
        <v>89</v>
      </c>
      <c r="W24" s="46">
        <v>1</v>
      </c>
      <c r="X24" s="44">
        <v>3</v>
      </c>
      <c r="Y24" s="45" t="s">
        <v>89</v>
      </c>
      <c r="Z24" s="47">
        <v>0</v>
      </c>
      <c r="AA24" s="48">
        <f>IF(B24&lt;&gt;"",SUM(IF(O24&gt;Q24,1,0),IF(U24&gt;W24,1,0),IF(X24&gt;Z24,1,0)),"")</f>
        <v>3</v>
      </c>
      <c r="AB24" s="49">
        <f>IF(B24&lt;&gt;"",SUM(IF(O24&lt;Q24,1,0),IF(U24&lt;W24,1,0),IF(X24&lt;Z24,1,0)),"")</f>
        <v>0</v>
      </c>
      <c r="AC24" s="50">
        <f>IF(B24&lt;&gt;"",O24+U24+X24,"")</f>
        <v>9</v>
      </c>
      <c r="AD24" s="51" t="s">
        <v>89</v>
      </c>
      <c r="AE24" s="52">
        <f>IF(B24&lt;&gt;"",Q24+W24+Z24,"")</f>
        <v>2</v>
      </c>
      <c r="AF24" s="53">
        <f t="shared" si="6"/>
        <v>6</v>
      </c>
      <c r="AG24" s="134">
        <f t="shared" si="7"/>
        <v>1</v>
      </c>
      <c r="AH24" s="135"/>
      <c r="AI24" s="25"/>
    </row>
    <row r="25" spans="1:35" ht="16.5" customHeight="1" x14ac:dyDescent="0.25">
      <c r="A25" s="40">
        <v>3</v>
      </c>
      <c r="B25" s="146" t="s">
        <v>153</v>
      </c>
      <c r="C25" s="147"/>
      <c r="D25" s="147"/>
      <c r="E25" s="147"/>
      <c r="F25" s="147"/>
      <c r="G25" s="147"/>
      <c r="H25" s="147"/>
      <c r="I25" s="147"/>
      <c r="J25" s="147"/>
      <c r="K25" s="147"/>
      <c r="L25" s="147"/>
      <c r="M25" s="147"/>
      <c r="N25" s="147"/>
      <c r="O25" s="54">
        <f>W23</f>
        <v>2</v>
      </c>
      <c r="P25" s="55" t="s">
        <v>89</v>
      </c>
      <c r="Q25" s="46">
        <f>U23</f>
        <v>3</v>
      </c>
      <c r="R25" s="47">
        <f>W24</f>
        <v>1</v>
      </c>
      <c r="S25" s="55" t="s">
        <v>89</v>
      </c>
      <c r="T25" s="46">
        <f>U24</f>
        <v>3</v>
      </c>
      <c r="U25" s="151" t="s">
        <v>88</v>
      </c>
      <c r="V25" s="152"/>
      <c r="W25" s="153"/>
      <c r="X25" s="44">
        <v>3</v>
      </c>
      <c r="Y25" s="45" t="s">
        <v>89</v>
      </c>
      <c r="Z25" s="47">
        <v>0</v>
      </c>
      <c r="AA25" s="48">
        <f>IF(B25&lt;&gt;"",SUM(IF(O25&gt;Q25,1,0),IF(R25&gt;T25,1,0),IF(X25&gt;Z25,1,0)),"")</f>
        <v>1</v>
      </c>
      <c r="AB25" s="49">
        <f>IF(B25&lt;&gt;"",SUM(IF(O25&lt;Q25,1,0),IF(R25&lt;T25,1,0),IF(X25&lt;Z25,1,0)),"")</f>
        <v>2</v>
      </c>
      <c r="AC25" s="50">
        <f>IF(B25&lt;&gt;"",O25+R25+X25,"")</f>
        <v>6</v>
      </c>
      <c r="AD25" s="51" t="s">
        <v>89</v>
      </c>
      <c r="AE25" s="52">
        <f>IF(B25&lt;&gt;"",Q25+T25+Z25,"")</f>
        <v>6</v>
      </c>
      <c r="AF25" s="53">
        <f t="shared" si="6"/>
        <v>4</v>
      </c>
      <c r="AG25" s="134">
        <f t="shared" si="7"/>
        <v>3</v>
      </c>
      <c r="AH25" s="135"/>
      <c r="AI25" s="25"/>
    </row>
    <row r="26" spans="1:35" ht="16.5" customHeight="1" x14ac:dyDescent="0.25">
      <c r="A26" s="56">
        <v>4</v>
      </c>
      <c r="B26" s="154" t="s">
        <v>154</v>
      </c>
      <c r="C26" s="155"/>
      <c r="D26" s="155"/>
      <c r="E26" s="155"/>
      <c r="F26" s="155"/>
      <c r="G26" s="155"/>
      <c r="H26" s="155"/>
      <c r="I26" s="155"/>
      <c r="J26" s="155"/>
      <c r="K26" s="155"/>
      <c r="L26" s="155"/>
      <c r="M26" s="155"/>
      <c r="N26" s="155"/>
      <c r="O26" s="57">
        <f>Z23</f>
        <v>1</v>
      </c>
      <c r="P26" s="58" t="s">
        <v>89</v>
      </c>
      <c r="Q26" s="59">
        <f>X23</f>
        <v>3</v>
      </c>
      <c r="R26" s="60">
        <f>Z24</f>
        <v>0</v>
      </c>
      <c r="S26" s="58" t="s">
        <v>89</v>
      </c>
      <c r="T26" s="61">
        <f>X24</f>
        <v>3</v>
      </c>
      <c r="U26" s="60">
        <f>Z25</f>
        <v>0</v>
      </c>
      <c r="V26" s="62" t="s">
        <v>89</v>
      </c>
      <c r="W26" s="61">
        <f>X25</f>
        <v>3</v>
      </c>
      <c r="X26" s="156" t="s">
        <v>88</v>
      </c>
      <c r="Y26" s="157"/>
      <c r="Z26" s="158"/>
      <c r="AA26" s="63">
        <f>IF(B26&lt;&gt;"",SUM(IF(O26&gt;Q26,1,0),IF(R26&gt;T26,1,0),IF(U26&gt;W26,1,0)),"")</f>
        <v>0</v>
      </c>
      <c r="AB26" s="64">
        <f>IF(B26&lt;&gt;"",SUM(IF(O26&lt;Q26,1,0),IF(R26&lt;T26,1,0),IF(U26&lt;W26,1,0)),"")</f>
        <v>3</v>
      </c>
      <c r="AC26" s="65">
        <f>IF(B26&lt;&gt;"",O26+R26+U26,"")</f>
        <v>1</v>
      </c>
      <c r="AD26" s="66" t="s">
        <v>89</v>
      </c>
      <c r="AE26" s="67">
        <f>IF(B26&lt;&gt;"",Q26+T26+W26,"")</f>
        <v>9</v>
      </c>
      <c r="AF26" s="68">
        <f t="shared" si="6"/>
        <v>3</v>
      </c>
      <c r="AG26" s="136">
        <f t="shared" si="7"/>
        <v>4</v>
      </c>
      <c r="AH26" s="137"/>
      <c r="AI26" s="25"/>
    </row>
    <row r="27" spans="1:35" ht="12.75" customHeight="1" x14ac:dyDescent="0.25">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row>
    <row r="28" spans="1:35" ht="12.75" customHeight="1" x14ac:dyDescent="0.25">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row>
    <row r="29" spans="1:35" ht="15.75" customHeight="1" x14ac:dyDescent="0.25">
      <c r="A29" s="159">
        <f>A1</f>
        <v>0</v>
      </c>
      <c r="B29" s="130"/>
      <c r="C29" s="130"/>
      <c r="D29" s="130"/>
      <c r="E29" s="130"/>
      <c r="F29" s="130"/>
      <c r="G29" s="130"/>
      <c r="H29" s="130"/>
      <c r="I29" s="139"/>
      <c r="J29" s="23"/>
      <c r="K29" s="160" t="str">
        <f>K1</f>
        <v>Jablonec n. N., 6.12.25</v>
      </c>
      <c r="L29" s="130"/>
      <c r="M29" s="130"/>
      <c r="N29" s="130"/>
      <c r="O29" s="130"/>
      <c r="P29" s="130"/>
      <c r="Q29" s="130"/>
      <c r="R29" s="130"/>
      <c r="S29" s="139"/>
      <c r="T29" s="23"/>
      <c r="U29" s="186" t="str">
        <f>U1</f>
        <v>Divize</v>
      </c>
      <c r="V29" s="130"/>
      <c r="W29" s="139"/>
      <c r="X29" s="187" t="str">
        <f>X1</f>
        <v>C</v>
      </c>
      <c r="Y29" s="130"/>
      <c r="Z29" s="139"/>
      <c r="AA29" s="187" t="str">
        <f>Z32</f>
        <v>o 1.-8. místo</v>
      </c>
      <c r="AB29" s="130"/>
      <c r="AC29" s="130"/>
      <c r="AD29" s="130"/>
      <c r="AE29" s="130"/>
      <c r="AF29" s="130"/>
      <c r="AG29" s="130"/>
      <c r="AH29" s="132"/>
      <c r="AI29" s="25"/>
    </row>
    <row r="30" spans="1:35" ht="10.5" customHeight="1" x14ac:dyDescent="0.25">
      <c r="A30" s="25"/>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25"/>
      <c r="AH30" s="25"/>
      <c r="AI30" s="25"/>
    </row>
    <row r="31" spans="1:35" ht="10.5" customHeight="1" x14ac:dyDescent="0.3">
      <c r="A31" s="72"/>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4"/>
      <c r="AI31" s="25"/>
    </row>
    <row r="32" spans="1:35" ht="12.75" customHeight="1" x14ac:dyDescent="0.3">
      <c r="A32" s="161" t="s">
        <v>141</v>
      </c>
      <c r="B32" s="147"/>
      <c r="C32" s="147"/>
      <c r="D32" s="147"/>
      <c r="E32" s="147"/>
      <c r="F32" s="147"/>
      <c r="G32" s="147"/>
      <c r="H32" s="147"/>
      <c r="I32" s="147"/>
      <c r="J32" s="147"/>
      <c r="K32" s="147"/>
      <c r="L32" s="75"/>
      <c r="M32" s="75"/>
      <c r="N32" s="75"/>
      <c r="O32" s="75"/>
      <c r="P32" s="75"/>
      <c r="Q32" s="75"/>
      <c r="R32" s="75"/>
      <c r="S32" s="75"/>
      <c r="T32" s="75"/>
      <c r="U32" s="75"/>
      <c r="V32" s="75"/>
      <c r="W32" s="75"/>
      <c r="X32" s="75"/>
      <c r="Y32" s="75"/>
      <c r="Z32" s="76" t="s">
        <v>107</v>
      </c>
      <c r="AA32" s="75"/>
      <c r="AB32" s="75"/>
      <c r="AC32" s="75"/>
      <c r="AD32" s="75"/>
      <c r="AE32" s="75"/>
      <c r="AF32" s="75"/>
      <c r="AG32" s="75"/>
      <c r="AH32" s="77"/>
      <c r="AI32" s="71"/>
    </row>
    <row r="33" spans="1:35" ht="12.75" customHeight="1" x14ac:dyDescent="0.3">
      <c r="A33" s="78"/>
      <c r="B33" s="75"/>
      <c r="C33" s="75"/>
      <c r="D33" s="75"/>
      <c r="E33" s="75"/>
      <c r="F33" s="75"/>
      <c r="G33" s="75"/>
      <c r="H33" s="75"/>
      <c r="I33" s="75"/>
      <c r="J33" s="75"/>
      <c r="K33" s="77"/>
      <c r="L33" s="161" t="str">
        <f>IF(L34="3:0",A32,IF(L34="3:1",A32,IF(L34="3:2",A32,IF(L34="2:3",A34,IF(L34="1:3",A34,IF(L34="0:3",A34,""))))))</f>
        <v>Trojan Jáchym (61) (KMST)</v>
      </c>
      <c r="M33" s="147"/>
      <c r="N33" s="147"/>
      <c r="O33" s="147"/>
      <c r="P33" s="147"/>
      <c r="Q33" s="147"/>
      <c r="R33" s="147"/>
      <c r="S33" s="147"/>
      <c r="T33" s="147"/>
      <c r="U33" s="147"/>
      <c r="V33" s="147"/>
      <c r="W33" s="75"/>
      <c r="X33" s="75"/>
      <c r="Y33" s="75"/>
      <c r="Z33" s="75"/>
      <c r="AA33" s="75"/>
      <c r="AB33" s="75"/>
      <c r="AC33" s="75"/>
      <c r="AD33" s="75"/>
      <c r="AE33" s="75"/>
      <c r="AF33" s="75"/>
      <c r="AG33" s="75"/>
      <c r="AH33" s="77"/>
      <c r="AI33" s="71"/>
    </row>
    <row r="34" spans="1:35" ht="12.75" customHeight="1" x14ac:dyDescent="0.3">
      <c r="A34" s="161" t="s">
        <v>144</v>
      </c>
      <c r="B34" s="147"/>
      <c r="C34" s="147"/>
      <c r="D34" s="147"/>
      <c r="E34" s="147"/>
      <c r="F34" s="147"/>
      <c r="G34" s="147"/>
      <c r="H34" s="147"/>
      <c r="I34" s="147"/>
      <c r="J34" s="147"/>
      <c r="K34" s="147"/>
      <c r="L34" s="162" t="s">
        <v>155</v>
      </c>
      <c r="M34" s="122"/>
      <c r="N34" s="122"/>
      <c r="O34" s="122"/>
      <c r="P34" s="122"/>
      <c r="Q34" s="122"/>
      <c r="R34" s="122"/>
      <c r="S34" s="122"/>
      <c r="T34" s="122"/>
      <c r="U34" s="122"/>
      <c r="V34" s="122"/>
      <c r="W34" s="78"/>
      <c r="X34" s="75"/>
      <c r="Y34" s="75"/>
      <c r="Z34" s="75"/>
      <c r="AA34" s="75"/>
      <c r="AB34" s="75"/>
      <c r="AC34" s="75"/>
      <c r="AD34" s="75"/>
      <c r="AE34" s="75"/>
      <c r="AF34" s="75"/>
      <c r="AG34" s="75"/>
      <c r="AH34" s="77"/>
      <c r="AI34" s="71"/>
    </row>
    <row r="35" spans="1:35" ht="12.75" customHeight="1" x14ac:dyDescent="0.3">
      <c r="A35" s="78"/>
      <c r="B35" s="75"/>
      <c r="C35" s="75"/>
      <c r="D35" s="75"/>
      <c r="E35" s="75"/>
      <c r="F35" s="75"/>
      <c r="G35" s="75"/>
      <c r="H35" s="75"/>
      <c r="I35" s="75"/>
      <c r="J35" s="75"/>
      <c r="K35" s="75"/>
      <c r="L35" s="75"/>
      <c r="M35" s="75"/>
      <c r="N35" s="75"/>
      <c r="O35" s="75"/>
      <c r="P35" s="75"/>
      <c r="Q35" s="75"/>
      <c r="R35" s="75"/>
      <c r="S35" s="75"/>
      <c r="T35" s="75"/>
      <c r="U35" s="75"/>
      <c r="V35" s="75"/>
      <c r="W35" s="161" t="str">
        <f>IF(W36="3:0",L33,IF(W36="3:1",L33,IF(W36="3:2",L33,IF(W36="2:3",L37,IF(W36="1:3",L37,IF(W36="0:3",L37,""))))))</f>
        <v>Salaba Marek (63) (Smržovka)</v>
      </c>
      <c r="X35" s="147"/>
      <c r="Y35" s="147"/>
      <c r="Z35" s="147"/>
      <c r="AA35" s="147"/>
      <c r="AB35" s="147"/>
      <c r="AC35" s="147"/>
      <c r="AD35" s="147"/>
      <c r="AE35" s="147"/>
      <c r="AF35" s="147"/>
      <c r="AG35" s="147"/>
      <c r="AH35" s="77"/>
      <c r="AI35" s="71"/>
    </row>
    <row r="36" spans="1:35" ht="12.75" customHeight="1" x14ac:dyDescent="0.3">
      <c r="A36" s="161" t="s">
        <v>149</v>
      </c>
      <c r="B36" s="147"/>
      <c r="C36" s="147"/>
      <c r="D36" s="147"/>
      <c r="E36" s="147"/>
      <c r="F36" s="147"/>
      <c r="G36" s="147"/>
      <c r="H36" s="147"/>
      <c r="I36" s="147"/>
      <c r="J36" s="147"/>
      <c r="K36" s="147"/>
      <c r="L36" s="75"/>
      <c r="M36" s="75"/>
      <c r="N36" s="75"/>
      <c r="O36" s="75"/>
      <c r="P36" s="75"/>
      <c r="Q36" s="75"/>
      <c r="R36" s="75"/>
      <c r="S36" s="75"/>
      <c r="T36" s="75"/>
      <c r="U36" s="75"/>
      <c r="V36" s="75"/>
      <c r="W36" s="162" t="s">
        <v>156</v>
      </c>
      <c r="X36" s="122"/>
      <c r="Y36" s="122"/>
      <c r="Z36" s="122"/>
      <c r="AA36" s="122"/>
      <c r="AB36" s="122"/>
      <c r="AC36" s="122"/>
      <c r="AD36" s="122"/>
      <c r="AE36" s="122"/>
      <c r="AF36" s="122"/>
      <c r="AG36" s="122"/>
      <c r="AH36" s="79"/>
      <c r="AI36" s="71"/>
    </row>
    <row r="37" spans="1:35" ht="12.75" customHeight="1" x14ac:dyDescent="0.3">
      <c r="A37" s="78"/>
      <c r="B37" s="75"/>
      <c r="C37" s="75"/>
      <c r="D37" s="75"/>
      <c r="E37" s="75"/>
      <c r="F37" s="75"/>
      <c r="G37" s="75"/>
      <c r="H37" s="75"/>
      <c r="I37" s="75"/>
      <c r="J37" s="75"/>
      <c r="K37" s="77"/>
      <c r="L37" s="161" t="str">
        <f>IF(L38="3:0",A36,IF(L38="3:1",A36,IF(L38="3:2",A36,IF(L38="2:3",A38,IF(L38="1:3",A38,IF(L38="0:3",A38,""))))))</f>
        <v>Salaba Marek (63) (Smržovka)</v>
      </c>
      <c r="M37" s="147"/>
      <c r="N37" s="147"/>
      <c r="O37" s="147"/>
      <c r="P37" s="147"/>
      <c r="Q37" s="147"/>
      <c r="R37" s="147"/>
      <c r="S37" s="147"/>
      <c r="T37" s="147"/>
      <c r="U37" s="147"/>
      <c r="V37" s="147"/>
      <c r="W37" s="78"/>
      <c r="X37" s="75"/>
      <c r="Y37" s="75"/>
      <c r="Z37" s="75"/>
      <c r="AA37" s="75"/>
      <c r="AB37" s="75"/>
      <c r="AC37" s="75"/>
      <c r="AD37" s="75"/>
      <c r="AE37" s="75"/>
      <c r="AF37" s="75"/>
      <c r="AG37" s="80"/>
      <c r="AH37" s="79"/>
      <c r="AI37" s="71"/>
    </row>
    <row r="38" spans="1:35" ht="12.75" customHeight="1" x14ac:dyDescent="0.3">
      <c r="A38" s="161" t="s">
        <v>152</v>
      </c>
      <c r="B38" s="147"/>
      <c r="C38" s="147"/>
      <c r="D38" s="147"/>
      <c r="E38" s="147"/>
      <c r="F38" s="147"/>
      <c r="G38" s="147"/>
      <c r="H38" s="147"/>
      <c r="I38" s="147"/>
      <c r="J38" s="147"/>
      <c r="K38" s="147"/>
      <c r="L38" s="162" t="s">
        <v>157</v>
      </c>
      <c r="M38" s="122"/>
      <c r="N38" s="122"/>
      <c r="O38" s="122"/>
      <c r="P38" s="122"/>
      <c r="Q38" s="122"/>
      <c r="R38" s="122"/>
      <c r="S38" s="122"/>
      <c r="T38" s="122"/>
      <c r="U38" s="122"/>
      <c r="V38" s="122"/>
      <c r="W38" s="75"/>
      <c r="X38" s="75"/>
      <c r="Y38" s="75"/>
      <c r="Z38" s="75"/>
      <c r="AA38" s="75"/>
      <c r="AB38" s="75"/>
      <c r="AC38" s="75"/>
      <c r="AD38" s="75"/>
      <c r="AE38" s="75"/>
      <c r="AF38" s="75"/>
      <c r="AG38" s="80"/>
      <c r="AH38" s="79"/>
      <c r="AI38" s="71"/>
    </row>
    <row r="39" spans="1:35" ht="12.75" customHeight="1" x14ac:dyDescent="0.3">
      <c r="A39" s="78"/>
      <c r="B39" s="75"/>
      <c r="C39" s="75"/>
      <c r="D39" s="75"/>
      <c r="E39" s="75"/>
      <c r="F39" s="75"/>
      <c r="G39" s="75"/>
      <c r="H39" s="75"/>
      <c r="I39" s="75"/>
      <c r="J39" s="75"/>
      <c r="K39" s="75"/>
      <c r="L39" s="75"/>
      <c r="M39" s="75"/>
      <c r="N39" s="75"/>
      <c r="O39" s="75"/>
      <c r="P39" s="75"/>
      <c r="Q39" s="75"/>
      <c r="R39" s="75"/>
      <c r="S39" s="75"/>
      <c r="T39" s="75"/>
      <c r="U39" s="75"/>
      <c r="V39" s="75"/>
      <c r="W39" s="163" t="str">
        <f>IF(W40="3:0",W35,IF(W40="3:1",W35,IF(W40="3:2",W35,IF(W40="2:3",W43,IF(W40="1:3",W43,IF(W40="0:3",W43,""))))))</f>
        <v>Kvapil Tomáš (75) (ST Fr.)</v>
      </c>
      <c r="X39" s="147"/>
      <c r="Y39" s="147"/>
      <c r="Z39" s="147"/>
      <c r="AA39" s="147"/>
      <c r="AB39" s="147"/>
      <c r="AC39" s="147"/>
      <c r="AD39" s="147"/>
      <c r="AE39" s="147"/>
      <c r="AF39" s="147"/>
      <c r="AG39" s="147"/>
      <c r="AH39" s="79"/>
      <c r="AI39" s="71"/>
    </row>
    <row r="40" spans="1:35" ht="12.75" customHeight="1" x14ac:dyDescent="0.3">
      <c r="A40" s="161" t="s">
        <v>147</v>
      </c>
      <c r="B40" s="147"/>
      <c r="C40" s="147"/>
      <c r="D40" s="147"/>
      <c r="E40" s="147"/>
      <c r="F40" s="147"/>
      <c r="G40" s="147"/>
      <c r="H40" s="147"/>
      <c r="I40" s="147"/>
      <c r="J40" s="147"/>
      <c r="K40" s="147"/>
      <c r="L40" s="75"/>
      <c r="M40" s="75"/>
      <c r="N40" s="75"/>
      <c r="O40" s="75"/>
      <c r="P40" s="75"/>
      <c r="Q40" s="75"/>
      <c r="R40" s="75"/>
      <c r="S40" s="75"/>
      <c r="T40" s="75"/>
      <c r="U40" s="75"/>
      <c r="V40" s="75"/>
      <c r="W40" s="164" t="s">
        <v>156</v>
      </c>
      <c r="X40" s="122"/>
      <c r="Y40" s="122"/>
      <c r="Z40" s="122"/>
      <c r="AA40" s="122"/>
      <c r="AB40" s="122"/>
      <c r="AC40" s="122"/>
      <c r="AD40" s="122"/>
      <c r="AE40" s="122"/>
      <c r="AF40" s="122"/>
      <c r="AG40" s="122"/>
      <c r="AH40" s="79"/>
      <c r="AI40" s="71"/>
    </row>
    <row r="41" spans="1:35" ht="12.75" customHeight="1" x14ac:dyDescent="0.3">
      <c r="A41" s="78"/>
      <c r="B41" s="75"/>
      <c r="C41" s="75"/>
      <c r="D41" s="75"/>
      <c r="E41" s="75"/>
      <c r="F41" s="75"/>
      <c r="G41" s="75"/>
      <c r="H41" s="75"/>
      <c r="I41" s="75"/>
      <c r="J41" s="75"/>
      <c r="K41" s="75"/>
      <c r="L41" s="161" t="str">
        <f>IF(L42="3:0",A40,IF(L42="3:1",A40,IF(L42="3:2",A40,IF(L42="2:3",A42,IF(L42="1:3",A42,IF(L42="0:3",A42,""))))))</f>
        <v>Pinc Jonáš (54) (AST)</v>
      </c>
      <c r="M41" s="147"/>
      <c r="N41" s="147"/>
      <c r="O41" s="147"/>
      <c r="P41" s="147"/>
      <c r="Q41" s="147"/>
      <c r="R41" s="147"/>
      <c r="S41" s="147"/>
      <c r="T41" s="147"/>
      <c r="U41" s="147"/>
      <c r="V41" s="147"/>
      <c r="W41" s="75"/>
      <c r="X41" s="75"/>
      <c r="Y41" s="75"/>
      <c r="Z41" s="75"/>
      <c r="AA41" s="75"/>
      <c r="AB41" s="75"/>
      <c r="AC41" s="75"/>
      <c r="AD41" s="75"/>
      <c r="AE41" s="75"/>
      <c r="AF41" s="75"/>
      <c r="AG41" s="80"/>
      <c r="AH41" s="79"/>
      <c r="AI41" s="71"/>
    </row>
    <row r="42" spans="1:35" ht="12.75" customHeight="1" x14ac:dyDescent="0.3">
      <c r="A42" s="161" t="s">
        <v>140</v>
      </c>
      <c r="B42" s="147"/>
      <c r="C42" s="147"/>
      <c r="D42" s="147"/>
      <c r="E42" s="147"/>
      <c r="F42" s="147"/>
      <c r="G42" s="147"/>
      <c r="H42" s="147"/>
      <c r="I42" s="147"/>
      <c r="J42" s="147"/>
      <c r="K42" s="147"/>
      <c r="L42" s="162" t="s">
        <v>110</v>
      </c>
      <c r="M42" s="122"/>
      <c r="N42" s="122"/>
      <c r="O42" s="122"/>
      <c r="P42" s="122"/>
      <c r="Q42" s="122"/>
      <c r="R42" s="122"/>
      <c r="S42" s="122"/>
      <c r="T42" s="122"/>
      <c r="U42" s="122"/>
      <c r="V42" s="122"/>
      <c r="W42" s="78"/>
      <c r="X42" s="75"/>
      <c r="Y42" s="75"/>
      <c r="Z42" s="75"/>
      <c r="AA42" s="75"/>
      <c r="AB42" s="75"/>
      <c r="AC42" s="75"/>
      <c r="AD42" s="75"/>
      <c r="AE42" s="75"/>
      <c r="AF42" s="75"/>
      <c r="AG42" s="80"/>
      <c r="AH42" s="79"/>
      <c r="AI42" s="71"/>
    </row>
    <row r="43" spans="1:35" ht="12.75" customHeight="1" x14ac:dyDescent="0.3">
      <c r="A43" s="78"/>
      <c r="B43" s="75"/>
      <c r="C43" s="75"/>
      <c r="D43" s="75"/>
      <c r="E43" s="75"/>
      <c r="F43" s="75"/>
      <c r="G43" s="75"/>
      <c r="H43" s="75"/>
      <c r="I43" s="75"/>
      <c r="J43" s="75"/>
      <c r="K43" s="75"/>
      <c r="L43" s="75"/>
      <c r="M43" s="75"/>
      <c r="N43" s="75"/>
      <c r="O43" s="75"/>
      <c r="P43" s="75"/>
      <c r="Q43" s="75"/>
      <c r="R43" s="75"/>
      <c r="S43" s="75"/>
      <c r="T43" s="75"/>
      <c r="U43" s="75"/>
      <c r="V43" s="75"/>
      <c r="W43" s="161" t="str">
        <f>IF(W44="3:0",L41,IF(W44="3:1",L41,IF(W44="3:2",L41,IF(W44="2:3",L45,IF(W44="1:3",L45,IF(W44="0:3",L45,""))))))</f>
        <v>Kvapil Tomáš (75) (ST Fr.)</v>
      </c>
      <c r="X43" s="147"/>
      <c r="Y43" s="147"/>
      <c r="Z43" s="147"/>
      <c r="AA43" s="147"/>
      <c r="AB43" s="147"/>
      <c r="AC43" s="147"/>
      <c r="AD43" s="147"/>
      <c r="AE43" s="147"/>
      <c r="AF43" s="147"/>
      <c r="AG43" s="147"/>
      <c r="AH43" s="79"/>
      <c r="AI43" s="71"/>
    </row>
    <row r="44" spans="1:35" ht="12.75" customHeight="1" x14ac:dyDescent="0.3">
      <c r="A44" s="161" t="s">
        <v>151</v>
      </c>
      <c r="B44" s="147"/>
      <c r="C44" s="147"/>
      <c r="D44" s="147"/>
      <c r="E44" s="147"/>
      <c r="F44" s="147"/>
      <c r="G44" s="147"/>
      <c r="H44" s="147"/>
      <c r="I44" s="147"/>
      <c r="J44" s="147"/>
      <c r="K44" s="147"/>
      <c r="L44" s="75"/>
      <c r="M44" s="75"/>
      <c r="N44" s="75"/>
      <c r="O44" s="75"/>
      <c r="P44" s="75"/>
      <c r="Q44" s="75"/>
      <c r="R44" s="75"/>
      <c r="S44" s="75"/>
      <c r="T44" s="75"/>
      <c r="U44" s="75"/>
      <c r="V44" s="75"/>
      <c r="W44" s="162" t="s">
        <v>155</v>
      </c>
      <c r="X44" s="122"/>
      <c r="Y44" s="122"/>
      <c r="Z44" s="122"/>
      <c r="AA44" s="122"/>
      <c r="AB44" s="122"/>
      <c r="AC44" s="122"/>
      <c r="AD44" s="122"/>
      <c r="AE44" s="122"/>
      <c r="AF44" s="122"/>
      <c r="AG44" s="122"/>
      <c r="AH44" s="77"/>
      <c r="AI44" s="71"/>
    </row>
    <row r="45" spans="1:35" ht="12.75" customHeight="1" x14ac:dyDescent="0.3">
      <c r="A45" s="78"/>
      <c r="B45" s="75"/>
      <c r="C45" s="75"/>
      <c r="D45" s="75"/>
      <c r="E45" s="75"/>
      <c r="F45" s="75"/>
      <c r="G45" s="75"/>
      <c r="H45" s="75"/>
      <c r="I45" s="75"/>
      <c r="J45" s="75"/>
      <c r="K45" s="75"/>
      <c r="L45" s="161" t="str">
        <f>IF(L46="3:0",A44,IF(L46="3:1",A44,IF(L46="3:2",A44,IF(L46="2:3",A46,IF(L46="1:3",A46,IF(L46="0:3",A46,""))))))</f>
        <v>Kvapil Tomáš (75) (ST Fr.)</v>
      </c>
      <c r="M45" s="147"/>
      <c r="N45" s="147"/>
      <c r="O45" s="147"/>
      <c r="P45" s="147"/>
      <c r="Q45" s="147"/>
      <c r="R45" s="147"/>
      <c r="S45" s="147"/>
      <c r="T45" s="147"/>
      <c r="U45" s="147"/>
      <c r="V45" s="147"/>
      <c r="W45" s="78"/>
      <c r="X45" s="75"/>
      <c r="Y45" s="75"/>
      <c r="Z45" s="75"/>
      <c r="AA45" s="75"/>
      <c r="AB45" s="75"/>
      <c r="AC45" s="75"/>
      <c r="AD45" s="75"/>
      <c r="AE45" s="75"/>
      <c r="AF45" s="75"/>
      <c r="AG45" s="80"/>
      <c r="AH45" s="77"/>
      <c r="AI45" s="71"/>
    </row>
    <row r="46" spans="1:35" ht="12.75" customHeight="1" x14ac:dyDescent="0.3">
      <c r="A46" s="161" t="s">
        <v>145</v>
      </c>
      <c r="B46" s="147"/>
      <c r="C46" s="147"/>
      <c r="D46" s="147"/>
      <c r="E46" s="147"/>
      <c r="F46" s="147"/>
      <c r="G46" s="147"/>
      <c r="H46" s="147"/>
      <c r="I46" s="147"/>
      <c r="J46" s="147"/>
      <c r="K46" s="147"/>
      <c r="L46" s="162" t="s">
        <v>156</v>
      </c>
      <c r="M46" s="122"/>
      <c r="N46" s="122"/>
      <c r="O46" s="122"/>
      <c r="P46" s="122"/>
      <c r="Q46" s="122"/>
      <c r="R46" s="122"/>
      <c r="S46" s="122"/>
      <c r="T46" s="122"/>
      <c r="U46" s="122"/>
      <c r="V46" s="122"/>
      <c r="W46" s="75"/>
      <c r="X46" s="75"/>
      <c r="Y46" s="75"/>
      <c r="Z46" s="75"/>
      <c r="AA46" s="80"/>
      <c r="AB46" s="80"/>
      <c r="AC46" s="80"/>
      <c r="AD46" s="80"/>
      <c r="AE46" s="80"/>
      <c r="AF46" s="80"/>
      <c r="AG46" s="80"/>
      <c r="AH46" s="77"/>
      <c r="AI46" s="71"/>
    </row>
    <row r="47" spans="1:35" ht="10.5" customHeight="1" x14ac:dyDescent="0.3">
      <c r="A47" s="8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3"/>
      <c r="AI47" s="25"/>
    </row>
    <row r="48" spans="1:35" ht="12.75" customHeight="1" x14ac:dyDescent="0.3">
      <c r="A48" s="72"/>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4"/>
      <c r="AI48" s="25"/>
    </row>
    <row r="49" spans="1:35" ht="12.75" customHeight="1" x14ac:dyDescent="0.3">
      <c r="A49" s="161" t="str">
        <f>IF(L34="3:0",A34,IF(L34="3:1",A34,IF(L34="3:2",A34,IF(L34="2:3",A32,IF(L34="1:3",A32,IF(L34="0:3",A32,""))))))</f>
        <v>Vorel Jan (65) (PINK!)</v>
      </c>
      <c r="B49" s="147"/>
      <c r="C49" s="147"/>
      <c r="D49" s="147"/>
      <c r="E49" s="147"/>
      <c r="F49" s="147"/>
      <c r="G49" s="147"/>
      <c r="H49" s="147"/>
      <c r="I49" s="147"/>
      <c r="J49" s="147"/>
      <c r="K49" s="147"/>
      <c r="L49" s="75"/>
      <c r="M49" s="75"/>
      <c r="N49" s="75"/>
      <c r="O49" s="75"/>
      <c r="P49" s="75"/>
      <c r="Q49" s="75"/>
      <c r="R49" s="75"/>
      <c r="S49" s="75"/>
      <c r="T49" s="75"/>
      <c r="U49" s="75"/>
      <c r="V49" s="75"/>
      <c r="W49" s="75"/>
      <c r="X49" s="75"/>
      <c r="Y49" s="75"/>
      <c r="Z49" s="76" t="s">
        <v>111</v>
      </c>
      <c r="AA49" s="75"/>
      <c r="AB49" s="75"/>
      <c r="AC49" s="75"/>
      <c r="AD49" s="75"/>
      <c r="AE49" s="75"/>
      <c r="AF49" s="75"/>
      <c r="AG49" s="75"/>
      <c r="AH49" s="77"/>
      <c r="AI49" s="25"/>
    </row>
    <row r="50" spans="1:35" ht="12.75" customHeight="1" x14ac:dyDescent="0.3">
      <c r="A50" s="78"/>
      <c r="B50" s="75"/>
      <c r="C50" s="75"/>
      <c r="D50" s="75"/>
      <c r="E50" s="75"/>
      <c r="F50" s="75"/>
      <c r="G50" s="75"/>
      <c r="H50" s="75"/>
      <c r="I50" s="75"/>
      <c r="J50" s="75"/>
      <c r="K50" s="77"/>
      <c r="L50" s="161" t="str">
        <f>IF(L51="3:0",A49,IF(L51="3:1",A49,IF(L51="3:2",A49,IF(L51="2:3",A51,IF(L51="1:3",A51,IF(L51="0:3",A51,""))))))</f>
        <v>Vorel Jan (65) (PINK!)</v>
      </c>
      <c r="M50" s="147"/>
      <c r="N50" s="147"/>
      <c r="O50" s="147"/>
      <c r="P50" s="147"/>
      <c r="Q50" s="147"/>
      <c r="R50" s="147"/>
      <c r="S50" s="147"/>
      <c r="T50" s="147"/>
      <c r="U50" s="147"/>
      <c r="V50" s="147"/>
      <c r="W50" s="75"/>
      <c r="X50" s="75"/>
      <c r="Y50" s="75"/>
      <c r="Z50" s="75"/>
      <c r="AA50" s="75"/>
      <c r="AB50" s="75"/>
      <c r="AC50" s="75"/>
      <c r="AD50" s="75"/>
      <c r="AE50" s="75"/>
      <c r="AF50" s="75"/>
      <c r="AG50" s="75"/>
      <c r="AH50" s="77"/>
      <c r="AI50" s="25"/>
    </row>
    <row r="51" spans="1:35" ht="12.75" customHeight="1" x14ac:dyDescent="0.3">
      <c r="A51" s="161" t="str">
        <f>IF(L38="3:0",A38,IF(L38="3:1",A38,IF(L38="3:2",A38,IF(L38="2:3",A36,IF(L38="1:3",A36,IF(L38="0:3",A36,""))))))</f>
        <v>Hlubuček František (87) (N. Ves)</v>
      </c>
      <c r="B51" s="147"/>
      <c r="C51" s="147"/>
      <c r="D51" s="147"/>
      <c r="E51" s="147"/>
      <c r="F51" s="147"/>
      <c r="G51" s="147"/>
      <c r="H51" s="147"/>
      <c r="I51" s="147"/>
      <c r="J51" s="147"/>
      <c r="K51" s="147"/>
      <c r="L51" s="162" t="s">
        <v>108</v>
      </c>
      <c r="M51" s="122"/>
      <c r="N51" s="122"/>
      <c r="O51" s="122"/>
      <c r="P51" s="122"/>
      <c r="Q51" s="122"/>
      <c r="R51" s="122"/>
      <c r="S51" s="122"/>
      <c r="T51" s="122"/>
      <c r="U51" s="122"/>
      <c r="V51" s="122"/>
      <c r="W51" s="78"/>
      <c r="X51" s="75"/>
      <c r="Y51" s="75"/>
      <c r="Z51" s="75"/>
      <c r="AA51" s="75"/>
      <c r="AB51" s="75"/>
      <c r="AC51" s="75"/>
      <c r="AD51" s="75"/>
      <c r="AE51" s="75"/>
      <c r="AF51" s="75"/>
      <c r="AG51" s="75"/>
      <c r="AH51" s="77"/>
      <c r="AI51" s="25"/>
    </row>
    <row r="52" spans="1:35" ht="12.75" customHeight="1" x14ac:dyDescent="0.3">
      <c r="A52" s="78"/>
      <c r="B52" s="75"/>
      <c r="C52" s="75"/>
      <c r="D52" s="75"/>
      <c r="E52" s="75"/>
      <c r="F52" s="75"/>
      <c r="G52" s="75"/>
      <c r="H52" s="75"/>
      <c r="I52" s="75"/>
      <c r="J52" s="75"/>
      <c r="K52" s="75"/>
      <c r="L52" s="75"/>
      <c r="M52" s="75"/>
      <c r="N52" s="75"/>
      <c r="O52" s="75"/>
      <c r="P52" s="75"/>
      <c r="Q52" s="75"/>
      <c r="R52" s="75"/>
      <c r="S52" s="75"/>
      <c r="T52" s="75"/>
      <c r="U52" s="75"/>
      <c r="V52" s="75"/>
      <c r="W52" s="161" t="str">
        <f>IF(W53="3:0",L50,IF(W53="3:1",L50,IF(W53="3:2",L50,IF(W53="2:3",L54,IF(W53="1:3",L54,IF(W53="0:3",L54,""))))))</f>
        <v>Johanová Sofie (64) (PINK!)</v>
      </c>
      <c r="X52" s="147"/>
      <c r="Y52" s="147"/>
      <c r="Z52" s="147"/>
      <c r="AA52" s="147"/>
      <c r="AB52" s="147"/>
      <c r="AC52" s="147"/>
      <c r="AD52" s="147"/>
      <c r="AE52" s="147"/>
      <c r="AF52" s="147"/>
      <c r="AG52" s="147"/>
      <c r="AH52" s="77"/>
      <c r="AI52" s="25"/>
    </row>
    <row r="53" spans="1:35" ht="12.75" customHeight="1" x14ac:dyDescent="0.3">
      <c r="A53" s="161" t="str">
        <f>IF(L42="3:0",A42,IF(L42="3:1",A42,IF(L42="3:2",A42,IF(L42="2:3",A40,IF(L42="1:3",A40,IF(L42="0:3",A40,""))))))</f>
        <v>Johanová Sofie (64) (PINK!)</v>
      </c>
      <c r="B53" s="147"/>
      <c r="C53" s="147"/>
      <c r="D53" s="147"/>
      <c r="E53" s="147"/>
      <c r="F53" s="147"/>
      <c r="G53" s="147"/>
      <c r="H53" s="147"/>
      <c r="I53" s="147"/>
      <c r="J53" s="147"/>
      <c r="K53" s="147"/>
      <c r="L53" s="75"/>
      <c r="M53" s="75"/>
      <c r="N53" s="75"/>
      <c r="O53" s="75"/>
      <c r="P53" s="75"/>
      <c r="Q53" s="75"/>
      <c r="R53" s="75"/>
      <c r="S53" s="75"/>
      <c r="T53" s="75"/>
      <c r="U53" s="75"/>
      <c r="V53" s="75"/>
      <c r="W53" s="162" t="s">
        <v>155</v>
      </c>
      <c r="X53" s="122"/>
      <c r="Y53" s="122"/>
      <c r="Z53" s="122"/>
      <c r="AA53" s="122"/>
      <c r="AB53" s="122"/>
      <c r="AC53" s="122"/>
      <c r="AD53" s="122"/>
      <c r="AE53" s="122"/>
      <c r="AF53" s="122"/>
      <c r="AG53" s="122"/>
      <c r="AH53" s="77"/>
      <c r="AI53" s="25"/>
    </row>
    <row r="54" spans="1:35" ht="12.75" customHeight="1" x14ac:dyDescent="0.3">
      <c r="A54" s="78"/>
      <c r="B54" s="75"/>
      <c r="C54" s="75"/>
      <c r="D54" s="75"/>
      <c r="E54" s="75"/>
      <c r="F54" s="75"/>
      <c r="G54" s="75"/>
      <c r="H54" s="75"/>
      <c r="I54" s="75"/>
      <c r="J54" s="75"/>
      <c r="K54" s="77"/>
      <c r="L54" s="161" t="str">
        <f>IF(L55="3:0",A53,IF(L55="3:1",A53,IF(L55="3:2",A53,IF(L55="2:3",A55,IF(L55="1:3",A55,IF(L55="0:3",A55,""))))))</f>
        <v>Johanová Sofie (64) (PINK!)</v>
      </c>
      <c r="M54" s="147"/>
      <c r="N54" s="147"/>
      <c r="O54" s="147"/>
      <c r="P54" s="147"/>
      <c r="Q54" s="147"/>
      <c r="R54" s="147"/>
      <c r="S54" s="147"/>
      <c r="T54" s="147"/>
      <c r="U54" s="147"/>
      <c r="V54" s="147"/>
      <c r="W54" s="78"/>
      <c r="X54" s="75"/>
      <c r="Y54" s="75"/>
      <c r="Z54" s="75"/>
      <c r="AA54" s="75"/>
      <c r="AB54" s="75"/>
      <c r="AC54" s="75"/>
      <c r="AD54" s="75"/>
      <c r="AE54" s="75"/>
      <c r="AF54" s="75"/>
      <c r="AG54" s="80"/>
      <c r="AH54" s="77"/>
      <c r="AI54" s="25"/>
    </row>
    <row r="55" spans="1:35" ht="11.25" customHeight="1" x14ac:dyDescent="0.3">
      <c r="A55" s="161" t="str">
        <f>IF(L46="3:0",A46,IF(L46="3:1",A46,IF(L46="3:2",A46,IF(L46="2:3",A44,IF(L46="1:3",A44,IF(L46="0:3",A44,""))))))</f>
        <v>Svoboda Jan (58) (PINK!)</v>
      </c>
      <c r="B55" s="147"/>
      <c r="C55" s="147"/>
      <c r="D55" s="147"/>
      <c r="E55" s="147"/>
      <c r="F55" s="147"/>
      <c r="G55" s="147"/>
      <c r="H55" s="147"/>
      <c r="I55" s="147"/>
      <c r="J55" s="147"/>
      <c r="K55" s="147"/>
      <c r="L55" s="162" t="s">
        <v>109</v>
      </c>
      <c r="M55" s="122"/>
      <c r="N55" s="122"/>
      <c r="O55" s="122"/>
      <c r="P55" s="122"/>
      <c r="Q55" s="122"/>
      <c r="R55" s="122"/>
      <c r="S55" s="122"/>
      <c r="T55" s="122"/>
      <c r="U55" s="122"/>
      <c r="V55" s="122"/>
      <c r="W55" s="75"/>
      <c r="X55" s="75"/>
      <c r="Y55" s="75"/>
      <c r="Z55" s="75"/>
      <c r="AA55" s="75"/>
      <c r="AB55" s="75"/>
      <c r="AC55" s="75"/>
      <c r="AD55" s="75"/>
      <c r="AE55" s="75"/>
      <c r="AF55" s="75"/>
      <c r="AG55" s="80"/>
      <c r="AH55" s="77"/>
      <c r="AI55" s="25"/>
    </row>
    <row r="56" spans="1:35" ht="12.75" customHeight="1" x14ac:dyDescent="0.3">
      <c r="A56" s="81"/>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3"/>
      <c r="AI56" s="25"/>
    </row>
    <row r="57" spans="1:35" ht="12.75" customHeight="1" x14ac:dyDescent="0.3">
      <c r="A57" s="72"/>
      <c r="B57" s="73"/>
      <c r="C57" s="73"/>
      <c r="D57" s="73"/>
      <c r="E57" s="73"/>
      <c r="F57" s="73"/>
      <c r="G57" s="73"/>
      <c r="H57" s="73"/>
      <c r="I57" s="73"/>
      <c r="J57" s="73"/>
      <c r="K57" s="73"/>
      <c r="L57" s="73"/>
      <c r="M57" s="73"/>
      <c r="N57" s="73"/>
      <c r="O57" s="73"/>
      <c r="P57" s="73"/>
      <c r="Q57" s="73"/>
      <c r="R57" s="73"/>
      <c r="S57" s="73"/>
      <c r="T57" s="73"/>
      <c r="U57" s="73"/>
      <c r="V57" s="73"/>
      <c r="W57" s="73"/>
      <c r="X57" s="73"/>
      <c r="Y57" s="73"/>
      <c r="Z57" s="84" t="s">
        <v>112</v>
      </c>
      <c r="AA57" s="73"/>
      <c r="AB57" s="73"/>
      <c r="AC57" s="73"/>
      <c r="AD57" s="73"/>
      <c r="AE57" s="73"/>
      <c r="AF57" s="73"/>
      <c r="AG57" s="73"/>
      <c r="AH57" s="74"/>
      <c r="AI57" s="25"/>
    </row>
    <row r="58" spans="1:35" ht="12.75" customHeight="1" x14ac:dyDescent="0.3">
      <c r="A58" s="78"/>
      <c r="B58" s="75"/>
      <c r="C58" s="75"/>
      <c r="D58" s="75"/>
      <c r="E58" s="75"/>
      <c r="F58" s="75"/>
      <c r="G58" s="75"/>
      <c r="H58" s="75"/>
      <c r="I58" s="75"/>
      <c r="J58" s="75"/>
      <c r="K58" s="75"/>
      <c r="L58" s="163" t="str">
        <f>IF(W36="3:0",L37,IF(W36="3:1",L37,IF(W36="3:2",L37,IF(W36="2:3",L33,IF(W36="1:3",L33,IF(W36="0:3",L33,""))))))</f>
        <v>Trojan Jáchym (61) (KMST)</v>
      </c>
      <c r="M58" s="147"/>
      <c r="N58" s="147"/>
      <c r="O58" s="147"/>
      <c r="P58" s="147"/>
      <c r="Q58" s="147"/>
      <c r="R58" s="147"/>
      <c r="S58" s="147"/>
      <c r="T58" s="147"/>
      <c r="U58" s="147"/>
      <c r="V58" s="147"/>
      <c r="W58" s="75"/>
      <c r="X58" s="75"/>
      <c r="Y58" s="75"/>
      <c r="Z58" s="75"/>
      <c r="AA58" s="75"/>
      <c r="AB58" s="75"/>
      <c r="AC58" s="75"/>
      <c r="AD58" s="75"/>
      <c r="AE58" s="75"/>
      <c r="AF58" s="75"/>
      <c r="AG58" s="75"/>
      <c r="AH58" s="77"/>
      <c r="AI58" s="25"/>
    </row>
    <row r="59" spans="1:35" ht="11.25" customHeight="1" x14ac:dyDescent="0.3">
      <c r="A59" s="78"/>
      <c r="B59" s="75"/>
      <c r="C59" s="75"/>
      <c r="D59" s="75"/>
      <c r="E59" s="75"/>
      <c r="F59" s="75"/>
      <c r="G59" s="75"/>
      <c r="H59" s="75"/>
      <c r="I59" s="75"/>
      <c r="J59" s="75"/>
      <c r="K59" s="75"/>
      <c r="L59" s="75"/>
      <c r="M59" s="75"/>
      <c r="N59" s="75"/>
      <c r="O59" s="75"/>
      <c r="P59" s="75"/>
      <c r="Q59" s="75"/>
      <c r="R59" s="75"/>
      <c r="S59" s="75"/>
      <c r="T59" s="75"/>
      <c r="U59" s="75"/>
      <c r="V59" s="77"/>
      <c r="W59" s="161" t="str">
        <f>IF(W60="3:0",L58,IF(W60="3:1",L58,IF(W60="3:2",L58,IF(W60="2:3",L60,IF(W60="1:3",L60,IF(W60="0:3",L60,""))))))</f>
        <v>Pinc Jonáš (54) (AST)</v>
      </c>
      <c r="X59" s="147"/>
      <c r="Y59" s="147"/>
      <c r="Z59" s="147"/>
      <c r="AA59" s="147"/>
      <c r="AB59" s="147"/>
      <c r="AC59" s="147"/>
      <c r="AD59" s="147"/>
      <c r="AE59" s="147"/>
      <c r="AF59" s="147"/>
      <c r="AG59" s="147"/>
      <c r="AH59" s="77"/>
      <c r="AI59" s="25"/>
    </row>
    <row r="60" spans="1:35" ht="12.75" customHeight="1" x14ac:dyDescent="0.3">
      <c r="A60" s="78"/>
      <c r="B60" s="75"/>
      <c r="C60" s="75"/>
      <c r="D60" s="75"/>
      <c r="E60" s="75"/>
      <c r="F60" s="75"/>
      <c r="G60" s="75"/>
      <c r="H60" s="75"/>
      <c r="I60" s="75"/>
      <c r="J60" s="75"/>
      <c r="K60" s="75"/>
      <c r="L60" s="163" t="str">
        <f>IF(W44="3:0",L45,IF(W44="3:1",L45,IF(W44="3:2",L45,IF(W44="2:3",L41,IF(W44="1:3",L41,IF(W44="0:3",L41,""))))))</f>
        <v>Pinc Jonáš (54) (AST)</v>
      </c>
      <c r="M60" s="147"/>
      <c r="N60" s="147"/>
      <c r="O60" s="147"/>
      <c r="P60" s="147"/>
      <c r="Q60" s="147"/>
      <c r="R60" s="147"/>
      <c r="S60" s="147"/>
      <c r="T60" s="147"/>
      <c r="U60" s="147"/>
      <c r="V60" s="147"/>
      <c r="W60" s="162" t="s">
        <v>156</v>
      </c>
      <c r="X60" s="122"/>
      <c r="Y60" s="122"/>
      <c r="Z60" s="122"/>
      <c r="AA60" s="122"/>
      <c r="AB60" s="122"/>
      <c r="AC60" s="122"/>
      <c r="AD60" s="122"/>
      <c r="AE60" s="122"/>
      <c r="AF60" s="122"/>
      <c r="AG60" s="122"/>
      <c r="AH60" s="77"/>
      <c r="AI60" s="25"/>
    </row>
    <row r="61" spans="1:35" ht="12.75" customHeight="1" x14ac:dyDescent="0.3">
      <c r="A61" s="81"/>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3"/>
      <c r="AI61" s="25"/>
    </row>
    <row r="62" spans="1:35" ht="12.75" customHeight="1" x14ac:dyDescent="0.3">
      <c r="A62" s="72"/>
      <c r="B62" s="73"/>
      <c r="C62" s="73"/>
      <c r="D62" s="73"/>
      <c r="E62" s="73"/>
      <c r="F62" s="73"/>
      <c r="G62" s="73"/>
      <c r="H62" s="73"/>
      <c r="I62" s="73"/>
      <c r="J62" s="73"/>
      <c r="K62" s="73"/>
      <c r="L62" s="73"/>
      <c r="M62" s="73"/>
      <c r="N62" s="73"/>
      <c r="O62" s="73"/>
      <c r="P62" s="73"/>
      <c r="Q62" s="73"/>
      <c r="R62" s="73"/>
      <c r="S62" s="73"/>
      <c r="T62" s="73"/>
      <c r="U62" s="73"/>
      <c r="V62" s="73"/>
      <c r="W62" s="73"/>
      <c r="X62" s="73"/>
      <c r="Y62" s="73"/>
      <c r="Z62" s="84" t="s">
        <v>113</v>
      </c>
      <c r="AA62" s="73"/>
      <c r="AB62" s="73"/>
      <c r="AC62" s="73"/>
      <c r="AD62" s="73"/>
      <c r="AE62" s="73"/>
      <c r="AF62" s="73"/>
      <c r="AG62" s="73"/>
      <c r="AH62" s="74"/>
      <c r="AI62" s="25"/>
    </row>
    <row r="63" spans="1:35" ht="12.75" customHeight="1" x14ac:dyDescent="0.3">
      <c r="A63" s="78"/>
      <c r="B63" s="75"/>
      <c r="C63" s="75"/>
      <c r="D63" s="75"/>
      <c r="E63" s="75"/>
      <c r="F63" s="75"/>
      <c r="G63" s="75"/>
      <c r="H63" s="75"/>
      <c r="I63" s="75"/>
      <c r="J63" s="75"/>
      <c r="K63" s="75"/>
      <c r="L63" s="163" t="str">
        <f>IF(L51="3:0",A51,IF(L51="3:1",A51,IF(L51="3:2",A51,IF(L51="2:3",A49,IF(L51="1:3",A49,IF(L51="0:3",A49,""))))))</f>
        <v>Hlubuček František (87) (N. Ves)</v>
      </c>
      <c r="M63" s="147"/>
      <c r="N63" s="147"/>
      <c r="O63" s="147"/>
      <c r="P63" s="147"/>
      <c r="Q63" s="147"/>
      <c r="R63" s="147"/>
      <c r="S63" s="147"/>
      <c r="T63" s="147"/>
      <c r="U63" s="147"/>
      <c r="V63" s="147"/>
      <c r="W63" s="75"/>
      <c r="X63" s="75"/>
      <c r="Y63" s="75"/>
      <c r="Z63" s="75"/>
      <c r="AA63" s="75"/>
      <c r="AB63" s="75"/>
      <c r="AC63" s="75"/>
      <c r="AD63" s="75"/>
      <c r="AE63" s="75"/>
      <c r="AF63" s="75"/>
      <c r="AG63" s="75"/>
      <c r="AH63" s="77"/>
      <c r="AI63" s="25"/>
    </row>
    <row r="64" spans="1:35" ht="12.75" customHeight="1" x14ac:dyDescent="0.3">
      <c r="A64" s="78"/>
      <c r="B64" s="75"/>
      <c r="C64" s="75"/>
      <c r="D64" s="75"/>
      <c r="E64" s="75"/>
      <c r="F64" s="75"/>
      <c r="G64" s="75"/>
      <c r="H64" s="75"/>
      <c r="I64" s="75"/>
      <c r="J64" s="75"/>
      <c r="K64" s="75"/>
      <c r="L64" s="75"/>
      <c r="M64" s="75"/>
      <c r="N64" s="75"/>
      <c r="O64" s="75"/>
      <c r="P64" s="75"/>
      <c r="Q64" s="75"/>
      <c r="R64" s="75"/>
      <c r="S64" s="75"/>
      <c r="T64" s="75"/>
      <c r="U64" s="75"/>
      <c r="V64" s="77"/>
      <c r="W64" s="161" t="str">
        <f>IF(W65="3:0",L63,IF(W65="3:1",L63,IF(W65="3:2",L63,IF(W65="2:3",L65,IF(W65="1:3",L65,IF(W65="0:3",L65,""))))))</f>
        <v>Hlubuček František (87) (N. Ves)</v>
      </c>
      <c r="X64" s="147"/>
      <c r="Y64" s="147"/>
      <c r="Z64" s="147"/>
      <c r="AA64" s="147"/>
      <c r="AB64" s="147"/>
      <c r="AC64" s="147"/>
      <c r="AD64" s="147"/>
      <c r="AE64" s="147"/>
      <c r="AF64" s="147"/>
      <c r="AG64" s="147"/>
      <c r="AH64" s="77"/>
      <c r="AI64" s="25"/>
    </row>
    <row r="65" spans="1:35" ht="15.75" customHeight="1" x14ac:dyDescent="0.3">
      <c r="A65" s="78"/>
      <c r="B65" s="75"/>
      <c r="C65" s="75"/>
      <c r="D65" s="75"/>
      <c r="E65" s="75"/>
      <c r="F65" s="75"/>
      <c r="G65" s="75"/>
      <c r="H65" s="75"/>
      <c r="I65" s="75"/>
      <c r="J65" s="75"/>
      <c r="K65" s="75"/>
      <c r="L65" s="163" t="str">
        <f>IF(L55="3:0",A55,IF(L55="3:1",A55,IF(L55="3:2",A55,IF(L55="2:3",A53,IF(L55="1:3",A53,IF(L55="0:3",A53,""))))))</f>
        <v>Svoboda Jan (58) (PINK!)</v>
      </c>
      <c r="M65" s="147"/>
      <c r="N65" s="147"/>
      <c r="O65" s="147"/>
      <c r="P65" s="147"/>
      <c r="Q65" s="147"/>
      <c r="R65" s="147"/>
      <c r="S65" s="147"/>
      <c r="T65" s="147"/>
      <c r="U65" s="147"/>
      <c r="V65" s="147"/>
      <c r="W65" s="162" t="s">
        <v>109</v>
      </c>
      <c r="X65" s="122"/>
      <c r="Y65" s="122"/>
      <c r="Z65" s="122"/>
      <c r="AA65" s="122"/>
      <c r="AB65" s="122"/>
      <c r="AC65" s="122"/>
      <c r="AD65" s="122"/>
      <c r="AE65" s="122"/>
      <c r="AF65" s="122"/>
      <c r="AG65" s="122"/>
      <c r="AH65" s="77"/>
      <c r="AI65" s="25"/>
    </row>
    <row r="66" spans="1:35" ht="12.75" customHeight="1" x14ac:dyDescent="0.3">
      <c r="A66" s="81"/>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3"/>
      <c r="AI66" s="25"/>
    </row>
    <row r="67" spans="1:35" ht="12.75" customHeight="1" x14ac:dyDescent="0.3">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25"/>
    </row>
    <row r="68" spans="1:35" ht="12.75" customHeight="1" x14ac:dyDescent="0.3">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25"/>
    </row>
    <row r="69" spans="1:35" ht="12.75" customHeight="1" x14ac:dyDescent="0.3">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25"/>
    </row>
    <row r="70" spans="1:35" ht="12.75" customHeight="1" x14ac:dyDescent="0.3">
      <c r="A70" s="165">
        <f>A1</f>
        <v>0</v>
      </c>
      <c r="B70" s="130"/>
      <c r="C70" s="130"/>
      <c r="D70" s="130"/>
      <c r="E70" s="130"/>
      <c r="F70" s="130"/>
      <c r="G70" s="130"/>
      <c r="H70" s="130"/>
      <c r="I70" s="139"/>
      <c r="J70" s="85"/>
      <c r="K70" s="166" t="str">
        <f>K1</f>
        <v>Jablonec n. N., 6.12.25</v>
      </c>
      <c r="L70" s="130"/>
      <c r="M70" s="130"/>
      <c r="N70" s="130"/>
      <c r="O70" s="130"/>
      <c r="P70" s="130"/>
      <c r="Q70" s="130"/>
      <c r="R70" s="130"/>
      <c r="S70" s="139"/>
      <c r="T70" s="85"/>
      <c r="U70" s="188" t="str">
        <f>U1</f>
        <v>Divize</v>
      </c>
      <c r="V70" s="130"/>
      <c r="W70" s="139"/>
      <c r="X70" s="189" t="str">
        <f>X1</f>
        <v>C</v>
      </c>
      <c r="Y70" s="130"/>
      <c r="Z70" s="139"/>
      <c r="AA70" s="189" t="str">
        <f>Z73</f>
        <v>o 9.-16.místo</v>
      </c>
      <c r="AB70" s="130"/>
      <c r="AC70" s="130"/>
      <c r="AD70" s="130"/>
      <c r="AE70" s="130"/>
      <c r="AF70" s="130"/>
      <c r="AG70" s="130"/>
      <c r="AH70" s="132"/>
      <c r="AI70" s="25"/>
    </row>
    <row r="71" spans="1:35" ht="12.75" customHeight="1" x14ac:dyDescent="0.3">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25"/>
    </row>
    <row r="72" spans="1:35" ht="12.75" customHeight="1" x14ac:dyDescent="0.3">
      <c r="A72" s="72"/>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4"/>
      <c r="AI72" s="25"/>
    </row>
    <row r="73" spans="1:35" ht="12.75" customHeight="1" x14ac:dyDescent="0.3">
      <c r="A73" s="161" t="s">
        <v>139</v>
      </c>
      <c r="B73" s="147"/>
      <c r="C73" s="147"/>
      <c r="D73" s="147"/>
      <c r="E73" s="147"/>
      <c r="F73" s="147"/>
      <c r="G73" s="147"/>
      <c r="H73" s="147"/>
      <c r="I73" s="147"/>
      <c r="J73" s="147"/>
      <c r="K73" s="147"/>
      <c r="L73" s="75"/>
      <c r="M73" s="75"/>
      <c r="N73" s="75"/>
      <c r="O73" s="75"/>
      <c r="P73" s="75"/>
      <c r="Q73" s="75"/>
      <c r="R73" s="75"/>
      <c r="S73" s="75"/>
      <c r="T73" s="75"/>
      <c r="U73" s="75"/>
      <c r="V73" s="75"/>
      <c r="W73" s="75"/>
      <c r="X73" s="75"/>
      <c r="Y73" s="75"/>
      <c r="Z73" s="76" t="s">
        <v>114</v>
      </c>
      <c r="AA73" s="75"/>
      <c r="AB73" s="75"/>
      <c r="AC73" s="75"/>
      <c r="AD73" s="75"/>
      <c r="AE73" s="75"/>
      <c r="AF73" s="75"/>
      <c r="AG73" s="75"/>
      <c r="AH73" s="77"/>
      <c r="AI73" s="25"/>
    </row>
    <row r="74" spans="1:35" ht="12.75" customHeight="1" x14ac:dyDescent="0.3">
      <c r="A74" s="78"/>
      <c r="B74" s="75"/>
      <c r="C74" s="75"/>
      <c r="D74" s="75"/>
      <c r="E74" s="75"/>
      <c r="F74" s="75"/>
      <c r="G74" s="75"/>
      <c r="H74" s="75"/>
      <c r="I74" s="75"/>
      <c r="J74" s="75"/>
      <c r="K74" s="77"/>
      <c r="L74" s="161" t="str">
        <f>IF(L75="3:0",A73,IF(L75="3:1",A73,IF(L75="3:2",A73,IF(L75="2:3",A75,IF(L75="1:3",A75,IF(L75="0:3",A75,""))))))</f>
        <v>Kuchyňa Josef (44) (Bižu)</v>
      </c>
      <c r="M74" s="147"/>
      <c r="N74" s="147"/>
      <c r="O74" s="147"/>
      <c r="P74" s="147"/>
      <c r="Q74" s="147"/>
      <c r="R74" s="147"/>
      <c r="S74" s="147"/>
      <c r="T74" s="147"/>
      <c r="U74" s="147"/>
      <c r="V74" s="147"/>
      <c r="W74" s="75"/>
      <c r="X74" s="75"/>
      <c r="Y74" s="75"/>
      <c r="Z74" s="75"/>
      <c r="AA74" s="75"/>
      <c r="AB74" s="75"/>
      <c r="AC74" s="75"/>
      <c r="AD74" s="75"/>
      <c r="AE74" s="75"/>
      <c r="AF74" s="75"/>
      <c r="AG74" s="75"/>
      <c r="AH74" s="77"/>
      <c r="AI74" s="69"/>
    </row>
    <row r="75" spans="1:35" ht="12.75" customHeight="1" x14ac:dyDescent="0.3">
      <c r="A75" s="161" t="s">
        <v>142</v>
      </c>
      <c r="B75" s="147"/>
      <c r="C75" s="147"/>
      <c r="D75" s="147"/>
      <c r="E75" s="147"/>
      <c r="F75" s="147"/>
      <c r="G75" s="147"/>
      <c r="H75" s="147"/>
      <c r="I75" s="147"/>
      <c r="J75" s="147"/>
      <c r="K75" s="147"/>
      <c r="L75" s="162" t="s">
        <v>108</v>
      </c>
      <c r="M75" s="122"/>
      <c r="N75" s="122"/>
      <c r="O75" s="122"/>
      <c r="P75" s="122"/>
      <c r="Q75" s="122"/>
      <c r="R75" s="122"/>
      <c r="S75" s="122"/>
      <c r="T75" s="122"/>
      <c r="U75" s="122"/>
      <c r="V75" s="122"/>
      <c r="W75" s="78"/>
      <c r="X75" s="75"/>
      <c r="Y75" s="75"/>
      <c r="Z75" s="75"/>
      <c r="AA75" s="75"/>
      <c r="AB75" s="75"/>
      <c r="AC75" s="75"/>
      <c r="AD75" s="75"/>
      <c r="AE75" s="75"/>
      <c r="AF75" s="75"/>
      <c r="AG75" s="75"/>
      <c r="AH75" s="77"/>
      <c r="AI75" s="25"/>
    </row>
    <row r="76" spans="1:35" ht="12.75" customHeight="1" x14ac:dyDescent="0.3">
      <c r="A76" s="78"/>
      <c r="B76" s="75"/>
      <c r="C76" s="75"/>
      <c r="D76" s="75"/>
      <c r="E76" s="75"/>
      <c r="F76" s="75"/>
      <c r="G76" s="75"/>
      <c r="H76" s="75"/>
      <c r="I76" s="75"/>
      <c r="J76" s="75"/>
      <c r="K76" s="75"/>
      <c r="L76" s="75"/>
      <c r="M76" s="75"/>
      <c r="N76" s="75"/>
      <c r="O76" s="75"/>
      <c r="P76" s="75"/>
      <c r="Q76" s="75"/>
      <c r="R76" s="75"/>
      <c r="S76" s="75"/>
      <c r="T76" s="75"/>
      <c r="U76" s="75"/>
      <c r="V76" s="75"/>
      <c r="W76" s="161" t="str">
        <f>IF(W77="3:0",L74,IF(W77="3:1",L74,IF(W77="3:2",L74,IF(W77="2:3",L78,IF(W77="1:3",L78,IF(W77="0:3",L78,""))))))</f>
        <v>Kuchyňa Josef (44) (Bižu)</v>
      </c>
      <c r="X76" s="147"/>
      <c r="Y76" s="147"/>
      <c r="Z76" s="147"/>
      <c r="AA76" s="147"/>
      <c r="AB76" s="147"/>
      <c r="AC76" s="147"/>
      <c r="AD76" s="147"/>
      <c r="AE76" s="147"/>
      <c r="AF76" s="147"/>
      <c r="AG76" s="147"/>
      <c r="AH76" s="77"/>
      <c r="AI76" s="25"/>
    </row>
    <row r="77" spans="1:35" ht="12.75" customHeight="1" x14ac:dyDescent="0.3">
      <c r="A77" s="161" t="s">
        <v>150</v>
      </c>
      <c r="B77" s="147"/>
      <c r="C77" s="147"/>
      <c r="D77" s="147"/>
      <c r="E77" s="147"/>
      <c r="F77" s="147"/>
      <c r="G77" s="147"/>
      <c r="H77" s="147"/>
      <c r="I77" s="147"/>
      <c r="J77" s="147"/>
      <c r="K77" s="147"/>
      <c r="L77" s="75"/>
      <c r="M77" s="75"/>
      <c r="N77" s="75"/>
      <c r="O77" s="75"/>
      <c r="P77" s="75"/>
      <c r="Q77" s="75"/>
      <c r="R77" s="75"/>
      <c r="S77" s="75"/>
      <c r="T77" s="75"/>
      <c r="U77" s="75"/>
      <c r="V77" s="75"/>
      <c r="W77" s="162" t="s">
        <v>108</v>
      </c>
      <c r="X77" s="122"/>
      <c r="Y77" s="122"/>
      <c r="Z77" s="122"/>
      <c r="AA77" s="122"/>
      <c r="AB77" s="122"/>
      <c r="AC77" s="122"/>
      <c r="AD77" s="122"/>
      <c r="AE77" s="122"/>
      <c r="AF77" s="122"/>
      <c r="AG77" s="122"/>
      <c r="AH77" s="79"/>
      <c r="AI77" s="25"/>
    </row>
    <row r="78" spans="1:35" ht="12.75" customHeight="1" x14ac:dyDescent="0.3">
      <c r="A78" s="78"/>
      <c r="B78" s="75"/>
      <c r="C78" s="75"/>
      <c r="D78" s="75"/>
      <c r="E78" s="75"/>
      <c r="F78" s="75"/>
      <c r="G78" s="75"/>
      <c r="H78" s="75"/>
      <c r="I78" s="75"/>
      <c r="J78" s="75"/>
      <c r="K78" s="77"/>
      <c r="L78" s="161" t="str">
        <f>IF(L79="3:0",A77,IF(L79="3:1",A77,IF(L79="3:2",A77,IF(L79="2:3",A79,IF(L79="1:3",A79,IF(L79="0:3",A79,""))))))</f>
        <v>Jakůbek Vojtěch (60) (PINK!)</v>
      </c>
      <c r="M78" s="147"/>
      <c r="N78" s="147"/>
      <c r="O78" s="147"/>
      <c r="P78" s="147"/>
      <c r="Q78" s="147"/>
      <c r="R78" s="147"/>
      <c r="S78" s="147"/>
      <c r="T78" s="147"/>
      <c r="U78" s="147"/>
      <c r="V78" s="147"/>
      <c r="W78" s="78"/>
      <c r="X78" s="75"/>
      <c r="Y78" s="75"/>
      <c r="Z78" s="75"/>
      <c r="AA78" s="75"/>
      <c r="AB78" s="75"/>
      <c r="AC78" s="75"/>
      <c r="AD78" s="75"/>
      <c r="AE78" s="75"/>
      <c r="AF78" s="75"/>
      <c r="AG78" s="80"/>
      <c r="AH78" s="79"/>
      <c r="AI78" s="25"/>
    </row>
    <row r="79" spans="1:35" ht="12.75" customHeight="1" x14ac:dyDescent="0.3">
      <c r="A79" s="161" t="s">
        <v>148</v>
      </c>
      <c r="B79" s="147"/>
      <c r="C79" s="147"/>
      <c r="D79" s="147"/>
      <c r="E79" s="147"/>
      <c r="F79" s="147"/>
      <c r="G79" s="147"/>
      <c r="H79" s="147"/>
      <c r="I79" s="147"/>
      <c r="J79" s="147"/>
      <c r="K79" s="147"/>
      <c r="L79" s="162" t="s">
        <v>157</v>
      </c>
      <c r="M79" s="122"/>
      <c r="N79" s="122"/>
      <c r="O79" s="122"/>
      <c r="P79" s="122"/>
      <c r="Q79" s="122"/>
      <c r="R79" s="122"/>
      <c r="S79" s="122"/>
      <c r="T79" s="122"/>
      <c r="U79" s="122"/>
      <c r="V79" s="122"/>
      <c r="W79" s="75"/>
      <c r="X79" s="75"/>
      <c r="Y79" s="75"/>
      <c r="Z79" s="75"/>
      <c r="AA79" s="75"/>
      <c r="AB79" s="75"/>
      <c r="AC79" s="75"/>
      <c r="AD79" s="75"/>
      <c r="AE79" s="75"/>
      <c r="AF79" s="75"/>
      <c r="AG79" s="80"/>
      <c r="AH79" s="79"/>
      <c r="AI79" s="25"/>
    </row>
    <row r="80" spans="1:35" ht="12.75" customHeight="1" x14ac:dyDescent="0.3">
      <c r="A80" s="78"/>
      <c r="B80" s="75"/>
      <c r="C80" s="75"/>
      <c r="D80" s="75"/>
      <c r="E80" s="75"/>
      <c r="F80" s="75"/>
      <c r="G80" s="75"/>
      <c r="H80" s="75"/>
      <c r="I80" s="75"/>
      <c r="J80" s="75"/>
      <c r="K80" s="75"/>
      <c r="L80" s="75"/>
      <c r="M80" s="75"/>
      <c r="N80" s="75"/>
      <c r="O80" s="75"/>
      <c r="P80" s="75"/>
      <c r="Q80" s="75"/>
      <c r="R80" s="75"/>
      <c r="S80" s="75"/>
      <c r="T80" s="75"/>
      <c r="U80" s="75"/>
      <c r="V80" s="75"/>
      <c r="W80" s="163" t="str">
        <f>IF(W81="3:0",W76,IF(W81="3:1",W76,IF(W81="3:2",W76,IF(W81="2:3",W84,IF(W81="1:3",W84,IF(W81="0:3",W84,""))))))</f>
        <v>Ponocný Radek (67) (STAR)</v>
      </c>
      <c r="X80" s="147"/>
      <c r="Y80" s="147"/>
      <c r="Z80" s="147"/>
      <c r="AA80" s="147"/>
      <c r="AB80" s="147"/>
      <c r="AC80" s="147"/>
      <c r="AD80" s="147"/>
      <c r="AE80" s="147"/>
      <c r="AF80" s="147"/>
      <c r="AG80" s="147"/>
      <c r="AH80" s="79"/>
      <c r="AI80" s="25"/>
    </row>
    <row r="81" spans="1:35" ht="12.75" customHeight="1" x14ac:dyDescent="0.3">
      <c r="A81" s="161" t="s">
        <v>153</v>
      </c>
      <c r="B81" s="147"/>
      <c r="C81" s="147"/>
      <c r="D81" s="147"/>
      <c r="E81" s="147"/>
      <c r="F81" s="147"/>
      <c r="G81" s="147"/>
      <c r="H81" s="147"/>
      <c r="I81" s="147"/>
      <c r="J81" s="147"/>
      <c r="K81" s="147"/>
      <c r="L81" s="75"/>
      <c r="M81" s="75"/>
      <c r="N81" s="75"/>
      <c r="O81" s="75"/>
      <c r="P81" s="75"/>
      <c r="Q81" s="75"/>
      <c r="R81" s="75"/>
      <c r="S81" s="75"/>
      <c r="T81" s="75"/>
      <c r="U81" s="75"/>
      <c r="V81" s="75"/>
      <c r="W81" s="164" t="s">
        <v>156</v>
      </c>
      <c r="X81" s="122"/>
      <c r="Y81" s="122"/>
      <c r="Z81" s="122"/>
      <c r="AA81" s="122"/>
      <c r="AB81" s="122"/>
      <c r="AC81" s="122"/>
      <c r="AD81" s="122"/>
      <c r="AE81" s="122"/>
      <c r="AF81" s="122"/>
      <c r="AG81" s="122"/>
      <c r="AH81" s="79"/>
      <c r="AI81" s="25"/>
    </row>
    <row r="82" spans="1:35" ht="12.75" customHeight="1" x14ac:dyDescent="0.3">
      <c r="A82" s="78"/>
      <c r="B82" s="75"/>
      <c r="C82" s="75"/>
      <c r="D82" s="75"/>
      <c r="E82" s="75"/>
      <c r="F82" s="75"/>
      <c r="G82" s="75"/>
      <c r="H82" s="75"/>
      <c r="I82" s="75"/>
      <c r="J82" s="75"/>
      <c r="K82" s="75"/>
      <c r="L82" s="161" t="str">
        <f>IF(L83="3:0",A81,IF(L83="3:1",A81,IF(L83="3:2",A81,IF(L83="2:3",A83,IF(L83="1:3",A83,IF(L83="0:3",A83,""))))))</f>
        <v>Ponocný Radek (67) (STAR)</v>
      </c>
      <c r="M82" s="147"/>
      <c r="N82" s="147"/>
      <c r="O82" s="147"/>
      <c r="P82" s="147"/>
      <c r="Q82" s="147"/>
      <c r="R82" s="147"/>
      <c r="S82" s="147"/>
      <c r="T82" s="147"/>
      <c r="U82" s="147"/>
      <c r="V82" s="147"/>
      <c r="W82" s="75"/>
      <c r="X82" s="75"/>
      <c r="Y82" s="75"/>
      <c r="Z82" s="75"/>
      <c r="AA82" s="75"/>
      <c r="AB82" s="75"/>
      <c r="AC82" s="75"/>
      <c r="AD82" s="75"/>
      <c r="AE82" s="75"/>
      <c r="AF82" s="75"/>
      <c r="AG82" s="80"/>
      <c r="AH82" s="79"/>
      <c r="AI82" s="25"/>
    </row>
    <row r="83" spans="1:35" ht="12.75" customHeight="1" x14ac:dyDescent="0.3">
      <c r="A83" s="161" t="s">
        <v>146</v>
      </c>
      <c r="B83" s="147"/>
      <c r="C83" s="147"/>
      <c r="D83" s="147"/>
      <c r="E83" s="147"/>
      <c r="F83" s="147"/>
      <c r="G83" s="147"/>
      <c r="H83" s="147"/>
      <c r="I83" s="147"/>
      <c r="J83" s="147"/>
      <c r="K83" s="147"/>
      <c r="L83" s="162" t="s">
        <v>108</v>
      </c>
      <c r="M83" s="122"/>
      <c r="N83" s="122"/>
      <c r="O83" s="122"/>
      <c r="P83" s="122"/>
      <c r="Q83" s="122"/>
      <c r="R83" s="122"/>
      <c r="S83" s="122"/>
      <c r="T83" s="122"/>
      <c r="U83" s="122"/>
      <c r="V83" s="122"/>
      <c r="W83" s="78"/>
      <c r="X83" s="75"/>
      <c r="Y83" s="75"/>
      <c r="Z83" s="75"/>
      <c r="AA83" s="75"/>
      <c r="AB83" s="75"/>
      <c r="AC83" s="75"/>
      <c r="AD83" s="75"/>
      <c r="AE83" s="75"/>
      <c r="AF83" s="75"/>
      <c r="AG83" s="80"/>
      <c r="AH83" s="79"/>
      <c r="AI83" s="25"/>
    </row>
    <row r="84" spans="1:35" ht="12.75" customHeight="1" x14ac:dyDescent="0.3">
      <c r="A84" s="78"/>
      <c r="B84" s="75"/>
      <c r="C84" s="75"/>
      <c r="D84" s="75"/>
      <c r="E84" s="75"/>
      <c r="F84" s="75"/>
      <c r="G84" s="75"/>
      <c r="H84" s="75"/>
      <c r="I84" s="75"/>
      <c r="J84" s="75"/>
      <c r="K84" s="75"/>
      <c r="L84" s="75"/>
      <c r="M84" s="75"/>
      <c r="N84" s="75"/>
      <c r="O84" s="75"/>
      <c r="P84" s="75"/>
      <c r="Q84" s="75"/>
      <c r="R84" s="75"/>
      <c r="S84" s="75"/>
      <c r="T84" s="75"/>
      <c r="U84" s="75"/>
      <c r="V84" s="75"/>
      <c r="W84" s="161" t="str">
        <f>IF(W85="3:0",L82,IF(W85="3:1",L82,IF(W85="3:2",L82,IF(W85="2:3",L86,IF(W85="1:3",L86,IF(W85="0:3",L86,""))))))</f>
        <v>Ponocný Radek (67) (STAR)</v>
      </c>
      <c r="X84" s="147"/>
      <c r="Y84" s="147"/>
      <c r="Z84" s="147"/>
      <c r="AA84" s="147"/>
      <c r="AB84" s="147"/>
      <c r="AC84" s="147"/>
      <c r="AD84" s="147"/>
      <c r="AE84" s="147"/>
      <c r="AF84" s="147"/>
      <c r="AG84" s="147"/>
      <c r="AH84" s="79"/>
      <c r="AI84" s="25"/>
    </row>
    <row r="85" spans="1:35" ht="12.75" customHeight="1" x14ac:dyDescent="0.3">
      <c r="A85" s="161" t="s">
        <v>154</v>
      </c>
      <c r="B85" s="147"/>
      <c r="C85" s="147"/>
      <c r="D85" s="147"/>
      <c r="E85" s="147"/>
      <c r="F85" s="147"/>
      <c r="G85" s="147"/>
      <c r="H85" s="147"/>
      <c r="I85" s="147"/>
      <c r="J85" s="147"/>
      <c r="K85" s="147"/>
      <c r="L85" s="75"/>
      <c r="M85" s="75"/>
      <c r="N85" s="75"/>
      <c r="O85" s="75"/>
      <c r="P85" s="75"/>
      <c r="Q85" s="75"/>
      <c r="R85" s="75"/>
      <c r="S85" s="75"/>
      <c r="T85" s="75"/>
      <c r="U85" s="75"/>
      <c r="V85" s="75"/>
      <c r="W85" s="162" t="s">
        <v>108</v>
      </c>
      <c r="X85" s="122"/>
      <c r="Y85" s="122"/>
      <c r="Z85" s="122"/>
      <c r="AA85" s="122"/>
      <c r="AB85" s="122"/>
      <c r="AC85" s="122"/>
      <c r="AD85" s="122"/>
      <c r="AE85" s="122"/>
      <c r="AF85" s="122"/>
      <c r="AG85" s="122"/>
      <c r="AH85" s="77"/>
      <c r="AI85" s="25"/>
    </row>
    <row r="86" spans="1:35" ht="12.75" customHeight="1" x14ac:dyDescent="0.3">
      <c r="A86" s="78"/>
      <c r="B86" s="75"/>
      <c r="C86" s="75"/>
      <c r="D86" s="75"/>
      <c r="E86" s="75"/>
      <c r="F86" s="75"/>
      <c r="G86" s="75"/>
      <c r="H86" s="75"/>
      <c r="I86" s="75"/>
      <c r="J86" s="75"/>
      <c r="K86" s="75"/>
      <c r="L86" s="161" t="str">
        <f>IF(L87="3:0",A85,IF(L87="3:1",A85,IF(L87="3:2",A85,IF(L87="2:3",A87,IF(L87="1:3",A87,IF(L87="0:3",A87,""))))))</f>
        <v>Louda Ondřej (46) (PINK!)</v>
      </c>
      <c r="M86" s="147"/>
      <c r="N86" s="147"/>
      <c r="O86" s="147"/>
      <c r="P86" s="147"/>
      <c r="Q86" s="147"/>
      <c r="R86" s="147"/>
      <c r="S86" s="147"/>
      <c r="T86" s="147"/>
      <c r="U86" s="147"/>
      <c r="V86" s="147"/>
      <c r="W86" s="78"/>
      <c r="X86" s="75"/>
      <c r="Y86" s="75"/>
      <c r="Z86" s="75"/>
      <c r="AA86" s="75"/>
      <c r="AB86" s="75"/>
      <c r="AC86" s="75"/>
      <c r="AD86" s="75"/>
      <c r="AE86" s="75"/>
      <c r="AF86" s="75"/>
      <c r="AG86" s="80"/>
      <c r="AH86" s="77"/>
      <c r="AI86" s="25"/>
    </row>
    <row r="87" spans="1:35" ht="12.75" customHeight="1" x14ac:dyDescent="0.3">
      <c r="A87" s="161" t="s">
        <v>143</v>
      </c>
      <c r="B87" s="147"/>
      <c r="C87" s="147"/>
      <c r="D87" s="147"/>
      <c r="E87" s="147"/>
      <c r="F87" s="147"/>
      <c r="G87" s="147"/>
      <c r="H87" s="147"/>
      <c r="I87" s="147"/>
      <c r="J87" s="147"/>
      <c r="K87" s="147"/>
      <c r="L87" s="162" t="s">
        <v>156</v>
      </c>
      <c r="M87" s="122"/>
      <c r="N87" s="122"/>
      <c r="O87" s="122"/>
      <c r="P87" s="122"/>
      <c r="Q87" s="122"/>
      <c r="R87" s="122"/>
      <c r="S87" s="122"/>
      <c r="T87" s="122"/>
      <c r="U87" s="122"/>
      <c r="V87" s="122"/>
      <c r="W87" s="75"/>
      <c r="X87" s="75"/>
      <c r="Y87" s="75"/>
      <c r="Z87" s="75"/>
      <c r="AA87" s="80"/>
      <c r="AB87" s="80"/>
      <c r="AC87" s="80"/>
      <c r="AD87" s="80"/>
      <c r="AE87" s="80"/>
      <c r="AF87" s="80"/>
      <c r="AG87" s="80"/>
      <c r="AH87" s="77"/>
      <c r="AI87" s="25"/>
    </row>
    <row r="88" spans="1:35" ht="12.75" customHeight="1" x14ac:dyDescent="0.3">
      <c r="A88" s="81"/>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3"/>
      <c r="AI88" s="25"/>
    </row>
    <row r="89" spans="1:35" ht="12.75" customHeight="1" x14ac:dyDescent="0.3">
      <c r="A89" s="72"/>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4"/>
      <c r="AI89" s="25"/>
    </row>
    <row r="90" spans="1:35" ht="12.75" customHeight="1" x14ac:dyDescent="0.3">
      <c r="A90" s="161" t="str">
        <f>IF(L75="3:0",A75,IF(L75="3:1",A75,IF(L75="3:2",A75,IF(L75="2:3",A73,IF(L75="1:3",A73,IF(L75="0:3",A73,""))))))</f>
        <v>Libenský David (76) (ČL)</v>
      </c>
      <c r="B90" s="147"/>
      <c r="C90" s="147"/>
      <c r="D90" s="147"/>
      <c r="E90" s="147"/>
      <c r="F90" s="147"/>
      <c r="G90" s="147"/>
      <c r="H90" s="147"/>
      <c r="I90" s="147"/>
      <c r="J90" s="147"/>
      <c r="K90" s="147"/>
      <c r="L90" s="75"/>
      <c r="M90" s="75"/>
      <c r="N90" s="75"/>
      <c r="O90" s="75"/>
      <c r="P90" s="75"/>
      <c r="Q90" s="75"/>
      <c r="R90" s="75"/>
      <c r="S90" s="75"/>
      <c r="T90" s="75"/>
      <c r="U90" s="75"/>
      <c r="V90" s="75"/>
      <c r="W90" s="75"/>
      <c r="X90" s="75"/>
      <c r="Y90" s="75"/>
      <c r="Z90" s="76" t="s">
        <v>115</v>
      </c>
      <c r="AA90" s="75"/>
      <c r="AB90" s="75"/>
      <c r="AC90" s="75"/>
      <c r="AD90" s="75"/>
      <c r="AE90" s="75"/>
      <c r="AF90" s="75"/>
      <c r="AG90" s="75"/>
      <c r="AH90" s="77"/>
      <c r="AI90" s="25"/>
    </row>
    <row r="91" spans="1:35" ht="12.75" customHeight="1" x14ac:dyDescent="0.3">
      <c r="A91" s="78"/>
      <c r="B91" s="75"/>
      <c r="C91" s="75"/>
      <c r="D91" s="75"/>
      <c r="E91" s="75"/>
      <c r="F91" s="75"/>
      <c r="G91" s="75"/>
      <c r="H91" s="75"/>
      <c r="I91" s="75"/>
      <c r="J91" s="75"/>
      <c r="K91" s="77"/>
      <c r="L91" s="161" t="str">
        <f>IF(L92="3:0",A90,IF(L92="3:1",A90,IF(L92="3:2",A90,IF(L92="2:3",A92,IF(L92="1:3",A92,IF(L92="0:3",A92,""))))))</f>
        <v>Kozák Jan (80) (Bižu)</v>
      </c>
      <c r="M91" s="147"/>
      <c r="N91" s="147"/>
      <c r="O91" s="147"/>
      <c r="P91" s="147"/>
      <c r="Q91" s="147"/>
      <c r="R91" s="147"/>
      <c r="S91" s="147"/>
      <c r="T91" s="147"/>
      <c r="U91" s="147"/>
      <c r="V91" s="147"/>
      <c r="W91" s="75"/>
      <c r="X91" s="75"/>
      <c r="Y91" s="75"/>
      <c r="Z91" s="75"/>
      <c r="AA91" s="75"/>
      <c r="AB91" s="75"/>
      <c r="AC91" s="75"/>
      <c r="AD91" s="75"/>
      <c r="AE91" s="75"/>
      <c r="AF91" s="75"/>
      <c r="AG91" s="75"/>
      <c r="AH91" s="77"/>
      <c r="AI91" s="25"/>
    </row>
    <row r="92" spans="1:35" ht="12.75" customHeight="1" x14ac:dyDescent="0.3">
      <c r="A92" s="161" t="str">
        <f>IF(L79="3:0",A79,IF(L79="3:1",A79,IF(L79="3:2",A79,IF(L79="2:3",A77,IF(L79="1:3",A77,IF(L79="0:3",A77,""))))))</f>
        <v>Kozák Jan (80) (Bižu)</v>
      </c>
      <c r="B92" s="147"/>
      <c r="C92" s="147"/>
      <c r="D92" s="147"/>
      <c r="E92" s="147"/>
      <c r="F92" s="147"/>
      <c r="G92" s="147"/>
      <c r="H92" s="147"/>
      <c r="I92" s="147"/>
      <c r="J92" s="147"/>
      <c r="K92" s="147"/>
      <c r="L92" s="162" t="s">
        <v>155</v>
      </c>
      <c r="M92" s="122"/>
      <c r="N92" s="122"/>
      <c r="O92" s="122"/>
      <c r="P92" s="122"/>
      <c r="Q92" s="122"/>
      <c r="R92" s="122"/>
      <c r="S92" s="122"/>
      <c r="T92" s="122"/>
      <c r="U92" s="122"/>
      <c r="V92" s="122"/>
      <c r="W92" s="78"/>
      <c r="X92" s="75"/>
      <c r="Y92" s="75"/>
      <c r="Z92" s="75"/>
      <c r="AA92" s="75"/>
      <c r="AB92" s="75"/>
      <c r="AC92" s="75"/>
      <c r="AD92" s="75"/>
      <c r="AE92" s="75"/>
      <c r="AF92" s="75"/>
      <c r="AG92" s="75"/>
      <c r="AH92" s="77"/>
      <c r="AI92" s="25"/>
    </row>
    <row r="93" spans="1:35" ht="12.75" customHeight="1" x14ac:dyDescent="0.3">
      <c r="A93" s="78"/>
      <c r="B93" s="75"/>
      <c r="C93" s="75"/>
      <c r="D93" s="75"/>
      <c r="E93" s="75"/>
      <c r="F93" s="75"/>
      <c r="G93" s="75"/>
      <c r="H93" s="75"/>
      <c r="I93" s="75"/>
      <c r="J93" s="75"/>
      <c r="K93" s="75"/>
      <c r="L93" s="75"/>
      <c r="M93" s="75"/>
      <c r="N93" s="75"/>
      <c r="O93" s="75"/>
      <c r="P93" s="75"/>
      <c r="Q93" s="75"/>
      <c r="R93" s="75"/>
      <c r="S93" s="75"/>
      <c r="T93" s="75"/>
      <c r="U93" s="75"/>
      <c r="V93" s="75"/>
      <c r="W93" s="161" t="str">
        <f>IF(W94="3:0",L91,IF(W94="3:1",L91,IF(W94="3:2",L91,IF(W94="2:3",L95,IF(W94="1:3",L95,IF(W94="0:3",L95,""))))))</f>
        <v>Peřina Jan (74) (PINK!)</v>
      </c>
      <c r="X93" s="147"/>
      <c r="Y93" s="147"/>
      <c r="Z93" s="147"/>
      <c r="AA93" s="147"/>
      <c r="AB93" s="147"/>
      <c r="AC93" s="147"/>
      <c r="AD93" s="147"/>
      <c r="AE93" s="147"/>
      <c r="AF93" s="147"/>
      <c r="AG93" s="147"/>
      <c r="AH93" s="77"/>
      <c r="AI93" s="25"/>
    </row>
    <row r="94" spans="1:35" ht="12.75" customHeight="1" x14ac:dyDescent="0.3">
      <c r="A94" s="161" t="str">
        <f>IF(L83="3:0",A83,IF(L83="3:1",A83,IF(L83="3:2",A83,IF(L83="2:3",A81,IF(L83="1:3",A81,IF(L83="0:3",A81,""))))))</f>
        <v>Peřina Jan (74) (PINK!)</v>
      </c>
      <c r="B94" s="147"/>
      <c r="C94" s="147"/>
      <c r="D94" s="147"/>
      <c r="E94" s="147"/>
      <c r="F94" s="147"/>
      <c r="G94" s="147"/>
      <c r="H94" s="147"/>
      <c r="I94" s="147"/>
      <c r="J94" s="147"/>
      <c r="K94" s="147"/>
      <c r="L94" s="75"/>
      <c r="M94" s="75"/>
      <c r="N94" s="75"/>
      <c r="O94" s="75"/>
      <c r="P94" s="75"/>
      <c r="Q94" s="75"/>
      <c r="R94" s="75"/>
      <c r="S94" s="75"/>
      <c r="T94" s="75"/>
      <c r="U94" s="75"/>
      <c r="V94" s="75"/>
      <c r="W94" s="162" t="s">
        <v>155</v>
      </c>
      <c r="X94" s="122"/>
      <c r="Y94" s="122"/>
      <c r="Z94" s="122"/>
      <c r="AA94" s="122"/>
      <c r="AB94" s="122"/>
      <c r="AC94" s="122"/>
      <c r="AD94" s="122"/>
      <c r="AE94" s="122"/>
      <c r="AF94" s="122"/>
      <c r="AG94" s="122"/>
      <c r="AH94" s="77"/>
      <c r="AI94" s="25"/>
    </row>
    <row r="95" spans="1:35" ht="12.75" customHeight="1" x14ac:dyDescent="0.3">
      <c r="A95" s="78"/>
      <c r="B95" s="75"/>
      <c r="C95" s="75"/>
      <c r="D95" s="75"/>
      <c r="E95" s="75"/>
      <c r="F95" s="75"/>
      <c r="G95" s="75"/>
      <c r="H95" s="75"/>
      <c r="I95" s="75"/>
      <c r="J95" s="75"/>
      <c r="K95" s="77"/>
      <c r="L95" s="161" t="str">
        <f>IF(L96="3:0",A94,IF(L96="3:1",A94,IF(L96="3:2",A94,IF(L96="2:3",A96,IF(L96="1:3",A96,IF(L96="0:3",A96,""))))))</f>
        <v>Peřina Jan (74) (PINK!)</v>
      </c>
      <c r="M95" s="147"/>
      <c r="N95" s="147"/>
      <c r="O95" s="147"/>
      <c r="P95" s="147"/>
      <c r="Q95" s="147"/>
      <c r="R95" s="147"/>
      <c r="S95" s="147"/>
      <c r="T95" s="147"/>
      <c r="U95" s="147"/>
      <c r="V95" s="147"/>
      <c r="W95" s="78"/>
      <c r="X95" s="75"/>
      <c r="Y95" s="75"/>
      <c r="Z95" s="75"/>
      <c r="AA95" s="75"/>
      <c r="AB95" s="75"/>
      <c r="AC95" s="75"/>
      <c r="AD95" s="75"/>
      <c r="AE95" s="75"/>
      <c r="AF95" s="75"/>
      <c r="AG95" s="80"/>
      <c r="AH95" s="77"/>
      <c r="AI95" s="25"/>
    </row>
    <row r="96" spans="1:35" ht="12.75" customHeight="1" x14ac:dyDescent="0.3">
      <c r="A96" s="161" t="str">
        <f>IF(L87="3:0",A87,IF(L87="3:1",A87,IF(L87="3:2",A87,IF(L87="2:3",A85,IF(L87="1:3",A85,IF(L87="0:3",A85,""))))))</f>
        <v>Novotný Ondřej (78) (PINK!)</v>
      </c>
      <c r="B96" s="147"/>
      <c r="C96" s="147"/>
      <c r="D96" s="147"/>
      <c r="E96" s="147"/>
      <c r="F96" s="147"/>
      <c r="G96" s="147"/>
      <c r="H96" s="147"/>
      <c r="I96" s="147"/>
      <c r="J96" s="147"/>
      <c r="K96" s="147"/>
      <c r="L96" s="162" t="s">
        <v>109</v>
      </c>
      <c r="M96" s="122"/>
      <c r="N96" s="122"/>
      <c r="O96" s="122"/>
      <c r="P96" s="122"/>
      <c r="Q96" s="122"/>
      <c r="R96" s="122"/>
      <c r="S96" s="122"/>
      <c r="T96" s="122"/>
      <c r="U96" s="122"/>
      <c r="V96" s="122"/>
      <c r="W96" s="75"/>
      <c r="X96" s="75"/>
      <c r="Y96" s="75"/>
      <c r="Z96" s="75"/>
      <c r="AA96" s="75"/>
      <c r="AB96" s="75"/>
      <c r="AC96" s="75"/>
      <c r="AD96" s="75"/>
      <c r="AE96" s="75"/>
      <c r="AF96" s="75"/>
      <c r="AG96" s="80"/>
      <c r="AH96" s="77"/>
      <c r="AI96" s="25"/>
    </row>
    <row r="97" spans="1:35" ht="12.75" customHeight="1" x14ac:dyDescent="0.3">
      <c r="A97" s="81"/>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3"/>
      <c r="AI97" s="25"/>
    </row>
    <row r="98" spans="1:35" ht="12.75" customHeight="1" x14ac:dyDescent="0.3">
      <c r="A98" s="72"/>
      <c r="B98" s="73"/>
      <c r="C98" s="73"/>
      <c r="D98" s="73"/>
      <c r="E98" s="73"/>
      <c r="F98" s="73"/>
      <c r="G98" s="73"/>
      <c r="H98" s="73"/>
      <c r="I98" s="73"/>
      <c r="J98" s="73"/>
      <c r="K98" s="73"/>
      <c r="L98" s="73"/>
      <c r="M98" s="73"/>
      <c r="N98" s="73"/>
      <c r="O98" s="73"/>
      <c r="P98" s="73"/>
      <c r="Q98" s="73"/>
      <c r="R98" s="73"/>
      <c r="S98" s="73"/>
      <c r="T98" s="73"/>
      <c r="U98" s="73"/>
      <c r="V98" s="73"/>
      <c r="W98" s="73"/>
      <c r="X98" s="73"/>
      <c r="Y98" s="73"/>
      <c r="Z98" s="84" t="s">
        <v>116</v>
      </c>
      <c r="AA98" s="73"/>
      <c r="AB98" s="73"/>
      <c r="AC98" s="73"/>
      <c r="AD98" s="73"/>
      <c r="AE98" s="73"/>
      <c r="AF98" s="73"/>
      <c r="AG98" s="73"/>
      <c r="AH98" s="74"/>
      <c r="AI98" s="25"/>
    </row>
    <row r="99" spans="1:35" ht="12.75" customHeight="1" x14ac:dyDescent="0.3">
      <c r="A99" s="78"/>
      <c r="B99" s="75"/>
      <c r="C99" s="75"/>
      <c r="D99" s="75"/>
      <c r="E99" s="75"/>
      <c r="F99" s="75"/>
      <c r="G99" s="75"/>
      <c r="H99" s="75"/>
      <c r="I99" s="75"/>
      <c r="J99" s="75"/>
      <c r="K99" s="75"/>
      <c r="L99" s="163" t="str">
        <f>IF(W77="3:0",L78,IF(W77="3:1",L78,IF(W77="3:2",L78,IF(W77="2:3",L74,IF(W77="1:3",L74,IF(W77="0:3",L74,""))))))</f>
        <v>Jakůbek Vojtěch (60) (PINK!)</v>
      </c>
      <c r="M99" s="147"/>
      <c r="N99" s="147"/>
      <c r="O99" s="147"/>
      <c r="P99" s="147"/>
      <c r="Q99" s="147"/>
      <c r="R99" s="147"/>
      <c r="S99" s="147"/>
      <c r="T99" s="147"/>
      <c r="U99" s="147"/>
      <c r="V99" s="147"/>
      <c r="W99" s="75"/>
      <c r="X99" s="75"/>
      <c r="Y99" s="75"/>
      <c r="Z99" s="75"/>
      <c r="AA99" s="75"/>
      <c r="AB99" s="75"/>
      <c r="AC99" s="75"/>
      <c r="AD99" s="75"/>
      <c r="AE99" s="75"/>
      <c r="AF99" s="75"/>
      <c r="AG99" s="75"/>
      <c r="AH99" s="77"/>
      <c r="AI99" s="25"/>
    </row>
    <row r="100" spans="1:35" ht="12.75" customHeight="1" x14ac:dyDescent="0.3">
      <c r="A100" s="78"/>
      <c r="B100" s="75"/>
      <c r="C100" s="75"/>
      <c r="D100" s="75"/>
      <c r="E100" s="75"/>
      <c r="F100" s="75"/>
      <c r="G100" s="75"/>
      <c r="H100" s="75"/>
      <c r="I100" s="75"/>
      <c r="J100" s="75"/>
      <c r="K100" s="75"/>
      <c r="L100" s="75"/>
      <c r="M100" s="75"/>
      <c r="N100" s="75"/>
      <c r="O100" s="75"/>
      <c r="P100" s="75"/>
      <c r="Q100" s="75"/>
      <c r="R100" s="75"/>
      <c r="S100" s="75"/>
      <c r="T100" s="75"/>
      <c r="U100" s="75"/>
      <c r="V100" s="77"/>
      <c r="W100" s="161" t="str">
        <f>IF(W101="3:0",L99,IF(W101="3:1",L99,IF(W101="3:2",L99,IF(W101="2:3",L101,IF(W101="1:3",L101,IF(W101="0:3",L101,""))))))</f>
        <v>Louda Ondřej (46) (PINK!)</v>
      </c>
      <c r="X100" s="147"/>
      <c r="Y100" s="147"/>
      <c r="Z100" s="147"/>
      <c r="AA100" s="147"/>
      <c r="AB100" s="147"/>
      <c r="AC100" s="147"/>
      <c r="AD100" s="147"/>
      <c r="AE100" s="147"/>
      <c r="AF100" s="147"/>
      <c r="AG100" s="147"/>
      <c r="AH100" s="77"/>
      <c r="AI100" s="25"/>
    </row>
    <row r="101" spans="1:35" ht="12.75" customHeight="1" x14ac:dyDescent="0.3">
      <c r="A101" s="78"/>
      <c r="B101" s="75"/>
      <c r="C101" s="75"/>
      <c r="D101" s="75"/>
      <c r="E101" s="75"/>
      <c r="F101" s="75"/>
      <c r="G101" s="75"/>
      <c r="H101" s="75"/>
      <c r="I101" s="75"/>
      <c r="J101" s="75"/>
      <c r="K101" s="75"/>
      <c r="L101" s="163" t="str">
        <f>IF(W85="3:0",L86,IF(W85="3:1",L86,IF(W85="3:2",L86,IF(W85="2:3",L82,IF(W85="1:3",L82,IF(W85="0:3",L82,""))))))</f>
        <v>Louda Ondřej (46) (PINK!)</v>
      </c>
      <c r="M101" s="147"/>
      <c r="N101" s="147"/>
      <c r="O101" s="147"/>
      <c r="P101" s="147"/>
      <c r="Q101" s="147"/>
      <c r="R101" s="147"/>
      <c r="S101" s="147"/>
      <c r="T101" s="147"/>
      <c r="U101" s="147"/>
      <c r="V101" s="147"/>
      <c r="W101" s="162" t="s">
        <v>155</v>
      </c>
      <c r="X101" s="122"/>
      <c r="Y101" s="122"/>
      <c r="Z101" s="122"/>
      <c r="AA101" s="122"/>
      <c r="AB101" s="122"/>
      <c r="AC101" s="122"/>
      <c r="AD101" s="122"/>
      <c r="AE101" s="122"/>
      <c r="AF101" s="122"/>
      <c r="AG101" s="122"/>
      <c r="AH101" s="77"/>
      <c r="AI101" s="25"/>
    </row>
    <row r="102" spans="1:35" ht="12.75" customHeight="1" x14ac:dyDescent="0.3">
      <c r="A102" s="81"/>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3"/>
      <c r="AI102" s="25"/>
    </row>
    <row r="103" spans="1:35" ht="12.75" customHeight="1" x14ac:dyDescent="0.3">
      <c r="A103" s="72"/>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84" t="s">
        <v>117</v>
      </c>
      <c r="AA103" s="73"/>
      <c r="AB103" s="73"/>
      <c r="AC103" s="73"/>
      <c r="AD103" s="73"/>
      <c r="AE103" s="73"/>
      <c r="AF103" s="73"/>
      <c r="AG103" s="73"/>
      <c r="AH103" s="74"/>
      <c r="AI103" s="25"/>
    </row>
    <row r="104" spans="1:35" ht="12.75" customHeight="1" x14ac:dyDescent="0.3">
      <c r="A104" s="78"/>
      <c r="B104" s="75"/>
      <c r="C104" s="75"/>
      <c r="D104" s="75"/>
      <c r="E104" s="75"/>
      <c r="F104" s="75"/>
      <c r="G104" s="75"/>
      <c r="H104" s="75"/>
      <c r="I104" s="75"/>
      <c r="J104" s="75"/>
      <c r="K104" s="75"/>
      <c r="L104" s="163" t="str">
        <f>IF(L92="3:0",A92,IF(L92="3:1",A92,IF(L92="3:2",A92,IF(L92="2:3",A90,IF(L92="1:3",A90,IF(L92="0:3",A90,""))))))</f>
        <v>Libenský David (76) (ČL)</v>
      </c>
      <c r="M104" s="147"/>
      <c r="N104" s="147"/>
      <c r="O104" s="147"/>
      <c r="P104" s="147"/>
      <c r="Q104" s="147"/>
      <c r="R104" s="147"/>
      <c r="S104" s="147"/>
      <c r="T104" s="147"/>
      <c r="U104" s="147"/>
      <c r="V104" s="147"/>
      <c r="W104" s="75"/>
      <c r="X104" s="75"/>
      <c r="Y104" s="75"/>
      <c r="Z104" s="75"/>
      <c r="AA104" s="75"/>
      <c r="AB104" s="75"/>
      <c r="AC104" s="75"/>
      <c r="AD104" s="75"/>
      <c r="AE104" s="75"/>
      <c r="AF104" s="75"/>
      <c r="AG104" s="75"/>
      <c r="AH104" s="77"/>
      <c r="AI104" s="25"/>
    </row>
    <row r="105" spans="1:35" ht="12.75" customHeight="1" x14ac:dyDescent="0.3">
      <c r="A105" s="78"/>
      <c r="B105" s="75"/>
      <c r="C105" s="75"/>
      <c r="D105" s="75"/>
      <c r="E105" s="75"/>
      <c r="F105" s="75"/>
      <c r="G105" s="75"/>
      <c r="H105" s="75"/>
      <c r="I105" s="75"/>
      <c r="J105" s="75"/>
      <c r="K105" s="75"/>
      <c r="L105" s="75"/>
      <c r="M105" s="75"/>
      <c r="N105" s="75"/>
      <c r="O105" s="75"/>
      <c r="P105" s="75"/>
      <c r="Q105" s="75"/>
      <c r="R105" s="75"/>
      <c r="S105" s="75"/>
      <c r="T105" s="75"/>
      <c r="U105" s="75"/>
      <c r="V105" s="77"/>
      <c r="W105" s="161" t="str">
        <f>IF(W106="3:0",L104,IF(W106="3:1",L104,IF(W106="3:2",L104,IF(W106="2:3",L106,IF(W106="1:3",L106,IF(W106="0:3",L106,""))))))</f>
        <v>Libenský David (76) (ČL)</v>
      </c>
      <c r="X105" s="147"/>
      <c r="Y105" s="147"/>
      <c r="Z105" s="147"/>
      <c r="AA105" s="147"/>
      <c r="AB105" s="147"/>
      <c r="AC105" s="147"/>
      <c r="AD105" s="147"/>
      <c r="AE105" s="147"/>
      <c r="AF105" s="147"/>
      <c r="AG105" s="147"/>
      <c r="AH105" s="77"/>
      <c r="AI105" s="25"/>
    </row>
    <row r="106" spans="1:35" ht="12.75" customHeight="1" x14ac:dyDescent="0.3">
      <c r="A106" s="78"/>
      <c r="B106" s="75"/>
      <c r="C106" s="75"/>
      <c r="D106" s="75"/>
      <c r="E106" s="75"/>
      <c r="F106" s="75"/>
      <c r="G106" s="75"/>
      <c r="H106" s="75"/>
      <c r="I106" s="75"/>
      <c r="J106" s="75"/>
      <c r="K106" s="75"/>
      <c r="L106" s="163" t="str">
        <f>IF(L96="3:0",A96,IF(L96="3:1",A96,IF(L96="3:2",A96,IF(L96="2:3",A94,IF(L96="1:3",A94,IF(L96="0:3",A94,""))))))</f>
        <v>Novotný Ondřej (78) (PINK!)</v>
      </c>
      <c r="M106" s="147"/>
      <c r="N106" s="147"/>
      <c r="O106" s="147"/>
      <c r="P106" s="147"/>
      <c r="Q106" s="147"/>
      <c r="R106" s="147"/>
      <c r="S106" s="147"/>
      <c r="T106" s="147"/>
      <c r="U106" s="147"/>
      <c r="V106" s="147"/>
      <c r="W106" s="162" t="s">
        <v>109</v>
      </c>
      <c r="X106" s="122"/>
      <c r="Y106" s="122"/>
      <c r="Z106" s="122"/>
      <c r="AA106" s="122"/>
      <c r="AB106" s="122"/>
      <c r="AC106" s="122"/>
      <c r="AD106" s="122"/>
      <c r="AE106" s="122"/>
      <c r="AF106" s="122"/>
      <c r="AG106" s="122"/>
      <c r="AH106" s="77"/>
      <c r="AI106" s="25"/>
    </row>
    <row r="107" spans="1:35" ht="12.75" customHeight="1" x14ac:dyDescent="0.3">
      <c r="A107" s="81"/>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3"/>
      <c r="AI107" s="25"/>
    </row>
    <row r="108" spans="1:35" ht="12.75" customHeight="1" x14ac:dyDescent="0.2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row>
    <row r="109" spans="1:35" ht="12.75" customHeight="1" x14ac:dyDescent="0.2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row>
    <row r="110" spans="1:35" ht="12.75" customHeight="1" x14ac:dyDescent="0.2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row>
    <row r="111" spans="1:35" ht="12.75" customHeight="1" x14ac:dyDescent="0.2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row>
    <row r="112" spans="1:35" ht="12.75" customHeight="1" x14ac:dyDescent="0.2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row>
    <row r="113" spans="1:35" ht="12.75" customHeight="1" x14ac:dyDescent="0.2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row>
    <row r="114" spans="1:35" ht="12.75" customHeight="1" x14ac:dyDescent="0.2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row>
    <row r="115" spans="1:35" ht="12.75" customHeight="1" x14ac:dyDescent="0.2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row>
    <row r="116" spans="1:35" ht="12.75" customHeight="1" x14ac:dyDescent="0.2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row>
    <row r="117" spans="1:35" ht="12.75" customHeight="1" x14ac:dyDescent="0.2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row>
    <row r="118" spans="1:35" ht="12.75" customHeight="1" x14ac:dyDescent="0.2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row>
    <row r="119" spans="1:35" ht="12.75" customHeight="1" x14ac:dyDescent="0.2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row>
    <row r="120" spans="1:35" ht="12.75" customHeight="1" x14ac:dyDescent="0.2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row>
    <row r="121" spans="1:35" ht="12.75" customHeight="1" x14ac:dyDescent="0.2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row>
    <row r="122" spans="1:35" ht="12.75" customHeight="1" x14ac:dyDescent="0.2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row>
    <row r="123" spans="1:35" ht="12.75" customHeight="1" x14ac:dyDescent="0.2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row>
    <row r="124" spans="1:35" ht="12.75" customHeight="1" x14ac:dyDescent="0.2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row>
    <row r="125" spans="1:35" ht="12.75" customHeight="1" x14ac:dyDescent="0.2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row>
    <row r="126" spans="1:35" ht="12.75" customHeight="1" x14ac:dyDescent="0.2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row>
    <row r="127" spans="1:35" ht="12.75" customHeight="1" x14ac:dyDescent="0.2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row>
    <row r="128" spans="1:35" ht="12.75" customHeight="1" x14ac:dyDescent="0.2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row>
    <row r="129" spans="1:35" ht="12.75" customHeight="1" x14ac:dyDescent="0.2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row>
    <row r="130" spans="1:35" ht="12.75" customHeight="1" x14ac:dyDescent="0.2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row>
    <row r="131" spans="1:35" ht="12.75" customHeight="1" x14ac:dyDescent="0.2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row>
    <row r="132" spans="1:35" ht="12.75" customHeight="1" x14ac:dyDescent="0.2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row>
    <row r="133" spans="1:35" ht="12.75" customHeight="1" x14ac:dyDescent="0.2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row>
    <row r="134" spans="1:35" ht="12.75" customHeight="1" x14ac:dyDescent="0.2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row>
    <row r="135" spans="1:35" ht="12.75" customHeight="1" x14ac:dyDescent="0.2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row>
    <row r="136" spans="1:35" ht="12.75" customHeight="1" x14ac:dyDescent="0.2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row>
    <row r="137" spans="1:35" ht="12.75" customHeight="1" x14ac:dyDescent="0.2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row>
    <row r="138" spans="1:35" ht="12.75" customHeight="1" x14ac:dyDescent="0.2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row>
    <row r="139" spans="1:35" ht="12.75" customHeight="1" x14ac:dyDescent="0.2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row>
    <row r="140" spans="1:35" ht="12.75" customHeight="1" x14ac:dyDescent="0.2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row>
    <row r="141" spans="1:35" ht="12.75" customHeight="1" x14ac:dyDescent="0.2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row>
    <row r="142" spans="1:35" ht="12.75" customHeight="1" x14ac:dyDescent="0.2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row>
    <row r="143" spans="1:35" ht="12.75" customHeight="1" x14ac:dyDescent="0.2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row>
    <row r="144" spans="1:35" ht="12.75" customHeight="1" x14ac:dyDescent="0.2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row>
    <row r="145" spans="1:35" ht="12.75" customHeight="1" x14ac:dyDescent="0.2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row>
    <row r="146" spans="1:35" ht="12.75" customHeight="1" x14ac:dyDescent="0.2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row>
    <row r="147" spans="1:35" ht="12.75" customHeight="1" x14ac:dyDescent="0.2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row>
    <row r="148" spans="1:35" ht="12.75" customHeight="1" x14ac:dyDescent="0.2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row>
    <row r="149" spans="1:35" ht="12.75" customHeight="1" x14ac:dyDescent="0.2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row>
    <row r="150" spans="1:35" ht="12.75" customHeight="1" x14ac:dyDescent="0.2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row>
    <row r="151" spans="1:35" ht="12.75" customHeight="1" x14ac:dyDescent="0.2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row>
    <row r="152" spans="1:35" ht="12.75" customHeight="1" x14ac:dyDescent="0.2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row>
    <row r="153" spans="1:35" ht="12.75" customHeight="1" x14ac:dyDescent="0.2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row>
    <row r="154" spans="1:35" ht="12.75" customHeight="1" x14ac:dyDescent="0.2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row>
    <row r="155" spans="1:35" ht="12.75" customHeight="1" x14ac:dyDescent="0.2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row>
    <row r="156" spans="1:35" ht="12.75" customHeight="1" x14ac:dyDescent="0.2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row>
    <row r="157" spans="1:35" ht="12.75" customHeight="1" x14ac:dyDescent="0.2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row>
    <row r="158" spans="1:35" ht="12.75" customHeight="1" x14ac:dyDescent="0.2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row>
    <row r="159" spans="1:35" ht="12.75" customHeight="1" x14ac:dyDescent="0.2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row>
    <row r="160" spans="1:35" ht="12.75" customHeight="1" x14ac:dyDescent="0.2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row>
    <row r="161" spans="1:35" ht="12.75" customHeight="1" x14ac:dyDescent="0.2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row>
    <row r="162" spans="1:35" ht="12.75" customHeight="1" x14ac:dyDescent="0.2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row>
    <row r="163" spans="1:35" ht="12.75" customHeight="1" x14ac:dyDescent="0.2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row>
    <row r="164" spans="1:35" ht="12.75" customHeight="1" x14ac:dyDescent="0.2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row>
    <row r="165" spans="1:35" ht="12.75" customHeight="1" x14ac:dyDescent="0.2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row>
    <row r="166" spans="1:35" ht="12.75" customHeight="1" x14ac:dyDescent="0.2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row>
    <row r="167" spans="1:35" ht="12.75" customHeight="1" x14ac:dyDescent="0.2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row>
    <row r="168" spans="1:35" ht="12.75" customHeight="1" x14ac:dyDescent="0.2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row>
    <row r="169" spans="1:35" ht="12.75" customHeight="1" x14ac:dyDescent="0.2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row>
    <row r="170" spans="1:35" ht="12.75" customHeight="1" x14ac:dyDescent="0.2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row>
    <row r="171" spans="1:35" ht="12.75" customHeight="1" x14ac:dyDescent="0.2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row>
    <row r="172" spans="1:35" ht="12.75" customHeight="1" x14ac:dyDescent="0.2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row>
    <row r="173" spans="1:35" ht="12.75" customHeight="1" x14ac:dyDescent="0.2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row>
    <row r="174" spans="1:35" ht="12.75" customHeight="1" x14ac:dyDescent="0.2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row>
    <row r="175" spans="1:35" ht="12.75" customHeight="1" x14ac:dyDescent="0.2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row>
    <row r="176" spans="1:35" ht="12.75" customHeight="1" x14ac:dyDescent="0.2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row>
    <row r="177" spans="1:35" ht="12.75" customHeight="1" x14ac:dyDescent="0.2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row>
    <row r="178" spans="1:35" ht="12.75" customHeight="1" x14ac:dyDescent="0.2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row>
    <row r="179" spans="1:35" ht="12.75" customHeight="1" x14ac:dyDescent="0.2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row>
    <row r="180" spans="1:35" ht="12.75" customHeight="1" x14ac:dyDescent="0.25">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row>
    <row r="181" spans="1:35" ht="12.75" customHeight="1" x14ac:dyDescent="0.25">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row>
    <row r="182" spans="1:35" ht="12.75" customHeight="1" x14ac:dyDescent="0.25">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row>
    <row r="183" spans="1:35" ht="12.75" customHeight="1" x14ac:dyDescent="0.25">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row>
    <row r="184" spans="1:35" ht="12.75" customHeight="1" x14ac:dyDescent="0.25">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row>
    <row r="185" spans="1:35" ht="12.75" customHeight="1" x14ac:dyDescent="0.2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row>
    <row r="186" spans="1:35" ht="12.75" customHeight="1" x14ac:dyDescent="0.25">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row>
    <row r="187" spans="1:35" ht="12.75" customHeight="1" x14ac:dyDescent="0.25">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row>
    <row r="188" spans="1:35" ht="12.75" customHeight="1" x14ac:dyDescent="0.25">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row>
    <row r="189" spans="1:35" ht="12.75" customHeight="1" x14ac:dyDescent="0.25">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row>
    <row r="190" spans="1:35" ht="12.75" customHeight="1" x14ac:dyDescent="0.25">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row>
    <row r="191" spans="1:35" ht="12.75" customHeight="1" x14ac:dyDescent="0.25">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row>
    <row r="192" spans="1:35" ht="12.75" customHeight="1" x14ac:dyDescent="0.25">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row>
    <row r="193" spans="1:35" ht="12.75" customHeight="1" x14ac:dyDescent="0.25">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row>
    <row r="194" spans="1:35" ht="12.75" customHeight="1" x14ac:dyDescent="0.25">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row>
    <row r="195" spans="1:35" ht="12.75" customHeight="1" x14ac:dyDescent="0.2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row>
    <row r="196" spans="1:35" ht="12.75" customHeight="1" x14ac:dyDescent="0.25">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row>
    <row r="197" spans="1:35" ht="12.75" customHeight="1" x14ac:dyDescent="0.25">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row>
    <row r="198" spans="1:35" ht="12.75" customHeight="1" x14ac:dyDescent="0.25">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row>
    <row r="199" spans="1:35" ht="12.75" customHeight="1" x14ac:dyDescent="0.25">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row>
    <row r="200" spans="1:35" ht="12.75" customHeight="1" x14ac:dyDescent="0.25">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row>
    <row r="201" spans="1:35" ht="12.75" customHeight="1" x14ac:dyDescent="0.25">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row>
    <row r="202" spans="1:35" ht="12.75" customHeight="1" x14ac:dyDescent="0.25">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row>
    <row r="203" spans="1:35" ht="12.75" customHeight="1" x14ac:dyDescent="0.25">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row>
    <row r="204" spans="1:35" ht="12.75" customHeight="1" x14ac:dyDescent="0.25">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row>
    <row r="205" spans="1:35" ht="12.75" customHeight="1" x14ac:dyDescent="0.2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row>
    <row r="206" spans="1:35" ht="15.75" customHeight="1" x14ac:dyDescent="0.25">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row>
    <row r="207" spans="1:35" ht="15.75" customHeight="1" x14ac:dyDescent="0.25">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row>
    <row r="208" spans="1:35" ht="15.75" customHeight="1" x14ac:dyDescent="0.25">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row>
    <row r="209" spans="1:35"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spans="1:35"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spans="1:35"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spans="1:35"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35"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spans="1:35"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row>
    <row r="289" spans="1:35"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row>
    <row r="290" spans="1:35"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row>
    <row r="291" spans="1:35"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row>
    <row r="292" spans="1:35"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row>
    <row r="293" spans="1:35"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row>
    <row r="294" spans="1:35"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row>
    <row r="295" spans="1:35"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row>
    <row r="296" spans="1:35"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row>
    <row r="297" spans="1:35"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row>
    <row r="298" spans="1:35"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ht="15.75" customHeight="1" x14ac:dyDescent="0.25">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row>
    <row r="300" spans="1:35" ht="15.75" customHeight="1" x14ac:dyDescent="0.25">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c r="AA300" s="71"/>
      <c r="AB300" s="71"/>
      <c r="AC300" s="71"/>
      <c r="AD300" s="71"/>
      <c r="AE300" s="71"/>
      <c r="AF300" s="71"/>
      <c r="AG300" s="71"/>
      <c r="AH300" s="71"/>
      <c r="AI300" s="71"/>
    </row>
    <row r="301" spans="1:35" ht="15.75" customHeight="1" x14ac:dyDescent="0.25">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c r="AA301" s="71"/>
      <c r="AB301" s="71"/>
      <c r="AC301" s="71"/>
      <c r="AD301" s="71"/>
      <c r="AE301" s="71"/>
      <c r="AF301" s="71"/>
      <c r="AG301" s="71"/>
      <c r="AH301" s="71"/>
      <c r="AI301" s="71"/>
    </row>
    <row r="302" spans="1:35" ht="15.75" customHeight="1" x14ac:dyDescent="0.25">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c r="AA302" s="71"/>
      <c r="AB302" s="71"/>
      <c r="AC302" s="71"/>
      <c r="AD302" s="71"/>
      <c r="AE302" s="71"/>
      <c r="AF302" s="71"/>
      <c r="AG302" s="71"/>
      <c r="AH302" s="71"/>
      <c r="AI302" s="71"/>
    </row>
    <row r="303" spans="1:35" ht="15.75" customHeight="1" x14ac:dyDescent="0.25">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c r="AE303" s="71"/>
      <c r="AF303" s="71"/>
      <c r="AG303" s="71"/>
      <c r="AH303" s="71"/>
      <c r="AI303" s="71"/>
    </row>
    <row r="304" spans="1:35" ht="15.75" customHeight="1" x14ac:dyDescent="0.25">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row>
    <row r="305" spans="1:35" ht="15.75" customHeight="1" x14ac:dyDescent="0.25">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c r="AA305" s="71"/>
      <c r="AB305" s="71"/>
      <c r="AC305" s="71"/>
      <c r="AD305" s="71"/>
      <c r="AE305" s="71"/>
      <c r="AF305" s="71"/>
      <c r="AG305" s="71"/>
      <c r="AH305" s="71"/>
      <c r="AI305" s="71"/>
    </row>
    <row r="306" spans="1:35" ht="15.75" customHeight="1" x14ac:dyDescent="0.25">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c r="AA306" s="71"/>
      <c r="AB306" s="71"/>
      <c r="AC306" s="71"/>
      <c r="AD306" s="71"/>
      <c r="AE306" s="71"/>
      <c r="AF306" s="71"/>
      <c r="AG306" s="71"/>
      <c r="AH306" s="71"/>
      <c r="AI306" s="71"/>
    </row>
    <row r="307" spans="1:35" ht="15.75" customHeight="1" x14ac:dyDescent="0.25"/>
    <row r="308" spans="1:35" ht="15.75" customHeight="1" x14ac:dyDescent="0.25"/>
    <row r="309" spans="1:35" ht="15.75" customHeight="1" x14ac:dyDescent="0.25"/>
    <row r="310" spans="1:35" ht="15.75" customHeight="1" x14ac:dyDescent="0.25"/>
    <row r="311" spans="1:35" ht="15.75" customHeight="1" x14ac:dyDescent="0.25"/>
    <row r="312" spans="1:35" ht="15.75" customHeight="1" x14ac:dyDescent="0.25"/>
    <row r="313" spans="1:35" ht="15.75" customHeight="1" x14ac:dyDescent="0.25"/>
    <row r="314" spans="1:35" ht="15.75" customHeight="1" x14ac:dyDescent="0.25"/>
    <row r="315" spans="1:35" ht="15.75" customHeight="1" x14ac:dyDescent="0.25"/>
    <row r="316" spans="1:35" ht="15.75" customHeight="1" x14ac:dyDescent="0.25"/>
    <row r="317" spans="1:35" ht="15.75" customHeight="1" x14ac:dyDescent="0.25"/>
    <row r="318" spans="1:35" ht="15.75" customHeight="1" x14ac:dyDescent="0.25"/>
    <row r="319" spans="1:35" ht="15.75" customHeight="1" x14ac:dyDescent="0.25"/>
    <row r="320" spans="1:35"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5">
    <mergeCell ref="X20:Z20"/>
    <mergeCell ref="AC22:AE22"/>
    <mergeCell ref="AG22:AH22"/>
    <mergeCell ref="AG23:AH23"/>
    <mergeCell ref="AG24:AH24"/>
    <mergeCell ref="AG25:AH25"/>
    <mergeCell ref="AG26:AH26"/>
    <mergeCell ref="B20:N20"/>
    <mergeCell ref="A22:B22"/>
    <mergeCell ref="C22:N22"/>
    <mergeCell ref="O22:Q22"/>
    <mergeCell ref="R22:T22"/>
    <mergeCell ref="U22:W22"/>
    <mergeCell ref="X22:Z22"/>
    <mergeCell ref="B23:N23"/>
    <mergeCell ref="O23:Q23"/>
    <mergeCell ref="B24:N24"/>
    <mergeCell ref="R24:T24"/>
    <mergeCell ref="B25:N25"/>
    <mergeCell ref="U25:W25"/>
    <mergeCell ref="X26:Z26"/>
    <mergeCell ref="L106:V106"/>
    <mergeCell ref="W106:AG106"/>
    <mergeCell ref="L96:V96"/>
    <mergeCell ref="L99:V99"/>
    <mergeCell ref="W100:AG100"/>
    <mergeCell ref="L101:V101"/>
    <mergeCell ref="W101:AG101"/>
    <mergeCell ref="L104:V104"/>
    <mergeCell ref="W105:AG105"/>
    <mergeCell ref="W81:AG81"/>
    <mergeCell ref="L82:V82"/>
    <mergeCell ref="L83:V83"/>
    <mergeCell ref="W84:AG84"/>
    <mergeCell ref="W85:AG85"/>
    <mergeCell ref="A92:K92"/>
    <mergeCell ref="A94:K94"/>
    <mergeCell ref="A96:K96"/>
    <mergeCell ref="A77:K77"/>
    <mergeCell ref="A79:K79"/>
    <mergeCell ref="A81:K81"/>
    <mergeCell ref="A83:K83"/>
    <mergeCell ref="A85:K85"/>
    <mergeCell ref="A87:K87"/>
    <mergeCell ref="A90:K90"/>
    <mergeCell ref="L86:V86"/>
    <mergeCell ref="L87:V87"/>
    <mergeCell ref="L91:V91"/>
    <mergeCell ref="L92:V92"/>
    <mergeCell ref="W93:AG93"/>
    <mergeCell ref="W94:AG94"/>
    <mergeCell ref="L95:V95"/>
    <mergeCell ref="A73:K73"/>
    <mergeCell ref="L74:V74"/>
    <mergeCell ref="A75:K75"/>
    <mergeCell ref="L75:V75"/>
    <mergeCell ref="W76:AG76"/>
    <mergeCell ref="W77:AG77"/>
    <mergeCell ref="L78:V78"/>
    <mergeCell ref="L79:V79"/>
    <mergeCell ref="W80:AG80"/>
    <mergeCell ref="W52:AG52"/>
    <mergeCell ref="W53:AG53"/>
    <mergeCell ref="L54:V54"/>
    <mergeCell ref="L65:V65"/>
    <mergeCell ref="W65:AG65"/>
    <mergeCell ref="A70:I70"/>
    <mergeCell ref="K70:S70"/>
    <mergeCell ref="U70:W70"/>
    <mergeCell ref="X70:Z70"/>
    <mergeCell ref="AA70:AH70"/>
    <mergeCell ref="L55:V55"/>
    <mergeCell ref="L58:V58"/>
    <mergeCell ref="W59:AG59"/>
    <mergeCell ref="L60:V60"/>
    <mergeCell ref="W60:AG60"/>
    <mergeCell ref="L63:V63"/>
    <mergeCell ref="W64:AG64"/>
    <mergeCell ref="L45:V45"/>
    <mergeCell ref="A46:K46"/>
    <mergeCell ref="L46:V46"/>
    <mergeCell ref="A53:K53"/>
    <mergeCell ref="A55:K55"/>
    <mergeCell ref="A49:K49"/>
    <mergeCell ref="L50:V50"/>
    <mergeCell ref="A51:K51"/>
    <mergeCell ref="L51:V51"/>
    <mergeCell ref="W39:AG39"/>
    <mergeCell ref="A40:K40"/>
    <mergeCell ref="W40:AG40"/>
    <mergeCell ref="L41:V41"/>
    <mergeCell ref="A42:K42"/>
    <mergeCell ref="L42:V42"/>
    <mergeCell ref="W43:AG43"/>
    <mergeCell ref="A44:K44"/>
    <mergeCell ref="W44:AG44"/>
    <mergeCell ref="L33:V33"/>
    <mergeCell ref="A32:K32"/>
    <mergeCell ref="A34:K34"/>
    <mergeCell ref="L34:V34"/>
    <mergeCell ref="W35:AG35"/>
    <mergeCell ref="A36:K36"/>
    <mergeCell ref="W36:AG36"/>
    <mergeCell ref="L37:V37"/>
    <mergeCell ref="A38:K38"/>
    <mergeCell ref="L38:V38"/>
    <mergeCell ref="AC16:AE16"/>
    <mergeCell ref="AG16:AH16"/>
    <mergeCell ref="AG17:AH17"/>
    <mergeCell ref="AG18:AH18"/>
    <mergeCell ref="AG19:AH19"/>
    <mergeCell ref="AG20:AH20"/>
    <mergeCell ref="B26:N26"/>
    <mergeCell ref="A29:I29"/>
    <mergeCell ref="K29:S29"/>
    <mergeCell ref="U29:W29"/>
    <mergeCell ref="X29:Z29"/>
    <mergeCell ref="AA29:AH29"/>
    <mergeCell ref="A16:B16"/>
    <mergeCell ref="C16:N16"/>
    <mergeCell ref="O16:Q16"/>
    <mergeCell ref="R16:T16"/>
    <mergeCell ref="U16:W16"/>
    <mergeCell ref="X16:Z16"/>
    <mergeCell ref="B17:N17"/>
    <mergeCell ref="O17:Q17"/>
    <mergeCell ref="B18:N18"/>
    <mergeCell ref="R18:T18"/>
    <mergeCell ref="B19:N19"/>
    <mergeCell ref="U19:W19"/>
    <mergeCell ref="U10:W10"/>
    <mergeCell ref="X10:Z10"/>
    <mergeCell ref="AC10:AE10"/>
    <mergeCell ref="AG10:AH10"/>
    <mergeCell ref="AG11:AH11"/>
    <mergeCell ref="AG12:AH12"/>
    <mergeCell ref="AG13:AH13"/>
    <mergeCell ref="AG14:AH14"/>
    <mergeCell ref="B7:N7"/>
    <mergeCell ref="B8:N8"/>
    <mergeCell ref="X8:Z8"/>
    <mergeCell ref="A10:B10"/>
    <mergeCell ref="C10:N10"/>
    <mergeCell ref="O10:Q10"/>
    <mergeCell ref="R10:T10"/>
    <mergeCell ref="B11:N11"/>
    <mergeCell ref="O11:Q11"/>
    <mergeCell ref="B12:N12"/>
    <mergeCell ref="R12:T12"/>
    <mergeCell ref="B13:N13"/>
    <mergeCell ref="U13:W13"/>
    <mergeCell ref="X14:Z14"/>
    <mergeCell ref="B14:N14"/>
    <mergeCell ref="U4:W4"/>
    <mergeCell ref="X4:Z4"/>
    <mergeCell ref="AC4:AE4"/>
    <mergeCell ref="AG4:AH4"/>
    <mergeCell ref="AG5:AH5"/>
    <mergeCell ref="AG6:AH6"/>
    <mergeCell ref="AG7:AH7"/>
    <mergeCell ref="AG8:AH8"/>
    <mergeCell ref="A1:I1"/>
    <mergeCell ref="K1:S1"/>
    <mergeCell ref="U1:W1"/>
    <mergeCell ref="X1:Z1"/>
    <mergeCell ref="AA1:AH1"/>
    <mergeCell ref="A4:B4"/>
    <mergeCell ref="C4:N4"/>
    <mergeCell ref="O4:Q4"/>
    <mergeCell ref="R4:T4"/>
    <mergeCell ref="B5:N5"/>
    <mergeCell ref="O5:Q5"/>
    <mergeCell ref="B6:N6"/>
    <mergeCell ref="R6:T6"/>
    <mergeCell ref="U7:W7"/>
  </mergeCells>
  <conditionalFormatting sqref="AG5:AH8 AG11:AH14 AG17:AH20 AG23:AH26">
    <cfRule type="cellIs" dxfId="9" priority="1" operator="lessThan">
      <formula>2.5</formula>
    </cfRule>
    <cfRule type="cellIs" dxfId="8" priority="2" operator="greaterThan">
      <formula>2.5</formula>
    </cfRule>
  </conditionalFormatting>
  <dataValidations count="1">
    <dataValidation type="list" allowBlank="1" showErrorMessage="1" sqref="A32 L33 A34 W35 A36 L37 A38 W39 A40 L41 A42 W43 A44 L45 A46 A49 L50 A51 W52 A53 L54 A55 L58 W59 L60 L63 W64 L65 A73 L74 A75 W76 A77 L78 A79 W80 A81 L82 A83 W84 A85 L86 A87 A90 L91 A92 W93 A94 L95 A96 L99 W100 L101 L104 W105 L106" xr:uid="{00000000-0002-0000-0400-000001000000}">
      <formula1>$B$5:$B$26</formula1>
    </dataValidation>
  </dataValidations>
  <printOptions horizontalCentered="1"/>
  <pageMargins left="0.39370078740157483" right="0.39370078740157483" top="0.39370078740157483" bottom="0.39370078740157483" header="0" footer="0"/>
  <pageSetup paperSize="9" fitToHeight="0"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seznam!$K:$K</xm:f>
          </x14:formula1>
          <xm:sqref>B5:B8 B11:B14 B17:B20 B23:B26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K1000"/>
  <sheetViews>
    <sheetView showGridLines="0" workbookViewId="0">
      <selection sqref="A1:I1"/>
    </sheetView>
  </sheetViews>
  <sheetFormatPr defaultColWidth="12.6640625" defaultRowHeight="15" customHeight="1" x14ac:dyDescent="0.25"/>
  <cols>
    <col min="1" max="33" width="2.109375" customWidth="1"/>
    <col min="34" max="35" width="2.33203125" customWidth="1"/>
    <col min="36" max="37" width="2" customWidth="1"/>
  </cols>
  <sheetData>
    <row r="1" spans="1:35" ht="15.75" customHeight="1" x14ac:dyDescent="0.25">
      <c r="A1" s="159">
        <f>div_A!A1</f>
        <v>0</v>
      </c>
      <c r="B1" s="130"/>
      <c r="C1" s="130"/>
      <c r="D1" s="130"/>
      <c r="E1" s="130"/>
      <c r="F1" s="130"/>
      <c r="G1" s="130"/>
      <c r="H1" s="130"/>
      <c r="I1" s="139"/>
      <c r="J1" s="23"/>
      <c r="K1" s="160" t="str">
        <f>div_A!K1</f>
        <v>Jablonec n. N., 6.12.25</v>
      </c>
      <c r="L1" s="130"/>
      <c r="M1" s="130"/>
      <c r="N1" s="130"/>
      <c r="O1" s="130"/>
      <c r="P1" s="130"/>
      <c r="Q1" s="130"/>
      <c r="R1" s="130"/>
      <c r="S1" s="139"/>
      <c r="T1" s="24"/>
      <c r="U1" s="173" t="s">
        <v>78</v>
      </c>
      <c r="V1" s="130"/>
      <c r="W1" s="139"/>
      <c r="X1" s="174" t="s">
        <v>129</v>
      </c>
      <c r="Y1" s="130"/>
      <c r="Z1" s="139"/>
      <c r="AA1" s="174" t="s">
        <v>80</v>
      </c>
      <c r="AB1" s="130"/>
      <c r="AC1" s="130"/>
      <c r="AD1" s="130"/>
      <c r="AE1" s="130"/>
      <c r="AF1" s="130"/>
      <c r="AG1" s="130"/>
      <c r="AH1" s="132"/>
      <c r="AI1" s="25"/>
    </row>
    <row r="2" spans="1:35" ht="9" customHeight="1" x14ac:dyDescent="0.25">
      <c r="A2" s="26"/>
      <c r="B2" s="27"/>
      <c r="C2" s="27"/>
      <c r="D2" s="27"/>
      <c r="E2" s="27"/>
      <c r="F2" s="27"/>
      <c r="G2" s="27"/>
      <c r="H2" s="27"/>
      <c r="I2" s="27"/>
      <c r="J2" s="27"/>
      <c r="K2" s="27"/>
      <c r="L2" s="27"/>
      <c r="M2" s="27"/>
      <c r="N2" s="27"/>
      <c r="O2" s="28"/>
      <c r="P2" s="28"/>
      <c r="Q2" s="28"/>
      <c r="R2" s="28"/>
      <c r="S2" s="28"/>
      <c r="T2" s="28"/>
      <c r="U2" s="28"/>
      <c r="V2" s="28"/>
      <c r="W2" s="28"/>
      <c r="X2" s="28"/>
      <c r="Y2" s="28"/>
      <c r="Z2" s="28"/>
      <c r="AA2" s="28"/>
      <c r="AB2" s="28"/>
      <c r="AC2" s="28"/>
      <c r="AD2" s="28"/>
      <c r="AE2" s="28"/>
      <c r="AF2" s="28"/>
      <c r="AG2" s="28"/>
      <c r="AH2" s="25"/>
      <c r="AI2" s="25"/>
    </row>
    <row r="3" spans="1:35" ht="9" customHeight="1" x14ac:dyDescent="0.25">
      <c r="A3" s="26"/>
      <c r="B3" s="27"/>
      <c r="C3" s="27"/>
      <c r="D3" s="27"/>
      <c r="E3" s="27"/>
      <c r="F3" s="27"/>
      <c r="G3" s="27"/>
      <c r="H3" s="27"/>
      <c r="I3" s="27"/>
      <c r="J3" s="27"/>
      <c r="K3" s="27"/>
      <c r="L3" s="27"/>
      <c r="M3" s="27"/>
      <c r="N3" s="27"/>
      <c r="O3" s="28"/>
      <c r="P3" s="28"/>
      <c r="Q3" s="28"/>
      <c r="R3" s="28"/>
      <c r="S3" s="28"/>
      <c r="T3" s="28"/>
      <c r="U3" s="28"/>
      <c r="V3" s="28"/>
      <c r="W3" s="28"/>
      <c r="X3" s="28"/>
      <c r="Y3" s="28"/>
      <c r="Z3" s="28"/>
      <c r="AA3" s="28"/>
      <c r="AB3" s="28"/>
      <c r="AC3" s="28"/>
      <c r="AD3" s="28"/>
      <c r="AE3" s="28"/>
      <c r="AF3" s="28"/>
      <c r="AG3" s="28"/>
      <c r="AH3" s="25"/>
      <c r="AI3" s="25"/>
    </row>
    <row r="4" spans="1:35" ht="16.5" customHeight="1" x14ac:dyDescent="0.25">
      <c r="A4" s="143"/>
      <c r="B4" s="139"/>
      <c r="C4" s="144" t="s">
        <v>81</v>
      </c>
      <c r="D4" s="130"/>
      <c r="E4" s="130"/>
      <c r="F4" s="130"/>
      <c r="G4" s="130"/>
      <c r="H4" s="130"/>
      <c r="I4" s="130"/>
      <c r="J4" s="130"/>
      <c r="K4" s="130"/>
      <c r="L4" s="130"/>
      <c r="M4" s="130"/>
      <c r="N4" s="132"/>
      <c r="O4" s="145">
        <v>1</v>
      </c>
      <c r="P4" s="130"/>
      <c r="Q4" s="131"/>
      <c r="R4" s="129">
        <v>2</v>
      </c>
      <c r="S4" s="130"/>
      <c r="T4" s="131"/>
      <c r="U4" s="129">
        <v>3</v>
      </c>
      <c r="V4" s="130"/>
      <c r="W4" s="131"/>
      <c r="X4" s="129">
        <v>4</v>
      </c>
      <c r="Y4" s="130"/>
      <c r="Z4" s="132"/>
      <c r="AA4" s="29" t="s">
        <v>82</v>
      </c>
      <c r="AB4" s="29" t="s">
        <v>83</v>
      </c>
      <c r="AC4" s="129" t="s">
        <v>84</v>
      </c>
      <c r="AD4" s="130"/>
      <c r="AE4" s="131"/>
      <c r="AF4" s="30" t="s">
        <v>85</v>
      </c>
      <c r="AG4" s="133" t="s">
        <v>86</v>
      </c>
      <c r="AH4" s="132"/>
      <c r="AI4" s="25"/>
    </row>
    <row r="5" spans="1:35" ht="16.5" customHeight="1" x14ac:dyDescent="0.25">
      <c r="A5" s="31">
        <v>1</v>
      </c>
      <c r="B5" s="146" t="s">
        <v>31</v>
      </c>
      <c r="C5" s="147"/>
      <c r="D5" s="147"/>
      <c r="E5" s="147"/>
      <c r="F5" s="147"/>
      <c r="G5" s="147"/>
      <c r="H5" s="147"/>
      <c r="I5" s="147"/>
      <c r="J5" s="147"/>
      <c r="K5" s="147"/>
      <c r="L5" s="147"/>
      <c r="M5" s="147"/>
      <c r="N5" s="147"/>
      <c r="O5" s="148" t="s">
        <v>88</v>
      </c>
      <c r="P5" s="149"/>
      <c r="Q5" s="150"/>
      <c r="R5" s="32">
        <v>3</v>
      </c>
      <c r="S5" s="33" t="s">
        <v>89</v>
      </c>
      <c r="T5" s="34">
        <v>2</v>
      </c>
      <c r="U5" s="32">
        <v>3</v>
      </c>
      <c r="V5" s="33" t="s">
        <v>89</v>
      </c>
      <c r="W5" s="34">
        <v>0</v>
      </c>
      <c r="X5" s="32"/>
      <c r="Y5" s="33" t="s">
        <v>89</v>
      </c>
      <c r="Z5" s="32"/>
      <c r="AA5" s="35">
        <f>IF(B5&lt;&gt;"",SUM(IF(R5&gt;T5,1,0),IF(U5&gt;W5,1,0),IF(X5&gt;Z5,1,0)),"")</f>
        <v>2</v>
      </c>
      <c r="AB5" s="36">
        <f>IF(B5&lt;&gt;"",SUM(IF(R5&lt;T5,1,0),IF(U5&lt;W5,1,0),IF(X5&lt;Z5,1,0)),"")</f>
        <v>0</v>
      </c>
      <c r="AC5" s="37">
        <f>IF(B5&lt;&gt;"",R5+U5+X5,"")</f>
        <v>6</v>
      </c>
      <c r="AD5" s="37" t="s">
        <v>89</v>
      </c>
      <c r="AE5" s="38">
        <f>IF(B5&lt;&gt;"",T5+W5+Z5,"")</f>
        <v>2</v>
      </c>
      <c r="AF5" s="39">
        <f t="shared" ref="AF5:AF8" si="0">IF(B5&lt;&gt;"",(AA5*2)+AB5,"")</f>
        <v>4</v>
      </c>
      <c r="AG5" s="134">
        <f t="shared" ref="AG5:AG8" si="1">IF(B5&lt;&gt;"",RANK(AF5,$AF$5:$AF$8,0),"")</f>
        <v>1</v>
      </c>
      <c r="AH5" s="135"/>
      <c r="AI5" s="25"/>
    </row>
    <row r="6" spans="1:35" ht="16.5" customHeight="1" x14ac:dyDescent="0.25">
      <c r="A6" s="40">
        <v>2</v>
      </c>
      <c r="B6" s="146" t="s">
        <v>130</v>
      </c>
      <c r="C6" s="147"/>
      <c r="D6" s="147"/>
      <c r="E6" s="147"/>
      <c r="F6" s="147"/>
      <c r="G6" s="147"/>
      <c r="H6" s="147"/>
      <c r="I6" s="147"/>
      <c r="J6" s="147"/>
      <c r="K6" s="147"/>
      <c r="L6" s="147"/>
      <c r="M6" s="147"/>
      <c r="N6" s="147"/>
      <c r="O6" s="41">
        <v>2</v>
      </c>
      <c r="P6" s="42" t="s">
        <v>89</v>
      </c>
      <c r="Q6" s="43">
        <v>3</v>
      </c>
      <c r="R6" s="151" t="s">
        <v>88</v>
      </c>
      <c r="S6" s="152"/>
      <c r="T6" s="153"/>
      <c r="U6" s="44">
        <v>3</v>
      </c>
      <c r="V6" s="45" t="s">
        <v>89</v>
      </c>
      <c r="W6" s="46">
        <v>0</v>
      </c>
      <c r="X6" s="44"/>
      <c r="Y6" s="45" t="s">
        <v>89</v>
      </c>
      <c r="Z6" s="47"/>
      <c r="AA6" s="48">
        <f>IF(B6&lt;&gt;"",SUM(IF(O6&gt;Q6,1,0),IF(U6&gt;W6,1,0),IF(X6&gt;Z6,1,0)),"")</f>
        <v>1</v>
      </c>
      <c r="AB6" s="49">
        <f>IF(B6&lt;&gt;"",SUM(IF(O6&lt;Q6,1,0),IF(U6&lt;W6,1,0),IF(X6&lt;Z6,1,0)),"")</f>
        <v>1</v>
      </c>
      <c r="AC6" s="50">
        <f>IF(B6&lt;&gt;"",O6+U6+X6,"")</f>
        <v>5</v>
      </c>
      <c r="AD6" s="51" t="s">
        <v>89</v>
      </c>
      <c r="AE6" s="52">
        <f>IF(B6&lt;&gt;"",Q6+W6+Z6,"")</f>
        <v>3</v>
      </c>
      <c r="AF6" s="53">
        <f t="shared" si="0"/>
        <v>3</v>
      </c>
      <c r="AG6" s="134">
        <f t="shared" si="1"/>
        <v>2</v>
      </c>
      <c r="AH6" s="135"/>
      <c r="AI6" s="25"/>
    </row>
    <row r="7" spans="1:35" ht="16.5" customHeight="1" x14ac:dyDescent="0.25">
      <c r="A7" s="40">
        <v>3</v>
      </c>
      <c r="B7" s="146" t="s">
        <v>35</v>
      </c>
      <c r="C7" s="147"/>
      <c r="D7" s="147"/>
      <c r="E7" s="147"/>
      <c r="F7" s="147"/>
      <c r="G7" s="147"/>
      <c r="H7" s="147"/>
      <c r="I7" s="147"/>
      <c r="J7" s="147"/>
      <c r="K7" s="147"/>
      <c r="L7" s="147"/>
      <c r="M7" s="147"/>
      <c r="N7" s="147"/>
      <c r="O7" s="54">
        <f>W5</f>
        <v>0</v>
      </c>
      <c r="P7" s="55" t="s">
        <v>89</v>
      </c>
      <c r="Q7" s="46">
        <f>U5</f>
        <v>3</v>
      </c>
      <c r="R7" s="47">
        <f>W6</f>
        <v>0</v>
      </c>
      <c r="S7" s="55" t="s">
        <v>89</v>
      </c>
      <c r="T7" s="46">
        <f>U6</f>
        <v>3</v>
      </c>
      <c r="U7" s="151" t="s">
        <v>88</v>
      </c>
      <c r="V7" s="152"/>
      <c r="W7" s="153"/>
      <c r="X7" s="44"/>
      <c r="Y7" s="45" t="s">
        <v>89</v>
      </c>
      <c r="Z7" s="47"/>
      <c r="AA7" s="48">
        <f>IF(B7&lt;&gt;"",SUM(IF(O7&gt;Q7,1,0),IF(R7&gt;T7,1,0),IF(X7&gt;Z7,1,0)),"")</f>
        <v>0</v>
      </c>
      <c r="AB7" s="49">
        <f>IF(B7&lt;&gt;"",SUM(IF(O7&lt;Q7,1,0),IF(R7&lt;T7,1,0),IF(X7&lt;Z7,1,0)),"")</f>
        <v>2</v>
      </c>
      <c r="AC7" s="50">
        <f>IF(B7&lt;&gt;"",O7+R7+X7,"")</f>
        <v>0</v>
      </c>
      <c r="AD7" s="51" t="s">
        <v>89</v>
      </c>
      <c r="AE7" s="52">
        <f>IF(B7&lt;&gt;"",Q7+T7+Z7,"")</f>
        <v>6</v>
      </c>
      <c r="AF7" s="53">
        <f t="shared" si="0"/>
        <v>2</v>
      </c>
      <c r="AG7" s="134">
        <f t="shared" si="1"/>
        <v>3</v>
      </c>
      <c r="AH7" s="135"/>
      <c r="AI7" s="25"/>
    </row>
    <row r="8" spans="1:35" ht="16.5" customHeight="1" x14ac:dyDescent="0.25">
      <c r="A8" s="56">
        <v>4</v>
      </c>
      <c r="B8" s="154"/>
      <c r="C8" s="155"/>
      <c r="D8" s="155"/>
      <c r="E8" s="155"/>
      <c r="F8" s="155"/>
      <c r="G8" s="155"/>
      <c r="H8" s="155"/>
      <c r="I8" s="155"/>
      <c r="J8" s="155"/>
      <c r="K8" s="155"/>
      <c r="L8" s="155"/>
      <c r="M8" s="155"/>
      <c r="N8" s="155"/>
      <c r="O8" s="57">
        <f>Z5</f>
        <v>0</v>
      </c>
      <c r="P8" s="58" t="s">
        <v>89</v>
      </c>
      <c r="Q8" s="59">
        <f>X5</f>
        <v>0</v>
      </c>
      <c r="R8" s="60">
        <f>Z6</f>
        <v>0</v>
      </c>
      <c r="S8" s="58" t="s">
        <v>89</v>
      </c>
      <c r="T8" s="61">
        <f>X6</f>
        <v>0</v>
      </c>
      <c r="U8" s="60">
        <f>Z7</f>
        <v>0</v>
      </c>
      <c r="V8" s="62" t="s">
        <v>89</v>
      </c>
      <c r="W8" s="61">
        <f>X7</f>
        <v>0</v>
      </c>
      <c r="X8" s="156" t="s">
        <v>88</v>
      </c>
      <c r="Y8" s="157"/>
      <c r="Z8" s="158"/>
      <c r="AA8" s="63" t="str">
        <f>IF(B8&lt;&gt;"",SUM(IF(O8&gt;Q8,1,0),IF(R8&gt;T8,1,0),IF(U8&gt;W8,1,0)),"")</f>
        <v/>
      </c>
      <c r="AB8" s="64" t="str">
        <f>IF(B8&lt;&gt;"",SUM(IF(O8&lt;Q8,1,0),IF(R8&lt;T8,1,0),IF(U8&lt;W8,1,0)),"")</f>
        <v/>
      </c>
      <c r="AC8" s="65" t="str">
        <f>IF(B8&lt;&gt;"",O8+R8+U8,"")</f>
        <v/>
      </c>
      <c r="AD8" s="66" t="s">
        <v>89</v>
      </c>
      <c r="AE8" s="67" t="str">
        <f>IF(B8&lt;&gt;"",Q8+T8+W8,"")</f>
        <v/>
      </c>
      <c r="AF8" s="68" t="str">
        <f t="shared" si="0"/>
        <v/>
      </c>
      <c r="AG8" s="136" t="str">
        <f t="shared" si="1"/>
        <v/>
      </c>
      <c r="AH8" s="137"/>
      <c r="AI8" s="25"/>
    </row>
    <row r="9" spans="1:35" ht="16.5" customHeight="1" x14ac:dyDescent="0.25">
      <c r="A9" s="25"/>
      <c r="B9" s="27"/>
      <c r="C9" s="27"/>
      <c r="D9" s="27"/>
      <c r="E9" s="27"/>
      <c r="F9" s="27"/>
      <c r="G9" s="27"/>
      <c r="H9" s="27"/>
      <c r="I9" s="27"/>
      <c r="J9" s="27"/>
      <c r="K9" s="27"/>
      <c r="L9" s="27"/>
      <c r="M9" s="27"/>
      <c r="N9" s="27"/>
      <c r="O9" s="28"/>
      <c r="P9" s="28"/>
      <c r="Q9" s="28"/>
      <c r="R9" s="28"/>
      <c r="S9" s="28"/>
      <c r="T9" s="28"/>
      <c r="U9" s="28"/>
      <c r="V9" s="28"/>
      <c r="W9" s="28"/>
      <c r="X9" s="28"/>
      <c r="Y9" s="28"/>
      <c r="Z9" s="28"/>
      <c r="AA9" s="28"/>
      <c r="AB9" s="28"/>
      <c r="AC9" s="28"/>
      <c r="AD9" s="28"/>
      <c r="AE9" s="28"/>
      <c r="AF9" s="69"/>
      <c r="AG9" s="69"/>
      <c r="AH9" s="25"/>
      <c r="AI9" s="25"/>
    </row>
    <row r="10" spans="1:35" ht="16.5" customHeight="1" x14ac:dyDescent="0.25">
      <c r="A10" s="143"/>
      <c r="B10" s="139"/>
      <c r="C10" s="144" t="s">
        <v>93</v>
      </c>
      <c r="D10" s="130"/>
      <c r="E10" s="130"/>
      <c r="F10" s="130"/>
      <c r="G10" s="130"/>
      <c r="H10" s="130"/>
      <c r="I10" s="130"/>
      <c r="J10" s="130"/>
      <c r="K10" s="130"/>
      <c r="L10" s="130"/>
      <c r="M10" s="130"/>
      <c r="N10" s="132"/>
      <c r="O10" s="145">
        <v>1</v>
      </c>
      <c r="P10" s="130"/>
      <c r="Q10" s="131"/>
      <c r="R10" s="129">
        <v>2</v>
      </c>
      <c r="S10" s="130"/>
      <c r="T10" s="131"/>
      <c r="U10" s="129">
        <v>3</v>
      </c>
      <c r="V10" s="130"/>
      <c r="W10" s="131"/>
      <c r="X10" s="129">
        <v>4</v>
      </c>
      <c r="Y10" s="130"/>
      <c r="Z10" s="132"/>
      <c r="AA10" s="29" t="s">
        <v>82</v>
      </c>
      <c r="AB10" s="29" t="s">
        <v>83</v>
      </c>
      <c r="AC10" s="129" t="s">
        <v>84</v>
      </c>
      <c r="AD10" s="130"/>
      <c r="AE10" s="131"/>
      <c r="AF10" s="30" t="s">
        <v>85</v>
      </c>
      <c r="AG10" s="133" t="s">
        <v>86</v>
      </c>
      <c r="AH10" s="132"/>
      <c r="AI10" s="25"/>
    </row>
    <row r="11" spans="1:35" ht="16.5" customHeight="1" x14ac:dyDescent="0.25">
      <c r="A11" s="31">
        <v>1</v>
      </c>
      <c r="B11" s="146" t="s">
        <v>131</v>
      </c>
      <c r="C11" s="147"/>
      <c r="D11" s="147"/>
      <c r="E11" s="147"/>
      <c r="F11" s="147"/>
      <c r="G11" s="147"/>
      <c r="H11" s="147"/>
      <c r="I11" s="147"/>
      <c r="J11" s="147"/>
      <c r="K11" s="147"/>
      <c r="L11" s="147"/>
      <c r="M11" s="147"/>
      <c r="N11" s="147"/>
      <c r="O11" s="148" t="s">
        <v>88</v>
      </c>
      <c r="P11" s="149"/>
      <c r="Q11" s="150"/>
      <c r="R11" s="32">
        <v>3</v>
      </c>
      <c r="S11" s="33" t="s">
        <v>89</v>
      </c>
      <c r="T11" s="34">
        <v>0</v>
      </c>
      <c r="U11" s="32">
        <v>3</v>
      </c>
      <c r="V11" s="33" t="s">
        <v>89</v>
      </c>
      <c r="W11" s="34">
        <v>1</v>
      </c>
      <c r="X11" s="32"/>
      <c r="Y11" s="33" t="s">
        <v>89</v>
      </c>
      <c r="Z11" s="32"/>
      <c r="AA11" s="35">
        <f>IF(B11&lt;&gt;"",SUM(IF(R11&gt;T11,1,0),IF(U11&gt;W11,1,0),IF(X11&gt;Z11,1,0)),"")</f>
        <v>2</v>
      </c>
      <c r="AB11" s="36">
        <f>IF(B11&lt;&gt;"",SUM(IF(R11&lt;T11,1,0),IF(U11&lt;W11,1,0),IF(X11&lt;Z11,1,0)),"")</f>
        <v>0</v>
      </c>
      <c r="AC11" s="37">
        <f>IF(B11&lt;&gt;"",R11+U11+X11,"")</f>
        <v>6</v>
      </c>
      <c r="AD11" s="37" t="s">
        <v>89</v>
      </c>
      <c r="AE11" s="38">
        <f>IF(B11&lt;&gt;"",T11+W11+Z11,"")</f>
        <v>1</v>
      </c>
      <c r="AF11" s="39">
        <f t="shared" ref="AF11:AF14" si="2">IF(B11&lt;&gt;"",(AA11*2)+AB11,"")</f>
        <v>4</v>
      </c>
      <c r="AG11" s="134">
        <v>1</v>
      </c>
      <c r="AH11" s="135"/>
      <c r="AI11" s="25"/>
    </row>
    <row r="12" spans="1:35" ht="16.5" customHeight="1" x14ac:dyDescent="0.25">
      <c r="A12" s="40">
        <v>2</v>
      </c>
      <c r="B12" s="146" t="s">
        <v>30</v>
      </c>
      <c r="C12" s="147"/>
      <c r="D12" s="147"/>
      <c r="E12" s="147"/>
      <c r="F12" s="147"/>
      <c r="G12" s="147"/>
      <c r="H12" s="147"/>
      <c r="I12" s="147"/>
      <c r="J12" s="147"/>
      <c r="K12" s="147"/>
      <c r="L12" s="147"/>
      <c r="M12" s="147"/>
      <c r="N12" s="147"/>
      <c r="O12" s="41">
        <f>T11</f>
        <v>0</v>
      </c>
      <c r="P12" s="42" t="s">
        <v>89</v>
      </c>
      <c r="Q12" s="43">
        <f>R11</f>
        <v>3</v>
      </c>
      <c r="R12" s="151" t="s">
        <v>88</v>
      </c>
      <c r="S12" s="152"/>
      <c r="T12" s="153"/>
      <c r="U12" s="44">
        <v>3</v>
      </c>
      <c r="V12" s="45" t="s">
        <v>89</v>
      </c>
      <c r="W12" s="46">
        <v>0</v>
      </c>
      <c r="X12" s="44"/>
      <c r="Y12" s="45" t="s">
        <v>89</v>
      </c>
      <c r="Z12" s="47"/>
      <c r="AA12" s="48">
        <f>IF(B12&lt;&gt;"",SUM(IF(O12&gt;Q12,1,0),IF(U12&gt;W12,1,0),IF(X12&gt;Z12,1,0)),"")</f>
        <v>1</v>
      </c>
      <c r="AB12" s="49">
        <f>IF(B12&lt;&gt;"",SUM(IF(O12&lt;Q12,1,0),IF(U12&lt;W12,1,0),IF(X12&lt;Z12,1,0)),"")</f>
        <v>1</v>
      </c>
      <c r="AC12" s="50">
        <f>IF(B12&lt;&gt;"",O12+U12+X12,"")</f>
        <v>3</v>
      </c>
      <c r="AD12" s="51" t="s">
        <v>89</v>
      </c>
      <c r="AE12" s="52">
        <f>IF(B12&lt;&gt;"",Q12+W12+Z12,"")</f>
        <v>3</v>
      </c>
      <c r="AF12" s="53">
        <f t="shared" si="2"/>
        <v>3</v>
      </c>
      <c r="AG12" s="134">
        <v>2</v>
      </c>
      <c r="AH12" s="135"/>
      <c r="AI12" s="25"/>
    </row>
    <row r="13" spans="1:35" ht="16.5" customHeight="1" x14ac:dyDescent="0.25">
      <c r="A13" s="40">
        <v>3</v>
      </c>
      <c r="B13" s="146" t="s">
        <v>34</v>
      </c>
      <c r="C13" s="147"/>
      <c r="D13" s="147"/>
      <c r="E13" s="147"/>
      <c r="F13" s="147"/>
      <c r="G13" s="147"/>
      <c r="H13" s="147"/>
      <c r="I13" s="147"/>
      <c r="J13" s="147"/>
      <c r="K13" s="147"/>
      <c r="L13" s="147"/>
      <c r="M13" s="147"/>
      <c r="N13" s="147"/>
      <c r="O13" s="54">
        <f>W11</f>
        <v>1</v>
      </c>
      <c r="P13" s="55" t="s">
        <v>89</v>
      </c>
      <c r="Q13" s="46">
        <f>U11</f>
        <v>3</v>
      </c>
      <c r="R13" s="47">
        <f>W12</f>
        <v>0</v>
      </c>
      <c r="S13" s="55" t="s">
        <v>89</v>
      </c>
      <c r="T13" s="46">
        <f>U12</f>
        <v>3</v>
      </c>
      <c r="U13" s="151" t="s">
        <v>88</v>
      </c>
      <c r="V13" s="152"/>
      <c r="W13" s="153"/>
      <c r="X13" s="44"/>
      <c r="Y13" s="45" t="s">
        <v>89</v>
      </c>
      <c r="Z13" s="47"/>
      <c r="AA13" s="48">
        <f>IF(B13&lt;&gt;"",SUM(IF(O13&gt;Q13,1,0),IF(R13&gt;T13,1,0),IF(X13&gt;Z13,1,0)),"")</f>
        <v>0</v>
      </c>
      <c r="AB13" s="49">
        <f>IF(B13&lt;&gt;"",SUM(IF(O13&lt;Q13,1,0),IF(R13&lt;T13,1,0),IF(X13&lt;Z13,1,0)),"")</f>
        <v>2</v>
      </c>
      <c r="AC13" s="50">
        <f>IF(B13&lt;&gt;"",O13+R13+X13,"")</f>
        <v>1</v>
      </c>
      <c r="AD13" s="51" t="s">
        <v>89</v>
      </c>
      <c r="AE13" s="52">
        <f>IF(B13&lt;&gt;"",Q13+T13+Z13,"")</f>
        <v>6</v>
      </c>
      <c r="AF13" s="53">
        <f t="shared" si="2"/>
        <v>2</v>
      </c>
      <c r="AG13" s="134">
        <v>3</v>
      </c>
      <c r="AH13" s="135"/>
      <c r="AI13" s="25"/>
    </row>
    <row r="14" spans="1:35" ht="16.5" customHeight="1" x14ac:dyDescent="0.25">
      <c r="A14" s="56">
        <v>4</v>
      </c>
      <c r="B14" s="154"/>
      <c r="C14" s="155"/>
      <c r="D14" s="155"/>
      <c r="E14" s="155"/>
      <c r="F14" s="155"/>
      <c r="G14" s="155"/>
      <c r="H14" s="155"/>
      <c r="I14" s="155"/>
      <c r="J14" s="155"/>
      <c r="K14" s="155"/>
      <c r="L14" s="155"/>
      <c r="M14" s="155"/>
      <c r="N14" s="155"/>
      <c r="O14" s="57">
        <f>Z11</f>
        <v>0</v>
      </c>
      <c r="P14" s="58" t="s">
        <v>89</v>
      </c>
      <c r="Q14" s="59">
        <f>X11</f>
        <v>0</v>
      </c>
      <c r="R14" s="60">
        <f>Z12</f>
        <v>0</v>
      </c>
      <c r="S14" s="58" t="s">
        <v>89</v>
      </c>
      <c r="T14" s="61">
        <f>X12</f>
        <v>0</v>
      </c>
      <c r="U14" s="60">
        <f>Z13</f>
        <v>0</v>
      </c>
      <c r="V14" s="62" t="s">
        <v>89</v>
      </c>
      <c r="W14" s="61">
        <f>X13</f>
        <v>0</v>
      </c>
      <c r="X14" s="156" t="s">
        <v>88</v>
      </c>
      <c r="Y14" s="157"/>
      <c r="Z14" s="158"/>
      <c r="AA14" s="63" t="str">
        <f>IF(B14&lt;&gt;"",SUM(IF(O14&gt;Q14,1,0),IF(R14&gt;T14,1,0),IF(U14&gt;W14,1,0)),"")</f>
        <v/>
      </c>
      <c r="AB14" s="64" t="str">
        <f>IF(B14&lt;&gt;"",SUM(IF(O14&lt;Q14,1,0),IF(R14&lt;T14,1,0),IF(U14&lt;W14,1,0)),"")</f>
        <v/>
      </c>
      <c r="AC14" s="65" t="str">
        <f>IF(B14&lt;&gt;"",O14+R14+U14,"")</f>
        <v/>
      </c>
      <c r="AD14" s="66" t="s">
        <v>89</v>
      </c>
      <c r="AE14" s="67" t="str">
        <f>IF(B14&lt;&gt;"",Q14+T14+W14,"")</f>
        <v/>
      </c>
      <c r="AF14" s="68" t="str">
        <f t="shared" si="2"/>
        <v/>
      </c>
      <c r="AG14" s="136" t="str">
        <f>IF(B14&lt;&gt;"",RANK(AF14,$AF$11:$AF$14,0)+IF(AI14&lt;&gt;"",RANK(AI14,$AI$11:$AI$14,0)-1,0),"")</f>
        <v/>
      </c>
      <c r="AH14" s="137"/>
      <c r="AI14" s="25"/>
    </row>
    <row r="15" spans="1:35" ht="16.5" customHeight="1" x14ac:dyDescent="0.25">
      <c r="A15" s="25"/>
      <c r="B15" s="27"/>
      <c r="C15" s="27"/>
      <c r="D15" s="27"/>
      <c r="E15" s="27"/>
      <c r="F15" s="27"/>
      <c r="G15" s="27"/>
      <c r="H15" s="27"/>
      <c r="I15" s="27"/>
      <c r="J15" s="27"/>
      <c r="K15" s="27"/>
      <c r="L15" s="27"/>
      <c r="M15" s="27"/>
      <c r="N15" s="27"/>
      <c r="O15" s="28"/>
      <c r="P15" s="28"/>
      <c r="Q15" s="28"/>
      <c r="R15" s="28"/>
      <c r="S15" s="28"/>
      <c r="T15" s="28"/>
      <c r="U15" s="28"/>
      <c r="V15" s="28"/>
      <c r="W15" s="28"/>
      <c r="X15" s="28"/>
      <c r="Y15" s="28"/>
      <c r="Z15" s="28"/>
      <c r="AA15" s="28"/>
      <c r="AB15" s="28"/>
      <c r="AC15" s="28"/>
      <c r="AD15" s="28"/>
      <c r="AE15" s="28"/>
      <c r="AF15" s="28"/>
      <c r="AG15" s="28"/>
      <c r="AH15" s="70"/>
      <c r="AI15" s="25"/>
    </row>
    <row r="16" spans="1:35" ht="16.5" customHeight="1" x14ac:dyDescent="0.25">
      <c r="A16" s="143"/>
      <c r="B16" s="139"/>
      <c r="C16" s="144" t="s">
        <v>97</v>
      </c>
      <c r="D16" s="130"/>
      <c r="E16" s="130"/>
      <c r="F16" s="130"/>
      <c r="G16" s="130"/>
      <c r="H16" s="130"/>
      <c r="I16" s="130"/>
      <c r="J16" s="130"/>
      <c r="K16" s="130"/>
      <c r="L16" s="130"/>
      <c r="M16" s="130"/>
      <c r="N16" s="132"/>
      <c r="O16" s="145">
        <v>1</v>
      </c>
      <c r="P16" s="130"/>
      <c r="Q16" s="131"/>
      <c r="R16" s="129">
        <v>2</v>
      </c>
      <c r="S16" s="130"/>
      <c r="T16" s="131"/>
      <c r="U16" s="129">
        <v>3</v>
      </c>
      <c r="V16" s="130"/>
      <c r="W16" s="131"/>
      <c r="X16" s="129">
        <v>4</v>
      </c>
      <c r="Y16" s="130"/>
      <c r="Z16" s="132"/>
      <c r="AA16" s="29" t="s">
        <v>82</v>
      </c>
      <c r="AB16" s="29" t="s">
        <v>83</v>
      </c>
      <c r="AC16" s="129" t="s">
        <v>84</v>
      </c>
      <c r="AD16" s="130"/>
      <c r="AE16" s="131"/>
      <c r="AF16" s="30" t="s">
        <v>85</v>
      </c>
      <c r="AG16" s="133" t="s">
        <v>86</v>
      </c>
      <c r="AH16" s="132"/>
      <c r="AI16" s="25"/>
    </row>
    <row r="17" spans="1:35" ht="16.5" customHeight="1" x14ac:dyDescent="0.25">
      <c r="A17" s="31">
        <v>1</v>
      </c>
      <c r="B17" s="146" t="s">
        <v>132</v>
      </c>
      <c r="C17" s="147"/>
      <c r="D17" s="147"/>
      <c r="E17" s="147"/>
      <c r="F17" s="147"/>
      <c r="G17" s="147"/>
      <c r="H17" s="147"/>
      <c r="I17" s="147"/>
      <c r="J17" s="147"/>
      <c r="K17" s="147"/>
      <c r="L17" s="147"/>
      <c r="M17" s="147"/>
      <c r="N17" s="147"/>
      <c r="O17" s="148" t="s">
        <v>88</v>
      </c>
      <c r="P17" s="149"/>
      <c r="Q17" s="150"/>
      <c r="R17" s="32">
        <v>1</v>
      </c>
      <c r="S17" s="33" t="s">
        <v>89</v>
      </c>
      <c r="T17" s="34">
        <v>3</v>
      </c>
      <c r="U17" s="32">
        <v>3</v>
      </c>
      <c r="V17" s="33" t="s">
        <v>89</v>
      </c>
      <c r="W17" s="34">
        <v>0</v>
      </c>
      <c r="X17" s="32"/>
      <c r="Y17" s="33" t="s">
        <v>89</v>
      </c>
      <c r="Z17" s="32"/>
      <c r="AA17" s="35">
        <f>IF(B17&lt;&gt;"",SUM(IF(R17&gt;T17,1,0),IF(U17&gt;W17,1,0),IF(X17&gt;Z17,1,0)),"")</f>
        <v>1</v>
      </c>
      <c r="AB17" s="36">
        <f>IF(B17&lt;&gt;"",SUM(IF(R17&lt;T17,1,0),IF(U17&lt;W17,1,0),IF(X17&lt;Z17,1,0)),"")</f>
        <v>1</v>
      </c>
      <c r="AC17" s="37">
        <f>IF(B17&lt;&gt;"",R17+U17+X17,"")</f>
        <v>4</v>
      </c>
      <c r="AD17" s="37" t="s">
        <v>89</v>
      </c>
      <c r="AE17" s="38">
        <f>IF(B17&lt;&gt;"",T17+W17+Z17,"")</f>
        <v>3</v>
      </c>
      <c r="AF17" s="39">
        <f t="shared" ref="AF17:AF20" si="3">IF(B17&lt;&gt;"",(AA17*2)+AB17,"")</f>
        <v>3</v>
      </c>
      <c r="AG17" s="134">
        <f t="shared" ref="AG17:AG20" si="4">IF(B17&lt;&gt;"",RANK(AF17,$AF$17:$AF$20,0),"")</f>
        <v>2</v>
      </c>
      <c r="AH17" s="135"/>
      <c r="AI17" s="25"/>
    </row>
    <row r="18" spans="1:35" ht="16.5" customHeight="1" x14ac:dyDescent="0.25">
      <c r="A18" s="40">
        <v>2</v>
      </c>
      <c r="B18" s="146" t="s">
        <v>133</v>
      </c>
      <c r="C18" s="147"/>
      <c r="D18" s="147"/>
      <c r="E18" s="147"/>
      <c r="F18" s="147"/>
      <c r="G18" s="147"/>
      <c r="H18" s="147"/>
      <c r="I18" s="147"/>
      <c r="J18" s="147"/>
      <c r="K18" s="147"/>
      <c r="L18" s="147"/>
      <c r="M18" s="147"/>
      <c r="N18" s="147"/>
      <c r="O18" s="41">
        <f>T17</f>
        <v>3</v>
      </c>
      <c r="P18" s="42" t="s">
        <v>89</v>
      </c>
      <c r="Q18" s="43">
        <f>R17</f>
        <v>1</v>
      </c>
      <c r="R18" s="151" t="s">
        <v>88</v>
      </c>
      <c r="S18" s="152"/>
      <c r="T18" s="153"/>
      <c r="U18" s="44">
        <v>3</v>
      </c>
      <c r="V18" s="45" t="s">
        <v>89</v>
      </c>
      <c r="W18" s="46">
        <v>0</v>
      </c>
      <c r="X18" s="44"/>
      <c r="Y18" s="45" t="s">
        <v>89</v>
      </c>
      <c r="Z18" s="47"/>
      <c r="AA18" s="48">
        <f>IF(B18&lt;&gt;"",SUM(IF(O18&gt;Q18,1,0),IF(U18&gt;W18,1,0),IF(X18&gt;Z18,1,0)),"")</f>
        <v>2</v>
      </c>
      <c r="AB18" s="49">
        <f>IF(B18&lt;&gt;"",SUM(IF(O18&lt;Q18,1,0),IF(U18&lt;W18,1,0),IF(X18&lt;Z18,1,0)),"")</f>
        <v>0</v>
      </c>
      <c r="AC18" s="50">
        <f>IF(B18&lt;&gt;"",O18+U18+X18,"")</f>
        <v>6</v>
      </c>
      <c r="AD18" s="51" t="s">
        <v>89</v>
      </c>
      <c r="AE18" s="52">
        <f>IF(B18&lt;&gt;"",Q18+W18+Z18,"")</f>
        <v>1</v>
      </c>
      <c r="AF18" s="53">
        <f t="shared" si="3"/>
        <v>4</v>
      </c>
      <c r="AG18" s="134">
        <f t="shared" si="4"/>
        <v>1</v>
      </c>
      <c r="AH18" s="135"/>
      <c r="AI18" s="25"/>
    </row>
    <row r="19" spans="1:35" ht="16.5" customHeight="1" x14ac:dyDescent="0.25">
      <c r="A19" s="40">
        <v>3</v>
      </c>
      <c r="B19" s="146" t="s">
        <v>33</v>
      </c>
      <c r="C19" s="147"/>
      <c r="D19" s="147"/>
      <c r="E19" s="147"/>
      <c r="F19" s="147"/>
      <c r="G19" s="147"/>
      <c r="H19" s="147"/>
      <c r="I19" s="147"/>
      <c r="J19" s="147"/>
      <c r="K19" s="147"/>
      <c r="L19" s="147"/>
      <c r="M19" s="147"/>
      <c r="N19" s="147"/>
      <c r="O19" s="54">
        <f>W17</f>
        <v>0</v>
      </c>
      <c r="P19" s="55" t="s">
        <v>89</v>
      </c>
      <c r="Q19" s="46">
        <f>U17</f>
        <v>3</v>
      </c>
      <c r="R19" s="47">
        <f>W18</f>
        <v>0</v>
      </c>
      <c r="S19" s="55" t="s">
        <v>89</v>
      </c>
      <c r="T19" s="46">
        <f>U18</f>
        <v>3</v>
      </c>
      <c r="U19" s="151" t="s">
        <v>88</v>
      </c>
      <c r="V19" s="152"/>
      <c r="W19" s="153"/>
      <c r="X19" s="44"/>
      <c r="Y19" s="45" t="s">
        <v>89</v>
      </c>
      <c r="Z19" s="47"/>
      <c r="AA19" s="48">
        <f>IF(B19&lt;&gt;"",SUM(IF(O19&gt;Q19,1,0),IF(R19&gt;T19,1,0),IF(X19&gt;Z19,1,0)),"")</f>
        <v>0</v>
      </c>
      <c r="AB19" s="49">
        <f>IF(B19&lt;&gt;"",SUM(IF(O19&lt;Q19,1,0),IF(R19&lt;T19,1,0),IF(X19&lt;Z19,1,0)),"")</f>
        <v>2</v>
      </c>
      <c r="AC19" s="50">
        <f>IF(B19&lt;&gt;"",O19+R19+X19,"")</f>
        <v>0</v>
      </c>
      <c r="AD19" s="51" t="s">
        <v>89</v>
      </c>
      <c r="AE19" s="52">
        <f>IF(B19&lt;&gt;"",Q19+T19+Z19,"")</f>
        <v>6</v>
      </c>
      <c r="AF19" s="53">
        <f t="shared" si="3"/>
        <v>2</v>
      </c>
      <c r="AG19" s="134">
        <f t="shared" si="4"/>
        <v>3</v>
      </c>
      <c r="AH19" s="135"/>
      <c r="AI19" s="25"/>
    </row>
    <row r="20" spans="1:35" ht="16.5" customHeight="1" x14ac:dyDescent="0.25">
      <c r="A20" s="56">
        <v>4</v>
      </c>
      <c r="B20" s="154"/>
      <c r="C20" s="155"/>
      <c r="D20" s="155"/>
      <c r="E20" s="155"/>
      <c r="F20" s="155"/>
      <c r="G20" s="155"/>
      <c r="H20" s="155"/>
      <c r="I20" s="155"/>
      <c r="J20" s="155"/>
      <c r="K20" s="155"/>
      <c r="L20" s="155"/>
      <c r="M20" s="155"/>
      <c r="N20" s="155"/>
      <c r="O20" s="57">
        <f>Z17</f>
        <v>0</v>
      </c>
      <c r="P20" s="58" t="s">
        <v>89</v>
      </c>
      <c r="Q20" s="59">
        <f>X17</f>
        <v>0</v>
      </c>
      <c r="R20" s="60">
        <f>Z18</f>
        <v>0</v>
      </c>
      <c r="S20" s="58" t="s">
        <v>89</v>
      </c>
      <c r="T20" s="61">
        <f>X18</f>
        <v>0</v>
      </c>
      <c r="U20" s="60">
        <f>Z19</f>
        <v>0</v>
      </c>
      <c r="V20" s="62" t="s">
        <v>89</v>
      </c>
      <c r="W20" s="61">
        <f>X19</f>
        <v>0</v>
      </c>
      <c r="X20" s="156" t="s">
        <v>88</v>
      </c>
      <c r="Y20" s="157"/>
      <c r="Z20" s="158"/>
      <c r="AA20" s="63" t="str">
        <f>IF(B20&lt;&gt;"",SUM(IF(O20&gt;Q20,1,0),IF(R20&gt;T20,1,0),IF(U20&gt;W20,1,0)),"")</f>
        <v/>
      </c>
      <c r="AB20" s="64" t="str">
        <f>IF(B20&lt;&gt;"",SUM(IF(O20&lt;Q20,1,0),IF(R20&lt;T20,1,0),IF(U20&lt;W20,1,0)),"")</f>
        <v/>
      </c>
      <c r="AC20" s="65" t="str">
        <f>IF(B20&lt;&gt;"",O20+R20+U20,"")</f>
        <v/>
      </c>
      <c r="AD20" s="66" t="s">
        <v>89</v>
      </c>
      <c r="AE20" s="67" t="str">
        <f>IF(B20&lt;&gt;"",Q20+T20+W20,"")</f>
        <v/>
      </c>
      <c r="AF20" s="68" t="str">
        <f t="shared" si="3"/>
        <v/>
      </c>
      <c r="AG20" s="136" t="str">
        <f t="shared" si="4"/>
        <v/>
      </c>
      <c r="AH20" s="137"/>
      <c r="AI20" s="25"/>
    </row>
    <row r="21" spans="1:35" ht="16.5" customHeight="1" x14ac:dyDescent="0.25">
      <c r="A21" s="25"/>
      <c r="B21" s="27"/>
      <c r="C21" s="27"/>
      <c r="D21" s="27"/>
      <c r="E21" s="27"/>
      <c r="F21" s="27"/>
      <c r="G21" s="27"/>
      <c r="H21" s="27"/>
      <c r="I21" s="27"/>
      <c r="J21" s="27"/>
      <c r="K21" s="27"/>
      <c r="L21" s="27"/>
      <c r="M21" s="27"/>
      <c r="N21" s="27"/>
      <c r="O21" s="28"/>
      <c r="P21" s="28"/>
      <c r="Q21" s="28"/>
      <c r="R21" s="28"/>
      <c r="S21" s="28"/>
      <c r="T21" s="28"/>
      <c r="U21" s="28"/>
      <c r="V21" s="28"/>
      <c r="W21" s="28"/>
      <c r="X21" s="28"/>
      <c r="Y21" s="28"/>
      <c r="Z21" s="28"/>
      <c r="AA21" s="28"/>
      <c r="AB21" s="28"/>
      <c r="AC21" s="28"/>
      <c r="AD21" s="28"/>
      <c r="AE21" s="28"/>
      <c r="AF21" s="28"/>
      <c r="AG21" s="28"/>
      <c r="AH21" s="70"/>
      <c r="AI21" s="25"/>
    </row>
    <row r="22" spans="1:35" ht="16.5" customHeight="1" x14ac:dyDescent="0.25">
      <c r="A22" s="143"/>
      <c r="B22" s="139"/>
      <c r="C22" s="144" t="s">
        <v>102</v>
      </c>
      <c r="D22" s="130"/>
      <c r="E22" s="130"/>
      <c r="F22" s="130"/>
      <c r="G22" s="130"/>
      <c r="H22" s="130"/>
      <c r="I22" s="130"/>
      <c r="J22" s="130"/>
      <c r="K22" s="130"/>
      <c r="L22" s="130"/>
      <c r="M22" s="130"/>
      <c r="N22" s="132"/>
      <c r="O22" s="145">
        <v>1</v>
      </c>
      <c r="P22" s="130"/>
      <c r="Q22" s="131"/>
      <c r="R22" s="129">
        <v>2</v>
      </c>
      <c r="S22" s="130"/>
      <c r="T22" s="131"/>
      <c r="U22" s="129">
        <v>3</v>
      </c>
      <c r="V22" s="130"/>
      <c r="W22" s="131"/>
      <c r="X22" s="129">
        <v>4</v>
      </c>
      <c r="Y22" s="130"/>
      <c r="Z22" s="132"/>
      <c r="AA22" s="29" t="s">
        <v>82</v>
      </c>
      <c r="AB22" s="29" t="s">
        <v>83</v>
      </c>
      <c r="AC22" s="129" t="s">
        <v>84</v>
      </c>
      <c r="AD22" s="130"/>
      <c r="AE22" s="131"/>
      <c r="AF22" s="30" t="s">
        <v>85</v>
      </c>
      <c r="AG22" s="133" t="s">
        <v>86</v>
      </c>
      <c r="AH22" s="132"/>
      <c r="AI22" s="25"/>
    </row>
    <row r="23" spans="1:35" ht="16.5" customHeight="1" x14ac:dyDescent="0.25">
      <c r="A23" s="31">
        <v>1</v>
      </c>
      <c r="B23" s="146" t="s">
        <v>32</v>
      </c>
      <c r="C23" s="147"/>
      <c r="D23" s="147"/>
      <c r="E23" s="147"/>
      <c r="F23" s="147"/>
      <c r="G23" s="147"/>
      <c r="H23" s="147"/>
      <c r="I23" s="147"/>
      <c r="J23" s="147"/>
      <c r="K23" s="147"/>
      <c r="L23" s="147"/>
      <c r="M23" s="147"/>
      <c r="N23" s="147"/>
      <c r="O23" s="148" t="s">
        <v>88</v>
      </c>
      <c r="P23" s="149"/>
      <c r="Q23" s="150"/>
      <c r="R23" s="32">
        <v>0</v>
      </c>
      <c r="S23" s="33" t="s">
        <v>89</v>
      </c>
      <c r="T23" s="34">
        <v>3</v>
      </c>
      <c r="U23" s="32">
        <v>3</v>
      </c>
      <c r="V23" s="33" t="s">
        <v>89</v>
      </c>
      <c r="W23" s="34">
        <v>0</v>
      </c>
      <c r="X23" s="32"/>
      <c r="Y23" s="33" t="s">
        <v>89</v>
      </c>
      <c r="Z23" s="32"/>
      <c r="AA23" s="35">
        <f>IF(B23&lt;&gt;"",SUM(IF(R23&gt;T23,1,0),IF(U23&gt;W23,1,0),IF(X23&gt;Z23,1,0)),"")</f>
        <v>1</v>
      </c>
      <c r="AB23" s="36">
        <f>IF(B23&lt;&gt;"",SUM(IF(R23&lt;T23,1,0),IF(U23&lt;W23,1,0),IF(X23&lt;Z23,1,0)),"")</f>
        <v>1</v>
      </c>
      <c r="AC23" s="37">
        <f>IF(B23&lt;&gt;"",R23+U23+X23,"")</f>
        <v>3</v>
      </c>
      <c r="AD23" s="37" t="s">
        <v>89</v>
      </c>
      <c r="AE23" s="38">
        <f>IF(B23&lt;&gt;"",T23+W23+Z23,"")</f>
        <v>3</v>
      </c>
      <c r="AF23" s="39">
        <f t="shared" ref="AF23:AF26" si="5">IF(B23&lt;&gt;"",(AA23*2)+AB23,"")</f>
        <v>3</v>
      </c>
      <c r="AG23" s="134">
        <f t="shared" ref="AG23:AG26" si="6">IF(B23&lt;&gt;"",RANK(AF23,$AF$23:$AF$26,0),"")</f>
        <v>2</v>
      </c>
      <c r="AH23" s="135"/>
      <c r="AI23" s="25"/>
    </row>
    <row r="24" spans="1:35" ht="16.5" customHeight="1" x14ac:dyDescent="0.25">
      <c r="A24" s="40">
        <v>2</v>
      </c>
      <c r="B24" s="146" t="s">
        <v>134</v>
      </c>
      <c r="C24" s="147"/>
      <c r="D24" s="147"/>
      <c r="E24" s="147"/>
      <c r="F24" s="147"/>
      <c r="G24" s="147"/>
      <c r="H24" s="147"/>
      <c r="I24" s="147"/>
      <c r="J24" s="147"/>
      <c r="K24" s="147"/>
      <c r="L24" s="147"/>
      <c r="M24" s="147"/>
      <c r="N24" s="147"/>
      <c r="O24" s="41">
        <f>T23</f>
        <v>3</v>
      </c>
      <c r="P24" s="42" t="s">
        <v>89</v>
      </c>
      <c r="Q24" s="43">
        <f>R23</f>
        <v>0</v>
      </c>
      <c r="R24" s="151" t="s">
        <v>88</v>
      </c>
      <c r="S24" s="152"/>
      <c r="T24" s="153"/>
      <c r="U24" s="44">
        <v>3</v>
      </c>
      <c r="V24" s="45" t="s">
        <v>89</v>
      </c>
      <c r="W24" s="46">
        <v>0</v>
      </c>
      <c r="X24" s="44"/>
      <c r="Y24" s="45" t="s">
        <v>89</v>
      </c>
      <c r="Z24" s="47"/>
      <c r="AA24" s="48">
        <f>IF(B24&lt;&gt;"",SUM(IF(O24&gt;Q24,1,0),IF(U24&gt;W24,1,0),IF(X24&gt;Z24,1,0)),"")</f>
        <v>2</v>
      </c>
      <c r="AB24" s="49">
        <f>IF(B24&lt;&gt;"",SUM(IF(O24&lt;Q24,1,0),IF(U24&lt;W24,1,0),IF(X24&lt;Z24,1,0)),"")</f>
        <v>0</v>
      </c>
      <c r="AC24" s="50">
        <f>IF(B24&lt;&gt;"",O24+U24+X24,"")</f>
        <v>6</v>
      </c>
      <c r="AD24" s="51" t="s">
        <v>89</v>
      </c>
      <c r="AE24" s="52">
        <f>IF(B24&lt;&gt;"",Q24+W24+Z24,"")</f>
        <v>0</v>
      </c>
      <c r="AF24" s="53">
        <f t="shared" si="5"/>
        <v>4</v>
      </c>
      <c r="AG24" s="134">
        <f t="shared" si="6"/>
        <v>1</v>
      </c>
      <c r="AH24" s="135"/>
      <c r="AI24" s="25"/>
    </row>
    <row r="25" spans="1:35" ht="16.5" customHeight="1" x14ac:dyDescent="0.25">
      <c r="A25" s="40">
        <v>3</v>
      </c>
      <c r="B25" s="146" t="s">
        <v>135</v>
      </c>
      <c r="C25" s="147"/>
      <c r="D25" s="147"/>
      <c r="E25" s="147"/>
      <c r="F25" s="147"/>
      <c r="G25" s="147"/>
      <c r="H25" s="147"/>
      <c r="I25" s="147"/>
      <c r="J25" s="147"/>
      <c r="K25" s="147"/>
      <c r="L25" s="147"/>
      <c r="M25" s="147"/>
      <c r="N25" s="147"/>
      <c r="O25" s="54">
        <f>W23</f>
        <v>0</v>
      </c>
      <c r="P25" s="55" t="s">
        <v>89</v>
      </c>
      <c r="Q25" s="46">
        <f>U23</f>
        <v>3</v>
      </c>
      <c r="R25" s="47">
        <f>W24</f>
        <v>0</v>
      </c>
      <c r="S25" s="55" t="s">
        <v>89</v>
      </c>
      <c r="T25" s="46">
        <f>U24</f>
        <v>3</v>
      </c>
      <c r="U25" s="151" t="s">
        <v>88</v>
      </c>
      <c r="V25" s="152"/>
      <c r="W25" s="153"/>
      <c r="X25" s="44"/>
      <c r="Y25" s="45" t="s">
        <v>89</v>
      </c>
      <c r="Z25" s="47"/>
      <c r="AA25" s="48">
        <f>IF(B25&lt;&gt;"",SUM(IF(O25&gt;Q25,1,0),IF(R25&gt;T25,1,0),IF(X25&gt;Z25,1,0)),"")</f>
        <v>0</v>
      </c>
      <c r="AB25" s="49">
        <f>IF(B25&lt;&gt;"",SUM(IF(O25&lt;Q25,1,0),IF(R25&lt;T25,1,0),IF(X25&lt;Z25,1,0)),"")</f>
        <v>2</v>
      </c>
      <c r="AC25" s="50">
        <f>IF(B25&lt;&gt;"",O25+R25+X25,"")</f>
        <v>0</v>
      </c>
      <c r="AD25" s="51" t="s">
        <v>89</v>
      </c>
      <c r="AE25" s="52">
        <f>IF(B25&lt;&gt;"",Q25+T25+Z25,"")</f>
        <v>6</v>
      </c>
      <c r="AF25" s="53">
        <f t="shared" si="5"/>
        <v>2</v>
      </c>
      <c r="AG25" s="134">
        <f t="shared" si="6"/>
        <v>3</v>
      </c>
      <c r="AH25" s="135"/>
      <c r="AI25" s="25"/>
    </row>
    <row r="26" spans="1:35" ht="16.5" customHeight="1" x14ac:dyDescent="0.25">
      <c r="A26" s="56">
        <v>4</v>
      </c>
      <c r="B26" s="154"/>
      <c r="C26" s="155"/>
      <c r="D26" s="155"/>
      <c r="E26" s="155"/>
      <c r="F26" s="155"/>
      <c r="G26" s="155"/>
      <c r="H26" s="155"/>
      <c r="I26" s="155"/>
      <c r="J26" s="155"/>
      <c r="K26" s="155"/>
      <c r="L26" s="155"/>
      <c r="M26" s="155"/>
      <c r="N26" s="155"/>
      <c r="O26" s="57">
        <f>Z23</f>
        <v>0</v>
      </c>
      <c r="P26" s="58" t="s">
        <v>89</v>
      </c>
      <c r="Q26" s="59">
        <f>X23</f>
        <v>0</v>
      </c>
      <c r="R26" s="60">
        <f>Z24</f>
        <v>0</v>
      </c>
      <c r="S26" s="58" t="s">
        <v>89</v>
      </c>
      <c r="T26" s="61">
        <f>X24</f>
        <v>0</v>
      </c>
      <c r="U26" s="60">
        <f>Z25</f>
        <v>0</v>
      </c>
      <c r="V26" s="62" t="s">
        <v>89</v>
      </c>
      <c r="W26" s="61">
        <f>X25</f>
        <v>0</v>
      </c>
      <c r="X26" s="156" t="s">
        <v>88</v>
      </c>
      <c r="Y26" s="157"/>
      <c r="Z26" s="158"/>
      <c r="AA26" s="63" t="str">
        <f>IF(B26&lt;&gt;"",SUM(IF(O26&gt;Q26,1,0),IF(R26&gt;T26,1,0),IF(U26&gt;W26,1,0)),"")</f>
        <v/>
      </c>
      <c r="AB26" s="64" t="str">
        <f>IF(B26&lt;&gt;"",SUM(IF(O26&lt;Q26,1,0),IF(R26&lt;T26,1,0),IF(U26&lt;W26,1,0)),"")</f>
        <v/>
      </c>
      <c r="AC26" s="65" t="str">
        <f>IF(B26&lt;&gt;"",O26+R26+U26,"")</f>
        <v/>
      </c>
      <c r="AD26" s="66" t="s">
        <v>89</v>
      </c>
      <c r="AE26" s="67" t="str">
        <f>IF(B26&lt;&gt;"",Q26+T26+W26,"")</f>
        <v/>
      </c>
      <c r="AF26" s="68" t="str">
        <f t="shared" si="5"/>
        <v/>
      </c>
      <c r="AG26" s="136" t="str">
        <f t="shared" si="6"/>
        <v/>
      </c>
      <c r="AH26" s="137"/>
      <c r="AI26" s="25"/>
    </row>
    <row r="27" spans="1:35" ht="12.75" customHeight="1" x14ac:dyDescent="0.25">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row>
    <row r="28" spans="1:35" ht="12.75" customHeight="1" x14ac:dyDescent="0.25">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row>
    <row r="29" spans="1:35" ht="15.75" customHeight="1" x14ac:dyDescent="0.25">
      <c r="A29" s="159">
        <f>A1</f>
        <v>0</v>
      </c>
      <c r="B29" s="130"/>
      <c r="C29" s="130"/>
      <c r="D29" s="130"/>
      <c r="E29" s="130"/>
      <c r="F29" s="130"/>
      <c r="G29" s="130"/>
      <c r="H29" s="130"/>
      <c r="I29" s="139"/>
      <c r="J29" s="23"/>
      <c r="K29" s="160" t="str">
        <f>K1</f>
        <v>Jablonec n. N., 6.12.25</v>
      </c>
      <c r="L29" s="130"/>
      <c r="M29" s="130"/>
      <c r="N29" s="130"/>
      <c r="O29" s="130"/>
      <c r="P29" s="130"/>
      <c r="Q29" s="130"/>
      <c r="R29" s="130"/>
      <c r="S29" s="139"/>
      <c r="T29" s="23"/>
      <c r="U29" s="173" t="str">
        <f>U1</f>
        <v>Divize</v>
      </c>
      <c r="V29" s="130"/>
      <c r="W29" s="139"/>
      <c r="X29" s="174" t="str">
        <f>X1</f>
        <v>D</v>
      </c>
      <c r="Y29" s="130"/>
      <c r="Z29" s="139"/>
      <c r="AA29" s="174" t="str">
        <f>Z32</f>
        <v>o 1.-8. místo</v>
      </c>
      <c r="AB29" s="130"/>
      <c r="AC29" s="130"/>
      <c r="AD29" s="130"/>
      <c r="AE29" s="130"/>
      <c r="AF29" s="130"/>
      <c r="AG29" s="130"/>
      <c r="AH29" s="132"/>
      <c r="AI29" s="25"/>
    </row>
    <row r="30" spans="1:35" ht="10.5" customHeight="1" x14ac:dyDescent="0.25">
      <c r="A30" s="25"/>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25"/>
      <c r="AH30" s="25"/>
      <c r="AI30" s="25"/>
    </row>
    <row r="31" spans="1:35" ht="10.5" customHeight="1" x14ac:dyDescent="0.3">
      <c r="A31" s="72"/>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4"/>
      <c r="AI31" s="25"/>
    </row>
    <row r="32" spans="1:35" ht="12.75" customHeight="1" x14ac:dyDescent="0.3">
      <c r="A32" s="161" t="s">
        <v>31</v>
      </c>
      <c r="B32" s="147"/>
      <c r="C32" s="147"/>
      <c r="D32" s="147"/>
      <c r="E32" s="147"/>
      <c r="F32" s="147"/>
      <c r="G32" s="147"/>
      <c r="H32" s="147"/>
      <c r="I32" s="147"/>
      <c r="J32" s="147"/>
      <c r="K32" s="147"/>
      <c r="L32" s="75"/>
      <c r="M32" s="75"/>
      <c r="N32" s="75"/>
      <c r="O32" s="75"/>
      <c r="P32" s="75"/>
      <c r="Q32" s="75"/>
      <c r="R32" s="75"/>
      <c r="S32" s="75"/>
      <c r="T32" s="75"/>
      <c r="U32" s="75"/>
      <c r="V32" s="75"/>
      <c r="W32" s="75"/>
      <c r="X32" s="75"/>
      <c r="Y32" s="75"/>
      <c r="Z32" s="76" t="s">
        <v>107</v>
      </c>
      <c r="AA32" s="75"/>
      <c r="AB32" s="75"/>
      <c r="AC32" s="75"/>
      <c r="AD32" s="75"/>
      <c r="AE32" s="75"/>
      <c r="AF32" s="75"/>
      <c r="AG32" s="75"/>
      <c r="AH32" s="77"/>
      <c r="AI32" s="71"/>
    </row>
    <row r="33" spans="1:35" ht="12.75" customHeight="1" x14ac:dyDescent="0.3">
      <c r="A33" s="78"/>
      <c r="B33" s="75"/>
      <c r="C33" s="75"/>
      <c r="D33" s="75"/>
      <c r="E33" s="75"/>
      <c r="F33" s="75"/>
      <c r="G33" s="75"/>
      <c r="H33" s="75"/>
      <c r="I33" s="75"/>
      <c r="J33" s="75"/>
      <c r="K33" s="77"/>
      <c r="L33" s="161" t="s">
        <v>30</v>
      </c>
      <c r="M33" s="147"/>
      <c r="N33" s="147"/>
      <c r="O33" s="147"/>
      <c r="P33" s="147"/>
      <c r="Q33" s="147"/>
      <c r="R33" s="147"/>
      <c r="S33" s="147"/>
      <c r="T33" s="147"/>
      <c r="U33" s="147"/>
      <c r="V33" s="147"/>
      <c r="W33" s="75"/>
      <c r="X33" s="75"/>
      <c r="Y33" s="75"/>
      <c r="Z33" s="75"/>
      <c r="AA33" s="75"/>
      <c r="AB33" s="75"/>
      <c r="AC33" s="75"/>
      <c r="AD33" s="75"/>
      <c r="AE33" s="75"/>
      <c r="AF33" s="75"/>
      <c r="AG33" s="75"/>
      <c r="AH33" s="77"/>
      <c r="AI33" s="71"/>
    </row>
    <row r="34" spans="1:35" ht="12.75" customHeight="1" x14ac:dyDescent="0.3">
      <c r="A34" s="161" t="s">
        <v>30</v>
      </c>
      <c r="B34" s="147"/>
      <c r="C34" s="147"/>
      <c r="D34" s="147"/>
      <c r="E34" s="147"/>
      <c r="F34" s="147"/>
      <c r="G34" s="147"/>
      <c r="H34" s="147"/>
      <c r="I34" s="147"/>
      <c r="J34" s="147"/>
      <c r="K34" s="147"/>
      <c r="L34" s="162" t="s">
        <v>109</v>
      </c>
      <c r="M34" s="122"/>
      <c r="N34" s="122"/>
      <c r="O34" s="122"/>
      <c r="P34" s="122"/>
      <c r="Q34" s="122"/>
      <c r="R34" s="122"/>
      <c r="S34" s="122"/>
      <c r="T34" s="122"/>
      <c r="U34" s="122"/>
      <c r="V34" s="122"/>
      <c r="W34" s="78"/>
      <c r="X34" s="75"/>
      <c r="Y34" s="75"/>
      <c r="Z34" s="75"/>
      <c r="AA34" s="75"/>
      <c r="AB34" s="75"/>
      <c r="AC34" s="75"/>
      <c r="AD34" s="75"/>
      <c r="AE34" s="75"/>
      <c r="AF34" s="75"/>
      <c r="AG34" s="75"/>
      <c r="AH34" s="77"/>
      <c r="AI34" s="71"/>
    </row>
    <row r="35" spans="1:35" ht="12.75" customHeight="1" x14ac:dyDescent="0.3">
      <c r="A35" s="78"/>
      <c r="B35" s="75"/>
      <c r="C35" s="75"/>
      <c r="D35" s="75"/>
      <c r="E35" s="75"/>
      <c r="F35" s="75"/>
      <c r="G35" s="75"/>
      <c r="H35" s="75"/>
      <c r="I35" s="75"/>
      <c r="J35" s="75"/>
      <c r="K35" s="75"/>
      <c r="L35" s="75"/>
      <c r="M35" s="75"/>
      <c r="N35" s="75"/>
      <c r="O35" s="75"/>
      <c r="P35" s="75"/>
      <c r="Q35" s="75"/>
      <c r="R35" s="75"/>
      <c r="S35" s="75"/>
      <c r="T35" s="75"/>
      <c r="U35" s="75"/>
      <c r="V35" s="75"/>
      <c r="W35" s="161" t="s">
        <v>134</v>
      </c>
      <c r="X35" s="147"/>
      <c r="Y35" s="147"/>
      <c r="Z35" s="147"/>
      <c r="AA35" s="147"/>
      <c r="AB35" s="147"/>
      <c r="AC35" s="147"/>
      <c r="AD35" s="147"/>
      <c r="AE35" s="147"/>
      <c r="AF35" s="147"/>
      <c r="AG35" s="147"/>
      <c r="AH35" s="77"/>
      <c r="AI35" s="71"/>
    </row>
    <row r="36" spans="1:35" ht="12.75" customHeight="1" x14ac:dyDescent="0.3">
      <c r="A36" s="161" t="s">
        <v>132</v>
      </c>
      <c r="B36" s="147"/>
      <c r="C36" s="147"/>
      <c r="D36" s="147"/>
      <c r="E36" s="147"/>
      <c r="F36" s="147"/>
      <c r="G36" s="147"/>
      <c r="H36" s="147"/>
      <c r="I36" s="147"/>
      <c r="J36" s="147"/>
      <c r="K36" s="147"/>
      <c r="L36" s="75"/>
      <c r="M36" s="75"/>
      <c r="N36" s="75"/>
      <c r="O36" s="75"/>
      <c r="P36" s="75"/>
      <c r="Q36" s="75"/>
      <c r="R36" s="75"/>
      <c r="S36" s="75"/>
      <c r="T36" s="75"/>
      <c r="U36" s="75"/>
      <c r="V36" s="75"/>
      <c r="W36" s="162" t="s">
        <v>110</v>
      </c>
      <c r="X36" s="122"/>
      <c r="Y36" s="122"/>
      <c r="Z36" s="122"/>
      <c r="AA36" s="122"/>
      <c r="AB36" s="122"/>
      <c r="AC36" s="122"/>
      <c r="AD36" s="122"/>
      <c r="AE36" s="122"/>
      <c r="AF36" s="122"/>
      <c r="AG36" s="122"/>
      <c r="AH36" s="79"/>
      <c r="AI36" s="71"/>
    </row>
    <row r="37" spans="1:35" ht="12.75" customHeight="1" x14ac:dyDescent="0.3">
      <c r="A37" s="78"/>
      <c r="B37" s="75"/>
      <c r="C37" s="75"/>
      <c r="D37" s="75"/>
      <c r="E37" s="75"/>
      <c r="F37" s="75"/>
      <c r="G37" s="75"/>
      <c r="H37" s="75"/>
      <c r="I37" s="75"/>
      <c r="J37" s="75"/>
      <c r="K37" s="77"/>
      <c r="L37" s="161" t="s">
        <v>134</v>
      </c>
      <c r="M37" s="147"/>
      <c r="N37" s="147"/>
      <c r="O37" s="147"/>
      <c r="P37" s="147"/>
      <c r="Q37" s="147"/>
      <c r="R37" s="147"/>
      <c r="S37" s="147"/>
      <c r="T37" s="147"/>
      <c r="U37" s="147"/>
      <c r="V37" s="147"/>
      <c r="W37" s="78"/>
      <c r="X37" s="75"/>
      <c r="Y37" s="75"/>
      <c r="Z37" s="75"/>
      <c r="AA37" s="75"/>
      <c r="AB37" s="75"/>
      <c r="AC37" s="75"/>
      <c r="AD37" s="75"/>
      <c r="AE37" s="75"/>
      <c r="AF37" s="75"/>
      <c r="AG37" s="80"/>
      <c r="AH37" s="79"/>
      <c r="AI37" s="71"/>
    </row>
    <row r="38" spans="1:35" ht="12.75" customHeight="1" x14ac:dyDescent="0.3">
      <c r="A38" s="161" t="s">
        <v>134</v>
      </c>
      <c r="B38" s="147"/>
      <c r="C38" s="147"/>
      <c r="D38" s="147"/>
      <c r="E38" s="147"/>
      <c r="F38" s="147"/>
      <c r="G38" s="147"/>
      <c r="H38" s="147"/>
      <c r="I38" s="147"/>
      <c r="J38" s="147"/>
      <c r="K38" s="147"/>
      <c r="L38" s="162" t="s">
        <v>108</v>
      </c>
      <c r="M38" s="122"/>
      <c r="N38" s="122"/>
      <c r="O38" s="122"/>
      <c r="P38" s="122"/>
      <c r="Q38" s="122"/>
      <c r="R38" s="122"/>
      <c r="S38" s="122"/>
      <c r="T38" s="122"/>
      <c r="U38" s="122"/>
      <c r="V38" s="122"/>
      <c r="W38" s="75"/>
      <c r="X38" s="75"/>
      <c r="Y38" s="75"/>
      <c r="Z38" s="75"/>
      <c r="AA38" s="75"/>
      <c r="AB38" s="75"/>
      <c r="AC38" s="75"/>
      <c r="AD38" s="75"/>
      <c r="AE38" s="75"/>
      <c r="AF38" s="75"/>
      <c r="AG38" s="80"/>
      <c r="AH38" s="79"/>
      <c r="AI38" s="71"/>
    </row>
    <row r="39" spans="1:35" ht="12.75" customHeight="1" x14ac:dyDescent="0.3">
      <c r="A39" s="78"/>
      <c r="B39" s="75"/>
      <c r="C39" s="75"/>
      <c r="D39" s="75"/>
      <c r="E39" s="75"/>
      <c r="F39" s="75"/>
      <c r="G39" s="75"/>
      <c r="H39" s="75"/>
      <c r="I39" s="75"/>
      <c r="J39" s="75"/>
      <c r="K39" s="75"/>
      <c r="L39" s="75"/>
      <c r="M39" s="75"/>
      <c r="N39" s="75"/>
      <c r="O39" s="75"/>
      <c r="P39" s="75"/>
      <c r="Q39" s="75"/>
      <c r="R39" s="75"/>
      <c r="S39" s="75"/>
      <c r="T39" s="75"/>
      <c r="U39" s="75"/>
      <c r="V39" s="75"/>
      <c r="W39" s="163" t="s">
        <v>134</v>
      </c>
      <c r="X39" s="147"/>
      <c r="Y39" s="147"/>
      <c r="Z39" s="147"/>
      <c r="AA39" s="147"/>
      <c r="AB39" s="147"/>
      <c r="AC39" s="147"/>
      <c r="AD39" s="147"/>
      <c r="AE39" s="147"/>
      <c r="AF39" s="147"/>
      <c r="AG39" s="147"/>
      <c r="AH39" s="79"/>
      <c r="AI39" s="71"/>
    </row>
    <row r="40" spans="1:35" ht="12.75" customHeight="1" x14ac:dyDescent="0.3">
      <c r="A40" s="161" t="s">
        <v>133</v>
      </c>
      <c r="B40" s="147"/>
      <c r="C40" s="147"/>
      <c r="D40" s="147"/>
      <c r="E40" s="147"/>
      <c r="F40" s="147"/>
      <c r="G40" s="147"/>
      <c r="H40" s="147"/>
      <c r="I40" s="147"/>
      <c r="J40" s="147"/>
      <c r="K40" s="147"/>
      <c r="L40" s="75"/>
      <c r="M40" s="75"/>
      <c r="N40" s="75"/>
      <c r="O40" s="75"/>
      <c r="P40" s="75"/>
      <c r="Q40" s="75"/>
      <c r="R40" s="75"/>
      <c r="S40" s="75"/>
      <c r="T40" s="75"/>
      <c r="U40" s="75"/>
      <c r="V40" s="75"/>
      <c r="W40" s="164" t="s">
        <v>108</v>
      </c>
      <c r="X40" s="122"/>
      <c r="Y40" s="122"/>
      <c r="Z40" s="122"/>
      <c r="AA40" s="122"/>
      <c r="AB40" s="122"/>
      <c r="AC40" s="122"/>
      <c r="AD40" s="122"/>
      <c r="AE40" s="122"/>
      <c r="AF40" s="122"/>
      <c r="AG40" s="122"/>
      <c r="AH40" s="79"/>
      <c r="AI40" s="71"/>
    </row>
    <row r="41" spans="1:35" ht="12.75" customHeight="1" x14ac:dyDescent="0.3">
      <c r="A41" s="78"/>
      <c r="B41" s="75"/>
      <c r="C41" s="75"/>
      <c r="D41" s="75"/>
      <c r="E41" s="75"/>
      <c r="F41" s="75"/>
      <c r="G41" s="75"/>
      <c r="H41" s="75"/>
      <c r="I41" s="75"/>
      <c r="J41" s="75"/>
      <c r="K41" s="75"/>
      <c r="L41" s="161" t="s">
        <v>133</v>
      </c>
      <c r="M41" s="147"/>
      <c r="N41" s="147"/>
      <c r="O41" s="147"/>
      <c r="P41" s="147"/>
      <c r="Q41" s="147"/>
      <c r="R41" s="147"/>
      <c r="S41" s="147"/>
      <c r="T41" s="147"/>
      <c r="U41" s="147"/>
      <c r="V41" s="147"/>
      <c r="W41" s="75"/>
      <c r="X41" s="75"/>
      <c r="Y41" s="75"/>
      <c r="Z41" s="75"/>
      <c r="AA41" s="75"/>
      <c r="AB41" s="75"/>
      <c r="AC41" s="75"/>
      <c r="AD41" s="75"/>
      <c r="AE41" s="75"/>
      <c r="AF41" s="75"/>
      <c r="AG41" s="80"/>
      <c r="AH41" s="79"/>
      <c r="AI41" s="71"/>
    </row>
    <row r="42" spans="1:35" ht="12.75" customHeight="1" x14ac:dyDescent="0.3">
      <c r="A42" s="161" t="s">
        <v>32</v>
      </c>
      <c r="B42" s="147"/>
      <c r="C42" s="147"/>
      <c r="D42" s="147"/>
      <c r="E42" s="147"/>
      <c r="F42" s="147"/>
      <c r="G42" s="147"/>
      <c r="H42" s="147"/>
      <c r="I42" s="147"/>
      <c r="J42" s="147"/>
      <c r="K42" s="147"/>
      <c r="L42" s="162" t="s">
        <v>109</v>
      </c>
      <c r="M42" s="122"/>
      <c r="N42" s="122"/>
      <c r="O42" s="122"/>
      <c r="P42" s="122"/>
      <c r="Q42" s="122"/>
      <c r="R42" s="122"/>
      <c r="S42" s="122"/>
      <c r="T42" s="122"/>
      <c r="U42" s="122"/>
      <c r="V42" s="122"/>
      <c r="W42" s="78"/>
      <c r="X42" s="75"/>
      <c r="Y42" s="75"/>
      <c r="Z42" s="75"/>
      <c r="AA42" s="75"/>
      <c r="AB42" s="75"/>
      <c r="AC42" s="75"/>
      <c r="AD42" s="75"/>
      <c r="AE42" s="75"/>
      <c r="AF42" s="75"/>
      <c r="AG42" s="80"/>
      <c r="AH42" s="79"/>
      <c r="AI42" s="71"/>
    </row>
    <row r="43" spans="1:35" ht="12.75" customHeight="1" x14ac:dyDescent="0.3">
      <c r="A43" s="78"/>
      <c r="B43" s="75"/>
      <c r="C43" s="75"/>
      <c r="D43" s="75"/>
      <c r="E43" s="75"/>
      <c r="F43" s="75"/>
      <c r="G43" s="75"/>
      <c r="H43" s="75"/>
      <c r="I43" s="75"/>
      <c r="J43" s="75"/>
      <c r="K43" s="75"/>
      <c r="L43" s="75"/>
      <c r="M43" s="75"/>
      <c r="N43" s="75"/>
      <c r="O43" s="75"/>
      <c r="P43" s="75"/>
      <c r="Q43" s="75"/>
      <c r="R43" s="75"/>
      <c r="S43" s="75"/>
      <c r="T43" s="75"/>
      <c r="U43" s="75"/>
      <c r="V43" s="75"/>
      <c r="W43" s="161" t="s">
        <v>133</v>
      </c>
      <c r="X43" s="147"/>
      <c r="Y43" s="147"/>
      <c r="Z43" s="147"/>
      <c r="AA43" s="147"/>
      <c r="AB43" s="147"/>
      <c r="AC43" s="147"/>
      <c r="AD43" s="147"/>
      <c r="AE43" s="147"/>
      <c r="AF43" s="147"/>
      <c r="AG43" s="147"/>
      <c r="AH43" s="79"/>
      <c r="AI43" s="71"/>
    </row>
    <row r="44" spans="1:35" ht="12.75" customHeight="1" x14ac:dyDescent="0.3">
      <c r="A44" s="161" t="s">
        <v>130</v>
      </c>
      <c r="B44" s="147"/>
      <c r="C44" s="147"/>
      <c r="D44" s="147"/>
      <c r="E44" s="147"/>
      <c r="F44" s="147"/>
      <c r="G44" s="147"/>
      <c r="H44" s="147"/>
      <c r="I44" s="147"/>
      <c r="J44" s="147"/>
      <c r="K44" s="147"/>
      <c r="L44" s="75"/>
      <c r="M44" s="75"/>
      <c r="N44" s="75"/>
      <c r="O44" s="75"/>
      <c r="P44" s="75"/>
      <c r="Q44" s="75"/>
      <c r="R44" s="75"/>
      <c r="S44" s="75"/>
      <c r="T44" s="75"/>
      <c r="U44" s="75"/>
      <c r="V44" s="75"/>
      <c r="W44" s="162" t="s">
        <v>108</v>
      </c>
      <c r="X44" s="122"/>
      <c r="Y44" s="122"/>
      <c r="Z44" s="122"/>
      <c r="AA44" s="122"/>
      <c r="AB44" s="122"/>
      <c r="AC44" s="122"/>
      <c r="AD44" s="122"/>
      <c r="AE44" s="122"/>
      <c r="AF44" s="122"/>
      <c r="AG44" s="122"/>
      <c r="AH44" s="77"/>
      <c r="AI44" s="71"/>
    </row>
    <row r="45" spans="1:35" ht="12.75" customHeight="1" x14ac:dyDescent="0.3">
      <c r="A45" s="78"/>
      <c r="B45" s="75"/>
      <c r="C45" s="75"/>
      <c r="D45" s="75"/>
      <c r="E45" s="75"/>
      <c r="F45" s="75"/>
      <c r="G45" s="75"/>
      <c r="H45" s="75"/>
      <c r="I45" s="75"/>
      <c r="J45" s="75"/>
      <c r="K45" s="75"/>
      <c r="L45" s="161" t="s">
        <v>131</v>
      </c>
      <c r="M45" s="147"/>
      <c r="N45" s="147"/>
      <c r="O45" s="147"/>
      <c r="P45" s="147"/>
      <c r="Q45" s="147"/>
      <c r="R45" s="147"/>
      <c r="S45" s="147"/>
      <c r="T45" s="147"/>
      <c r="U45" s="147"/>
      <c r="V45" s="147"/>
      <c r="W45" s="78"/>
      <c r="X45" s="75"/>
      <c r="Y45" s="75"/>
      <c r="Z45" s="75"/>
      <c r="AA45" s="75"/>
      <c r="AB45" s="75"/>
      <c r="AC45" s="75"/>
      <c r="AD45" s="75"/>
      <c r="AE45" s="75"/>
      <c r="AF45" s="75"/>
      <c r="AG45" s="80"/>
      <c r="AH45" s="77"/>
      <c r="AI45" s="71"/>
    </row>
    <row r="46" spans="1:35" ht="12.75" customHeight="1" x14ac:dyDescent="0.3">
      <c r="A46" s="161" t="s">
        <v>131</v>
      </c>
      <c r="B46" s="147"/>
      <c r="C46" s="147"/>
      <c r="D46" s="147"/>
      <c r="E46" s="147"/>
      <c r="F46" s="147"/>
      <c r="G46" s="147"/>
      <c r="H46" s="147"/>
      <c r="I46" s="147"/>
      <c r="J46" s="147"/>
      <c r="K46" s="147"/>
      <c r="L46" s="162" t="s">
        <v>109</v>
      </c>
      <c r="M46" s="122"/>
      <c r="N46" s="122"/>
      <c r="O46" s="122"/>
      <c r="P46" s="122"/>
      <c r="Q46" s="122"/>
      <c r="R46" s="122"/>
      <c r="S46" s="122"/>
      <c r="T46" s="122"/>
      <c r="U46" s="122"/>
      <c r="V46" s="122"/>
      <c r="W46" s="75"/>
      <c r="X46" s="75"/>
      <c r="Y46" s="75"/>
      <c r="Z46" s="75"/>
      <c r="AA46" s="80"/>
      <c r="AB46" s="80"/>
      <c r="AC46" s="80"/>
      <c r="AD46" s="80"/>
      <c r="AE46" s="80"/>
      <c r="AF46" s="80"/>
      <c r="AG46" s="80"/>
      <c r="AH46" s="77"/>
      <c r="AI46" s="71"/>
    </row>
    <row r="47" spans="1:35" ht="10.5" customHeight="1" x14ac:dyDescent="0.3">
      <c r="A47" s="8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3"/>
      <c r="AI47" s="25"/>
    </row>
    <row r="48" spans="1:35" ht="12.75" customHeight="1" x14ac:dyDescent="0.3">
      <c r="A48" s="72"/>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4"/>
      <c r="AI48" s="25"/>
    </row>
    <row r="49" spans="1:35" ht="12.75" customHeight="1" x14ac:dyDescent="0.3">
      <c r="A49" s="161" t="s">
        <v>31</v>
      </c>
      <c r="B49" s="147"/>
      <c r="C49" s="147"/>
      <c r="D49" s="147"/>
      <c r="E49" s="147"/>
      <c r="F49" s="147"/>
      <c r="G49" s="147"/>
      <c r="H49" s="147"/>
      <c r="I49" s="147"/>
      <c r="J49" s="147"/>
      <c r="K49" s="147"/>
      <c r="L49" s="75"/>
      <c r="M49" s="75"/>
      <c r="N49" s="75"/>
      <c r="O49" s="75"/>
      <c r="P49" s="75"/>
      <c r="Q49" s="75"/>
      <c r="R49" s="75"/>
      <c r="S49" s="75"/>
      <c r="T49" s="75"/>
      <c r="U49" s="75"/>
      <c r="V49" s="75"/>
      <c r="W49" s="75"/>
      <c r="X49" s="75"/>
      <c r="Y49" s="75"/>
      <c r="Z49" s="76" t="s">
        <v>111</v>
      </c>
      <c r="AA49" s="75"/>
      <c r="AB49" s="75"/>
      <c r="AC49" s="75"/>
      <c r="AD49" s="75"/>
      <c r="AE49" s="75"/>
      <c r="AF49" s="75"/>
      <c r="AG49" s="75"/>
      <c r="AH49" s="77"/>
      <c r="AI49" s="25"/>
    </row>
    <row r="50" spans="1:35" ht="12.75" customHeight="1" x14ac:dyDescent="0.3">
      <c r="A50" s="78"/>
      <c r="B50" s="75"/>
      <c r="C50" s="75"/>
      <c r="D50" s="75"/>
      <c r="E50" s="75"/>
      <c r="F50" s="75"/>
      <c r="G50" s="75"/>
      <c r="H50" s="75"/>
      <c r="I50" s="75"/>
      <c r="J50" s="75"/>
      <c r="K50" s="77"/>
      <c r="L50" s="161" t="s">
        <v>31</v>
      </c>
      <c r="M50" s="147"/>
      <c r="N50" s="147"/>
      <c r="O50" s="147"/>
      <c r="P50" s="147"/>
      <c r="Q50" s="147"/>
      <c r="R50" s="147"/>
      <c r="S50" s="147"/>
      <c r="T50" s="147"/>
      <c r="U50" s="147"/>
      <c r="V50" s="147"/>
      <c r="W50" s="75"/>
      <c r="X50" s="75"/>
      <c r="Y50" s="75"/>
      <c r="Z50" s="75"/>
      <c r="AA50" s="75"/>
      <c r="AB50" s="75"/>
      <c r="AC50" s="75"/>
      <c r="AD50" s="75"/>
      <c r="AE50" s="75"/>
      <c r="AF50" s="75"/>
      <c r="AG50" s="75"/>
      <c r="AH50" s="77"/>
      <c r="AI50" s="25"/>
    </row>
    <row r="51" spans="1:35" ht="12.75" customHeight="1" x14ac:dyDescent="0.3">
      <c r="A51" s="161" t="s">
        <v>132</v>
      </c>
      <c r="B51" s="147"/>
      <c r="C51" s="147"/>
      <c r="D51" s="147"/>
      <c r="E51" s="147"/>
      <c r="F51" s="147"/>
      <c r="G51" s="147"/>
      <c r="H51" s="147"/>
      <c r="I51" s="147"/>
      <c r="J51" s="147"/>
      <c r="K51" s="147"/>
      <c r="L51" s="162" t="s">
        <v>110</v>
      </c>
      <c r="M51" s="122"/>
      <c r="N51" s="122"/>
      <c r="O51" s="122"/>
      <c r="P51" s="122"/>
      <c r="Q51" s="122"/>
      <c r="R51" s="122"/>
      <c r="S51" s="122"/>
      <c r="T51" s="122"/>
      <c r="U51" s="122"/>
      <c r="V51" s="122"/>
      <c r="W51" s="78"/>
      <c r="X51" s="75"/>
      <c r="Y51" s="75"/>
      <c r="Z51" s="75"/>
      <c r="AA51" s="75"/>
      <c r="AB51" s="75"/>
      <c r="AC51" s="75"/>
      <c r="AD51" s="75"/>
      <c r="AE51" s="75"/>
      <c r="AF51" s="75"/>
      <c r="AG51" s="75"/>
      <c r="AH51" s="77"/>
      <c r="AI51" s="25"/>
    </row>
    <row r="52" spans="1:35" ht="12.75" customHeight="1" x14ac:dyDescent="0.3">
      <c r="A52" s="78"/>
      <c r="B52" s="75"/>
      <c r="C52" s="75"/>
      <c r="D52" s="75"/>
      <c r="E52" s="75"/>
      <c r="F52" s="75"/>
      <c r="G52" s="75"/>
      <c r="H52" s="75"/>
      <c r="I52" s="75"/>
      <c r="J52" s="75"/>
      <c r="K52" s="75"/>
      <c r="L52" s="75"/>
      <c r="M52" s="75"/>
      <c r="N52" s="75"/>
      <c r="O52" s="75"/>
      <c r="P52" s="75"/>
      <c r="Q52" s="75"/>
      <c r="R52" s="75"/>
      <c r="S52" s="75"/>
      <c r="T52" s="75"/>
      <c r="U52" s="75"/>
      <c r="V52" s="75"/>
      <c r="W52" s="161" t="s">
        <v>130</v>
      </c>
      <c r="X52" s="147"/>
      <c r="Y52" s="147"/>
      <c r="Z52" s="147"/>
      <c r="AA52" s="147"/>
      <c r="AB52" s="147"/>
      <c r="AC52" s="147"/>
      <c r="AD52" s="147"/>
      <c r="AE52" s="147"/>
      <c r="AF52" s="147"/>
      <c r="AG52" s="147"/>
      <c r="AH52" s="77"/>
      <c r="AI52" s="25"/>
    </row>
    <row r="53" spans="1:35" ht="12.75" customHeight="1" x14ac:dyDescent="0.3">
      <c r="A53" s="161" t="str">
        <f>IF(L42="3:0",A42,IF(L42="3:1",A42,IF(L42="3:2",A42,IF(L42="2:3",A40,IF(L42="1:3",A40,IF(L42="0:3",A40,""))))))</f>
        <v>Leksa Michal (87) (STAR)</v>
      </c>
      <c r="B53" s="147"/>
      <c r="C53" s="147"/>
      <c r="D53" s="147"/>
      <c r="E53" s="147"/>
      <c r="F53" s="147"/>
      <c r="G53" s="147"/>
      <c r="H53" s="147"/>
      <c r="I53" s="147"/>
      <c r="J53" s="147"/>
      <c r="K53" s="147"/>
      <c r="L53" s="75"/>
      <c r="M53" s="75"/>
      <c r="N53" s="75"/>
      <c r="O53" s="75"/>
      <c r="P53" s="75"/>
      <c r="Q53" s="75"/>
      <c r="R53" s="75"/>
      <c r="S53" s="75"/>
      <c r="T53" s="75"/>
      <c r="U53" s="75"/>
      <c r="V53" s="75"/>
      <c r="W53" s="162" t="s">
        <v>110</v>
      </c>
      <c r="X53" s="122"/>
      <c r="Y53" s="122"/>
      <c r="Z53" s="122"/>
      <c r="AA53" s="122"/>
      <c r="AB53" s="122"/>
      <c r="AC53" s="122"/>
      <c r="AD53" s="122"/>
      <c r="AE53" s="122"/>
      <c r="AF53" s="122"/>
      <c r="AG53" s="122"/>
      <c r="AH53" s="77"/>
      <c r="AI53" s="25"/>
    </row>
    <row r="54" spans="1:35" ht="12.75" customHeight="1" x14ac:dyDescent="0.3">
      <c r="A54" s="78"/>
      <c r="B54" s="75"/>
      <c r="C54" s="75"/>
      <c r="D54" s="75"/>
      <c r="E54" s="75"/>
      <c r="F54" s="75"/>
      <c r="G54" s="75"/>
      <c r="H54" s="75"/>
      <c r="I54" s="75"/>
      <c r="J54" s="75"/>
      <c r="K54" s="77"/>
      <c r="L54" s="161" t="s">
        <v>130</v>
      </c>
      <c r="M54" s="147"/>
      <c r="N54" s="147"/>
      <c r="O54" s="147"/>
      <c r="P54" s="147"/>
      <c r="Q54" s="147"/>
      <c r="R54" s="147"/>
      <c r="S54" s="147"/>
      <c r="T54" s="147"/>
      <c r="U54" s="147"/>
      <c r="V54" s="147"/>
      <c r="W54" s="78"/>
      <c r="X54" s="75"/>
      <c r="Y54" s="75"/>
      <c r="Z54" s="75"/>
      <c r="AA54" s="75"/>
      <c r="AB54" s="75"/>
      <c r="AC54" s="75"/>
      <c r="AD54" s="75"/>
      <c r="AE54" s="75"/>
      <c r="AF54" s="75"/>
      <c r="AG54" s="80"/>
      <c r="AH54" s="77"/>
      <c r="AI54" s="25"/>
    </row>
    <row r="55" spans="1:35" ht="11.25" customHeight="1" x14ac:dyDescent="0.3">
      <c r="A55" s="161" t="s">
        <v>130</v>
      </c>
      <c r="B55" s="147"/>
      <c r="C55" s="147"/>
      <c r="D55" s="147"/>
      <c r="E55" s="147"/>
      <c r="F55" s="147"/>
      <c r="G55" s="147"/>
      <c r="H55" s="147"/>
      <c r="I55" s="147"/>
      <c r="J55" s="147"/>
      <c r="K55" s="147"/>
      <c r="L55" s="162" t="s">
        <v>136</v>
      </c>
      <c r="M55" s="122"/>
      <c r="N55" s="122"/>
      <c r="O55" s="122"/>
      <c r="P55" s="122"/>
      <c r="Q55" s="122"/>
      <c r="R55" s="122"/>
      <c r="S55" s="122"/>
      <c r="T55" s="122"/>
      <c r="U55" s="122"/>
      <c r="V55" s="122"/>
      <c r="W55" s="75"/>
      <c r="X55" s="75"/>
      <c r="Y55" s="75"/>
      <c r="Z55" s="75"/>
      <c r="AA55" s="75"/>
      <c r="AB55" s="75"/>
      <c r="AC55" s="75"/>
      <c r="AD55" s="75"/>
      <c r="AE55" s="75"/>
      <c r="AF55" s="75"/>
      <c r="AG55" s="80"/>
      <c r="AH55" s="77"/>
      <c r="AI55" s="25"/>
    </row>
    <row r="56" spans="1:35" ht="12.75" customHeight="1" x14ac:dyDescent="0.3">
      <c r="A56" s="81"/>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3"/>
      <c r="AI56" s="25"/>
    </row>
    <row r="57" spans="1:35" ht="12.75" customHeight="1" x14ac:dyDescent="0.3">
      <c r="A57" s="72"/>
      <c r="B57" s="73"/>
      <c r="C57" s="73"/>
      <c r="D57" s="73"/>
      <c r="E57" s="73"/>
      <c r="F57" s="73"/>
      <c r="G57" s="73"/>
      <c r="H57" s="73"/>
      <c r="I57" s="73"/>
      <c r="J57" s="73"/>
      <c r="K57" s="73"/>
      <c r="L57" s="73"/>
      <c r="M57" s="73"/>
      <c r="N57" s="73"/>
      <c r="O57" s="73"/>
      <c r="P57" s="73"/>
      <c r="Q57" s="73"/>
      <c r="R57" s="73"/>
      <c r="S57" s="73"/>
      <c r="T57" s="73"/>
      <c r="U57" s="73"/>
      <c r="V57" s="73"/>
      <c r="W57" s="73"/>
      <c r="X57" s="73"/>
      <c r="Y57" s="73"/>
      <c r="Z57" s="84" t="s">
        <v>112</v>
      </c>
      <c r="AA57" s="73"/>
      <c r="AB57" s="73"/>
      <c r="AC57" s="73"/>
      <c r="AD57" s="73"/>
      <c r="AE57" s="73"/>
      <c r="AF57" s="73"/>
      <c r="AG57" s="73"/>
      <c r="AH57" s="74"/>
      <c r="AI57" s="25"/>
    </row>
    <row r="58" spans="1:35" ht="12.75" customHeight="1" x14ac:dyDescent="0.3">
      <c r="A58" s="78"/>
      <c r="B58" s="75"/>
      <c r="C58" s="75"/>
      <c r="D58" s="75"/>
      <c r="E58" s="75"/>
      <c r="F58" s="75"/>
      <c r="G58" s="75"/>
      <c r="H58" s="75"/>
      <c r="I58" s="75"/>
      <c r="J58" s="75"/>
      <c r="K58" s="75"/>
      <c r="L58" s="163" t="s">
        <v>30</v>
      </c>
      <c r="M58" s="147"/>
      <c r="N58" s="147"/>
      <c r="O58" s="147"/>
      <c r="P58" s="147"/>
      <c r="Q58" s="147"/>
      <c r="R58" s="147"/>
      <c r="S58" s="147"/>
      <c r="T58" s="147"/>
      <c r="U58" s="147"/>
      <c r="V58" s="147"/>
      <c r="W58" s="75"/>
      <c r="X58" s="75"/>
      <c r="Y58" s="75"/>
      <c r="Z58" s="75"/>
      <c r="AA58" s="75"/>
      <c r="AB58" s="75"/>
      <c r="AC58" s="75"/>
      <c r="AD58" s="75"/>
      <c r="AE58" s="75"/>
      <c r="AF58" s="75"/>
      <c r="AG58" s="75"/>
      <c r="AH58" s="77"/>
      <c r="AI58" s="25"/>
    </row>
    <row r="59" spans="1:35" ht="11.25" customHeight="1" x14ac:dyDescent="0.3">
      <c r="A59" s="78"/>
      <c r="B59" s="75"/>
      <c r="C59" s="75"/>
      <c r="D59" s="75"/>
      <c r="E59" s="75"/>
      <c r="F59" s="75"/>
      <c r="G59" s="75"/>
      <c r="H59" s="75"/>
      <c r="I59" s="75"/>
      <c r="J59" s="75"/>
      <c r="K59" s="75"/>
      <c r="L59" s="75"/>
      <c r="M59" s="75"/>
      <c r="N59" s="75"/>
      <c r="O59" s="75"/>
      <c r="P59" s="75"/>
      <c r="Q59" s="75"/>
      <c r="R59" s="75"/>
      <c r="S59" s="75"/>
      <c r="T59" s="75"/>
      <c r="U59" s="75"/>
      <c r="V59" s="77"/>
      <c r="W59" s="161" t="s">
        <v>131</v>
      </c>
      <c r="X59" s="147"/>
      <c r="Y59" s="147"/>
      <c r="Z59" s="147"/>
      <c r="AA59" s="147"/>
      <c r="AB59" s="147"/>
      <c r="AC59" s="147"/>
      <c r="AD59" s="147"/>
      <c r="AE59" s="147"/>
      <c r="AF59" s="147"/>
      <c r="AG59" s="147"/>
      <c r="AH59" s="77"/>
      <c r="AI59" s="25"/>
    </row>
    <row r="60" spans="1:35" ht="12.75" customHeight="1" x14ac:dyDescent="0.3">
      <c r="A60" s="78"/>
      <c r="B60" s="75"/>
      <c r="C60" s="75"/>
      <c r="D60" s="75"/>
      <c r="E60" s="75"/>
      <c r="F60" s="75"/>
      <c r="G60" s="75"/>
      <c r="H60" s="75"/>
      <c r="I60" s="75"/>
      <c r="J60" s="75"/>
      <c r="K60" s="75"/>
      <c r="L60" s="163" t="str">
        <f>IF(W44="3:0",L45,IF(W44="3:1",L45,IF(W44="3:2",L45,IF(W44="2:3",L41,IF(W44="1:3",L41,IF(W44="0:3",L41,""))))))</f>
        <v>Trávníčková Tereza (80) (Hrádek)</v>
      </c>
      <c r="M60" s="147"/>
      <c r="N60" s="147"/>
      <c r="O60" s="147"/>
      <c r="P60" s="147"/>
      <c r="Q60" s="147"/>
      <c r="R60" s="147"/>
      <c r="S60" s="147"/>
      <c r="T60" s="147"/>
      <c r="U60" s="147"/>
      <c r="V60" s="147"/>
      <c r="W60" s="162" t="s">
        <v>108</v>
      </c>
      <c r="X60" s="122"/>
      <c r="Y60" s="122"/>
      <c r="Z60" s="122"/>
      <c r="AA60" s="122"/>
      <c r="AB60" s="122"/>
      <c r="AC60" s="122"/>
      <c r="AD60" s="122"/>
      <c r="AE60" s="122"/>
      <c r="AF60" s="122"/>
      <c r="AG60" s="122"/>
      <c r="AH60" s="77"/>
      <c r="AI60" s="25"/>
    </row>
    <row r="61" spans="1:35" ht="12.75" customHeight="1" x14ac:dyDescent="0.3">
      <c r="A61" s="81"/>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3"/>
      <c r="AI61" s="25"/>
    </row>
    <row r="62" spans="1:35" ht="12.75" customHeight="1" x14ac:dyDescent="0.3">
      <c r="A62" s="72"/>
      <c r="B62" s="73"/>
      <c r="C62" s="73"/>
      <c r="D62" s="73"/>
      <c r="E62" s="73"/>
      <c r="F62" s="73"/>
      <c r="G62" s="73"/>
      <c r="H62" s="73"/>
      <c r="I62" s="73"/>
      <c r="J62" s="73"/>
      <c r="K62" s="73"/>
      <c r="L62" s="73"/>
      <c r="M62" s="73"/>
      <c r="N62" s="73"/>
      <c r="O62" s="73"/>
      <c r="P62" s="73"/>
      <c r="Q62" s="73"/>
      <c r="R62" s="73"/>
      <c r="S62" s="73"/>
      <c r="T62" s="73"/>
      <c r="U62" s="73"/>
      <c r="V62" s="73"/>
      <c r="W62" s="73"/>
      <c r="X62" s="73"/>
      <c r="Y62" s="73"/>
      <c r="Z62" s="84" t="s">
        <v>113</v>
      </c>
      <c r="AA62" s="73"/>
      <c r="AB62" s="73"/>
      <c r="AC62" s="73"/>
      <c r="AD62" s="73"/>
      <c r="AE62" s="73"/>
      <c r="AF62" s="73"/>
      <c r="AG62" s="73"/>
      <c r="AH62" s="74"/>
      <c r="AI62" s="25"/>
    </row>
    <row r="63" spans="1:35" ht="12.75" customHeight="1" x14ac:dyDescent="0.3">
      <c r="A63" s="78"/>
      <c r="B63" s="75"/>
      <c r="C63" s="75"/>
      <c r="D63" s="75"/>
      <c r="E63" s="75"/>
      <c r="F63" s="75"/>
      <c r="G63" s="75"/>
      <c r="H63" s="75"/>
      <c r="I63" s="75"/>
      <c r="J63" s="75"/>
      <c r="K63" s="75"/>
      <c r="L63" s="163" t="str">
        <f>IF(L51="3:0",A51,IF(L51="3:1",A51,IF(L51="3:2",A51,IF(L51="2:3",A49,IF(L51="1:3",A49,IF(L51="0:3",A49,""))))))</f>
        <v>Trojan Vincent (84) (KMST)</v>
      </c>
      <c r="M63" s="147"/>
      <c r="N63" s="147"/>
      <c r="O63" s="147"/>
      <c r="P63" s="147"/>
      <c r="Q63" s="147"/>
      <c r="R63" s="147"/>
      <c r="S63" s="147"/>
      <c r="T63" s="147"/>
      <c r="U63" s="147"/>
      <c r="V63" s="147"/>
      <c r="W63" s="75"/>
      <c r="X63" s="75"/>
      <c r="Y63" s="75"/>
      <c r="Z63" s="75"/>
      <c r="AA63" s="75"/>
      <c r="AB63" s="75"/>
      <c r="AC63" s="75"/>
      <c r="AD63" s="75"/>
      <c r="AE63" s="75"/>
      <c r="AF63" s="75"/>
      <c r="AG63" s="75"/>
      <c r="AH63" s="77"/>
      <c r="AI63" s="25"/>
    </row>
    <row r="64" spans="1:35" ht="12.75" customHeight="1" x14ac:dyDescent="0.3">
      <c r="A64" s="78"/>
      <c r="B64" s="75"/>
      <c r="C64" s="75"/>
      <c r="D64" s="75"/>
      <c r="E64" s="75"/>
      <c r="F64" s="75"/>
      <c r="G64" s="75"/>
      <c r="H64" s="75"/>
      <c r="I64" s="75"/>
      <c r="J64" s="75"/>
      <c r="K64" s="75"/>
      <c r="L64" s="75"/>
      <c r="M64" s="75"/>
      <c r="N64" s="75"/>
      <c r="O64" s="75"/>
      <c r="P64" s="75"/>
      <c r="Q64" s="75"/>
      <c r="R64" s="75"/>
      <c r="S64" s="75"/>
      <c r="T64" s="75"/>
      <c r="U64" s="75"/>
      <c r="V64" s="77"/>
      <c r="W64" s="161" t="s">
        <v>132</v>
      </c>
      <c r="X64" s="147"/>
      <c r="Y64" s="147"/>
      <c r="Z64" s="147"/>
      <c r="AA64" s="147"/>
      <c r="AB64" s="147"/>
      <c r="AC64" s="147"/>
      <c r="AD64" s="147"/>
      <c r="AE64" s="147"/>
      <c r="AF64" s="147"/>
      <c r="AG64" s="147"/>
      <c r="AH64" s="77"/>
      <c r="AI64" s="25"/>
    </row>
    <row r="65" spans="1:37" ht="15.75" customHeight="1" x14ac:dyDescent="0.3">
      <c r="A65" s="78"/>
      <c r="B65" s="75"/>
      <c r="C65" s="75"/>
      <c r="D65" s="75"/>
      <c r="E65" s="75"/>
      <c r="F65" s="75"/>
      <c r="G65" s="75"/>
      <c r="H65" s="75"/>
      <c r="I65" s="75"/>
      <c r="J65" s="75"/>
      <c r="K65" s="75"/>
      <c r="L65" s="163" t="s">
        <v>32</v>
      </c>
      <c r="M65" s="147"/>
      <c r="N65" s="147"/>
      <c r="O65" s="147"/>
      <c r="P65" s="147"/>
      <c r="Q65" s="147"/>
      <c r="R65" s="147"/>
      <c r="S65" s="147"/>
      <c r="T65" s="147"/>
      <c r="U65" s="147"/>
      <c r="V65" s="147"/>
      <c r="W65" s="162"/>
      <c r="X65" s="122"/>
      <c r="Y65" s="122"/>
      <c r="Z65" s="122"/>
      <c r="AA65" s="122"/>
      <c r="AB65" s="122"/>
      <c r="AC65" s="122"/>
      <c r="AD65" s="122"/>
      <c r="AE65" s="122"/>
      <c r="AF65" s="122"/>
      <c r="AG65" s="122"/>
      <c r="AH65" s="77"/>
      <c r="AI65" s="25"/>
    </row>
    <row r="66" spans="1:37" ht="12.75" customHeight="1" x14ac:dyDescent="0.3">
      <c r="A66" s="81"/>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3"/>
      <c r="AI66" s="25"/>
    </row>
    <row r="67" spans="1:37" ht="12.75" customHeight="1" x14ac:dyDescent="0.3">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25"/>
    </row>
    <row r="68" spans="1:37" ht="12.75" customHeight="1" x14ac:dyDescent="0.3">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25"/>
    </row>
    <row r="69" spans="1:37" ht="12.75" customHeight="1" x14ac:dyDescent="0.3">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25"/>
    </row>
    <row r="70" spans="1:37" ht="12.75" customHeight="1" x14ac:dyDescent="0.3">
      <c r="A70" s="165">
        <f>A1</f>
        <v>0</v>
      </c>
      <c r="B70" s="130"/>
      <c r="C70" s="130"/>
      <c r="D70" s="130"/>
      <c r="E70" s="130"/>
      <c r="F70" s="130"/>
      <c r="G70" s="130"/>
      <c r="H70" s="130"/>
      <c r="I70" s="139"/>
      <c r="J70" s="85"/>
      <c r="K70" s="166" t="str">
        <f>K1</f>
        <v>Jablonec n. N., 6.12.25</v>
      </c>
      <c r="L70" s="130"/>
      <c r="M70" s="130"/>
      <c r="N70" s="130"/>
      <c r="O70" s="130"/>
      <c r="P70" s="130"/>
      <c r="Q70" s="130"/>
      <c r="R70" s="130"/>
      <c r="S70" s="139"/>
      <c r="T70" s="85"/>
      <c r="U70" s="175" t="str">
        <f>U1</f>
        <v>Divize</v>
      </c>
      <c r="V70" s="130"/>
      <c r="W70" s="139"/>
      <c r="X70" s="176" t="str">
        <f>X1</f>
        <v>D</v>
      </c>
      <c r="Y70" s="130"/>
      <c r="Z70" s="139"/>
      <c r="AA70" s="176" t="str">
        <f>C72</f>
        <v>o 9. - 13. místo</v>
      </c>
      <c r="AB70" s="130"/>
      <c r="AC70" s="130"/>
      <c r="AD70" s="130"/>
      <c r="AE70" s="130"/>
      <c r="AF70" s="130"/>
      <c r="AG70" s="130"/>
      <c r="AH70" s="132"/>
      <c r="AI70" s="25"/>
    </row>
    <row r="71" spans="1:37" ht="12.75" customHeight="1" x14ac:dyDescent="0.3">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25"/>
    </row>
    <row r="72" spans="1:37" ht="12.75" customHeight="1" x14ac:dyDescent="0.25">
      <c r="A72" s="143"/>
      <c r="B72" s="139"/>
      <c r="C72" s="144" t="s">
        <v>137</v>
      </c>
      <c r="D72" s="130"/>
      <c r="E72" s="130"/>
      <c r="F72" s="130"/>
      <c r="G72" s="130"/>
      <c r="H72" s="130"/>
      <c r="I72" s="130"/>
      <c r="J72" s="130"/>
      <c r="K72" s="130"/>
      <c r="L72" s="130"/>
      <c r="M72" s="130"/>
      <c r="N72" s="132"/>
      <c r="O72" s="145">
        <v>1</v>
      </c>
      <c r="P72" s="130"/>
      <c r="Q72" s="131"/>
      <c r="R72" s="129">
        <v>2</v>
      </c>
      <c r="S72" s="130"/>
      <c r="T72" s="131"/>
      <c r="U72" s="129">
        <v>3</v>
      </c>
      <c r="V72" s="130"/>
      <c r="W72" s="131"/>
      <c r="X72" s="129">
        <v>4</v>
      </c>
      <c r="Y72" s="130"/>
      <c r="Z72" s="131"/>
      <c r="AA72" s="129">
        <v>5</v>
      </c>
      <c r="AB72" s="130"/>
      <c r="AC72" s="132"/>
      <c r="AD72" s="29" t="s">
        <v>82</v>
      </c>
      <c r="AE72" s="29" t="s">
        <v>83</v>
      </c>
      <c r="AF72" s="129" t="s">
        <v>84</v>
      </c>
      <c r="AG72" s="130"/>
      <c r="AH72" s="131"/>
      <c r="AI72" s="30" t="s">
        <v>85</v>
      </c>
      <c r="AJ72" s="177" t="s">
        <v>86</v>
      </c>
      <c r="AK72" s="132"/>
    </row>
    <row r="73" spans="1:37" ht="12.75" customHeight="1" x14ac:dyDescent="0.25">
      <c r="A73" s="31">
        <v>1</v>
      </c>
      <c r="B73" s="161" t="s">
        <v>35</v>
      </c>
      <c r="C73" s="147"/>
      <c r="D73" s="147"/>
      <c r="E73" s="147"/>
      <c r="F73" s="147"/>
      <c r="G73" s="147"/>
      <c r="H73" s="147"/>
      <c r="I73" s="147"/>
      <c r="J73" s="147"/>
      <c r="K73" s="147"/>
      <c r="L73" s="147"/>
      <c r="M73" s="147"/>
      <c r="N73" s="147"/>
      <c r="O73" s="148" t="s">
        <v>88</v>
      </c>
      <c r="P73" s="149"/>
      <c r="Q73" s="150"/>
      <c r="R73" s="32">
        <v>1</v>
      </c>
      <c r="S73" s="33" t="s">
        <v>89</v>
      </c>
      <c r="T73" s="34">
        <v>3</v>
      </c>
      <c r="U73" s="32">
        <v>1</v>
      </c>
      <c r="V73" s="33" t="s">
        <v>89</v>
      </c>
      <c r="W73" s="34">
        <v>3</v>
      </c>
      <c r="X73" s="32">
        <v>2</v>
      </c>
      <c r="Y73" s="33" t="s">
        <v>89</v>
      </c>
      <c r="Z73" s="34">
        <v>3</v>
      </c>
      <c r="AA73" s="32"/>
      <c r="AB73" s="33" t="s">
        <v>89</v>
      </c>
      <c r="AC73" s="32"/>
      <c r="AD73" s="35">
        <f>IF(B73&lt;&gt;"",SUM(IF(R73&gt;T73,1,0),IF(U73&gt;W73,1,0),IF(X73&gt;Z73,1,0),IF(AA73&gt;AC73,1,0)),"")</f>
        <v>0</v>
      </c>
      <c r="AE73" s="36">
        <f>IF(B73&lt;&gt;"",SUM(IF(R73&lt;T73,1,0),IF(U73&lt;W73,1,0),IF(X73&lt;Z73,1,0),IF(AA73&lt;AC73,1,0)),"")</f>
        <v>3</v>
      </c>
      <c r="AF73" s="37">
        <f>IF(B73&lt;&gt;"",U73+X73+AA73+R73,"")</f>
        <v>4</v>
      </c>
      <c r="AG73" s="37" t="s">
        <v>89</v>
      </c>
      <c r="AH73" s="50">
        <f>IF(B73&lt;&gt;"",T73+W73+Z73+AC73,"")</f>
        <v>9</v>
      </c>
      <c r="AI73" s="39">
        <f t="shared" ref="AI73:AI77" si="7">IF(B73&lt;&gt;"",(AD73*2)+AE73,"")</f>
        <v>3</v>
      </c>
      <c r="AJ73" s="178"/>
      <c r="AK73" s="132"/>
    </row>
    <row r="74" spans="1:37" ht="12.75" customHeight="1" x14ac:dyDescent="0.25">
      <c r="A74" s="40">
        <v>2</v>
      </c>
      <c r="B74" s="161" t="s">
        <v>33</v>
      </c>
      <c r="C74" s="147"/>
      <c r="D74" s="147"/>
      <c r="E74" s="147"/>
      <c r="F74" s="147"/>
      <c r="G74" s="147"/>
      <c r="H74" s="147"/>
      <c r="I74" s="147"/>
      <c r="J74" s="147"/>
      <c r="K74" s="147"/>
      <c r="L74" s="147"/>
      <c r="M74" s="147"/>
      <c r="N74" s="147"/>
      <c r="O74" s="41">
        <f>T73</f>
        <v>3</v>
      </c>
      <c r="P74" s="42" t="s">
        <v>89</v>
      </c>
      <c r="Q74" s="43">
        <f>R73</f>
        <v>1</v>
      </c>
      <c r="R74" s="151" t="s">
        <v>88</v>
      </c>
      <c r="S74" s="152"/>
      <c r="T74" s="153"/>
      <c r="U74" s="44">
        <v>3</v>
      </c>
      <c r="V74" s="45" t="s">
        <v>89</v>
      </c>
      <c r="W74" s="46">
        <v>2</v>
      </c>
      <c r="X74" s="44">
        <v>3</v>
      </c>
      <c r="Y74" s="45" t="s">
        <v>89</v>
      </c>
      <c r="Z74" s="47">
        <v>2</v>
      </c>
      <c r="AA74" s="44"/>
      <c r="AB74" s="45" t="s">
        <v>89</v>
      </c>
      <c r="AC74" s="47"/>
      <c r="AD74" s="48">
        <f>IF(B74&lt;&gt;"",SUM(IF(O74&gt;Q74,1,0),IF(U74&gt;W74,1,0),IF(X74&gt;Z74,1,0),IF(AA74&gt;AC74,1,0)),"")</f>
        <v>3</v>
      </c>
      <c r="AE74" s="49">
        <f>IF(B74&lt;&gt;"",SUM(IF(O74&lt;Q74,1,0),IF(U74&lt;W74,1,0),IF(X74&lt;Z74,1,0),IF(AA74&lt;AC74,1,0)),"")</f>
        <v>0</v>
      </c>
      <c r="AF74" s="50">
        <f>IF(B74&lt;&gt;"",O74+U74+X74+AA74,"")</f>
        <v>9</v>
      </c>
      <c r="AG74" s="51" t="s">
        <v>89</v>
      </c>
      <c r="AH74" s="50">
        <f>IF(B74&lt;&gt;"",Q74+W74+Z74+AC74,"")</f>
        <v>5</v>
      </c>
      <c r="AI74" s="53">
        <f t="shared" si="7"/>
        <v>6</v>
      </c>
      <c r="AJ74" s="178"/>
      <c r="AK74" s="132"/>
    </row>
    <row r="75" spans="1:37" ht="12.75" customHeight="1" x14ac:dyDescent="0.25">
      <c r="A75" s="40">
        <v>3</v>
      </c>
      <c r="B75" s="161" t="s">
        <v>135</v>
      </c>
      <c r="C75" s="147"/>
      <c r="D75" s="147"/>
      <c r="E75" s="147"/>
      <c r="F75" s="147"/>
      <c r="G75" s="147"/>
      <c r="H75" s="147"/>
      <c r="I75" s="147"/>
      <c r="J75" s="147"/>
      <c r="K75" s="147"/>
      <c r="L75" s="147"/>
      <c r="M75" s="147"/>
      <c r="N75" s="147"/>
      <c r="O75" s="54">
        <f>W73</f>
        <v>3</v>
      </c>
      <c r="P75" s="55" t="s">
        <v>89</v>
      </c>
      <c r="Q75" s="46">
        <f>U73</f>
        <v>1</v>
      </c>
      <c r="R75" s="47">
        <f>W74</f>
        <v>2</v>
      </c>
      <c r="S75" s="55" t="s">
        <v>89</v>
      </c>
      <c r="T75" s="46">
        <f>U74</f>
        <v>3</v>
      </c>
      <c r="U75" s="151" t="s">
        <v>88</v>
      </c>
      <c r="V75" s="152"/>
      <c r="W75" s="153"/>
      <c r="X75" s="44">
        <v>3</v>
      </c>
      <c r="Y75" s="45" t="s">
        <v>89</v>
      </c>
      <c r="Z75" s="47">
        <v>1</v>
      </c>
      <c r="AA75" s="44"/>
      <c r="AB75" s="45" t="s">
        <v>89</v>
      </c>
      <c r="AC75" s="47"/>
      <c r="AD75" s="48">
        <f>IF(B75&lt;&gt;"",SUM(IF(O75&gt;Q75,1,0),IF(R75&gt;T75,1,0),IF(X75&gt;Z75,1,0),IF(AA75&gt;AC75,1,0)),"")</f>
        <v>2</v>
      </c>
      <c r="AE75" s="49">
        <f>IF(B75&lt;&gt;"",SUM(IF(O75&lt;Q75,1,0),IF(R75&lt;T75,1,0),IF(X75&lt;Z75,1,0),IF(AA75&lt;AC75,1,0)),"")</f>
        <v>1</v>
      </c>
      <c r="AF75" s="50">
        <f>IF(B75&lt;&gt;"",O75+R75+X75+AA75,"")</f>
        <v>8</v>
      </c>
      <c r="AG75" s="51" t="s">
        <v>89</v>
      </c>
      <c r="AH75" s="50">
        <f>IF(B75&lt;&gt;"",Q75+T75+Z75+AC75,"")</f>
        <v>5</v>
      </c>
      <c r="AI75" s="53">
        <f t="shared" si="7"/>
        <v>5</v>
      </c>
      <c r="AJ75" s="178"/>
      <c r="AK75" s="132"/>
    </row>
    <row r="76" spans="1:37" ht="12.75" customHeight="1" x14ac:dyDescent="0.25">
      <c r="A76" s="40">
        <v>4</v>
      </c>
      <c r="B76" s="161" t="s">
        <v>34</v>
      </c>
      <c r="C76" s="147"/>
      <c r="D76" s="147"/>
      <c r="E76" s="147"/>
      <c r="F76" s="147"/>
      <c r="G76" s="147"/>
      <c r="H76" s="147"/>
      <c r="I76" s="147"/>
      <c r="J76" s="147"/>
      <c r="K76" s="147"/>
      <c r="L76" s="147"/>
      <c r="M76" s="147"/>
      <c r="N76" s="147"/>
      <c r="O76" s="86">
        <v>3</v>
      </c>
      <c r="P76" s="45" t="s">
        <v>89</v>
      </c>
      <c r="Q76" s="87">
        <v>2</v>
      </c>
      <c r="R76" s="44">
        <f>Z74</f>
        <v>2</v>
      </c>
      <c r="S76" s="45" t="s">
        <v>89</v>
      </c>
      <c r="T76" s="46">
        <f>X74</f>
        <v>3</v>
      </c>
      <c r="U76" s="44">
        <f>Z75</f>
        <v>1</v>
      </c>
      <c r="V76" s="55" t="s">
        <v>89</v>
      </c>
      <c r="W76" s="46">
        <f>X75</f>
        <v>3</v>
      </c>
      <c r="X76" s="183" t="s">
        <v>88</v>
      </c>
      <c r="Y76" s="184"/>
      <c r="Z76" s="185"/>
      <c r="AA76" s="44"/>
      <c r="AB76" s="45" t="s">
        <v>89</v>
      </c>
      <c r="AC76" s="47"/>
      <c r="AD76" s="48">
        <f>IF(B76&lt;&gt;"",SUM(IF(O76&gt;Q76,1,0),IF(R76&gt;T76,1,0),IF(U76&gt;W76,1,0),IF(AA76&gt;AC76,1,0)),"")</f>
        <v>1</v>
      </c>
      <c r="AE76" s="49">
        <f>IF(B76&lt;&gt;"",SUM(IF(O76&lt;Q76,1,0),IF(R76&lt;T76,1,0),IF(U76&lt;W76,1,0),IF(AA76&lt;AC76,1,0)),"")</f>
        <v>2</v>
      </c>
      <c r="AF76" s="50">
        <f>IF(B76&lt;&gt;"",O76+U76+R76+AA76,"")</f>
        <v>6</v>
      </c>
      <c r="AG76" s="51" t="s">
        <v>89</v>
      </c>
      <c r="AH76" s="50">
        <f>IF(B76&lt;&gt;"",Q76+W76+T76+AC76,"")</f>
        <v>8</v>
      </c>
      <c r="AI76" s="53">
        <f t="shared" si="7"/>
        <v>4</v>
      </c>
      <c r="AJ76" s="178"/>
      <c r="AK76" s="132"/>
    </row>
    <row r="77" spans="1:37" ht="12.75" customHeight="1" x14ac:dyDescent="0.25">
      <c r="A77" s="56">
        <v>5</v>
      </c>
      <c r="B77" s="179"/>
      <c r="C77" s="155"/>
      <c r="D77" s="155"/>
      <c r="E77" s="155"/>
      <c r="F77" s="155"/>
      <c r="G77" s="155"/>
      <c r="H77" s="155"/>
      <c r="I77" s="155"/>
      <c r="J77" s="155"/>
      <c r="K77" s="155"/>
      <c r="L77" s="155"/>
      <c r="M77" s="155"/>
      <c r="N77" s="155"/>
      <c r="O77" s="57">
        <f>AC73</f>
        <v>0</v>
      </c>
      <c r="P77" s="58" t="s">
        <v>89</v>
      </c>
      <c r="Q77" s="59">
        <f>AA73</f>
        <v>0</v>
      </c>
      <c r="R77" s="60">
        <f>AC74</f>
        <v>0</v>
      </c>
      <c r="S77" s="58" t="s">
        <v>89</v>
      </c>
      <c r="T77" s="61">
        <f>AA74</f>
        <v>0</v>
      </c>
      <c r="U77" s="60"/>
      <c r="V77" s="62" t="s">
        <v>89</v>
      </c>
      <c r="W77" s="61"/>
      <c r="X77" s="60">
        <f>AC76</f>
        <v>0</v>
      </c>
      <c r="Y77" s="62" t="s">
        <v>89</v>
      </c>
      <c r="Z77" s="61">
        <f>AA76</f>
        <v>0</v>
      </c>
      <c r="AA77" s="180" t="s">
        <v>88</v>
      </c>
      <c r="AB77" s="181"/>
      <c r="AC77" s="182"/>
      <c r="AD77" s="63" t="str">
        <f>IF(B77&lt;&gt;"",SUM(IF(O77&gt;Q77,1,0),IF(R77&gt;T77,1,0),IF(U77&gt;W77,1,0),IF(X77&gt;Z77,1,0)),"")</f>
        <v/>
      </c>
      <c r="AE77" s="64" t="str">
        <f>IF(B77&lt;&gt;"",SUM(IF(O77&lt;Q77,1,0),IF(R77&lt;T77,1,0),IF(U77&lt;W77,1,0),IF(X77&lt;Z77,1,0)),"")</f>
        <v/>
      </c>
      <c r="AF77" s="65" t="str">
        <f>IF(B77&lt;&gt;"",O77+U77+X77+R77,"")</f>
        <v/>
      </c>
      <c r="AG77" s="66" t="s">
        <v>89</v>
      </c>
      <c r="AH77" s="65" t="str">
        <f>IF(B77&lt;&gt;"",Q77+W77+Z77+T77,"")</f>
        <v/>
      </c>
      <c r="AI77" s="68" t="str">
        <f t="shared" si="7"/>
        <v/>
      </c>
      <c r="AJ77" s="178"/>
      <c r="AK77" s="132"/>
    </row>
    <row r="78" spans="1:37" ht="12.75" customHeight="1" x14ac:dyDescent="0.2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row>
    <row r="79" spans="1:37" ht="12.75" customHeight="1" x14ac:dyDescent="0.2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row>
    <row r="80" spans="1:37" ht="12.75" customHeight="1" x14ac:dyDescent="0.2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row>
    <row r="81" spans="1:35" ht="12.75" customHeight="1" x14ac:dyDescent="0.25">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row>
    <row r="82" spans="1:35" ht="12.75" customHeight="1" x14ac:dyDescent="0.25">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row>
    <row r="83" spans="1:35" ht="12.75" customHeight="1" x14ac:dyDescent="0.25">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row>
    <row r="84" spans="1:35" ht="12.75" customHeight="1" x14ac:dyDescent="0.2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row>
    <row r="85" spans="1:35" ht="12.75" customHeight="1" x14ac:dyDescent="0.25">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row>
    <row r="86" spans="1:35" ht="12.75" customHeight="1" x14ac:dyDescent="0.25">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row>
    <row r="87" spans="1:35" ht="12.75" customHeight="1" x14ac:dyDescent="0.2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row>
    <row r="88" spans="1:35" ht="12.75" customHeight="1"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row>
    <row r="89" spans="1:35" ht="12.75" customHeight="1" x14ac:dyDescent="0.2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row>
    <row r="90" spans="1:35" ht="12.75" customHeight="1" x14ac:dyDescent="0.2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row>
    <row r="91" spans="1:35" ht="12.75" customHeight="1" x14ac:dyDescent="0.2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row>
    <row r="92" spans="1:35" ht="12.75" customHeight="1" x14ac:dyDescent="0.2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row>
    <row r="93" spans="1:35" ht="12.75" customHeight="1" x14ac:dyDescent="0.2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row>
    <row r="94" spans="1:35" ht="12.75" customHeight="1" x14ac:dyDescent="0.2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row>
    <row r="95" spans="1:35" ht="12.75" customHeight="1" x14ac:dyDescent="0.2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row>
    <row r="96" spans="1:35" ht="12.75" customHeight="1" x14ac:dyDescent="0.25">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row>
    <row r="97" spans="1:35" ht="12.75" customHeight="1" x14ac:dyDescent="0.25">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row>
    <row r="98" spans="1:35" ht="12.75" customHeight="1" x14ac:dyDescent="0.25">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row>
    <row r="99" spans="1:35" ht="12.75" customHeight="1" x14ac:dyDescent="0.25">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row>
    <row r="100" spans="1:35" ht="12.75" customHeight="1" x14ac:dyDescent="0.2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row>
    <row r="101" spans="1:35" ht="12.75" customHeight="1" x14ac:dyDescent="0.2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row>
    <row r="102" spans="1:35" ht="12.75" customHeight="1" x14ac:dyDescent="0.2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row>
    <row r="103" spans="1:35" ht="12.75" customHeight="1" x14ac:dyDescent="0.2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row>
    <row r="104" spans="1:35" ht="12.75" customHeight="1" x14ac:dyDescent="0.2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row>
    <row r="105" spans="1:35" ht="12.75" customHeight="1" x14ac:dyDescent="0.2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row>
    <row r="106" spans="1:35" ht="12.75" customHeight="1" x14ac:dyDescent="0.2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row>
    <row r="107" spans="1:35" ht="12.75" customHeight="1" x14ac:dyDescent="0.2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row>
    <row r="108" spans="1:35" ht="12.75" customHeight="1" x14ac:dyDescent="0.2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row>
    <row r="109" spans="1:35" ht="12.75" customHeight="1" x14ac:dyDescent="0.2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row>
    <row r="110" spans="1:35" ht="12.75" customHeight="1" x14ac:dyDescent="0.2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row>
    <row r="111" spans="1:35" ht="12.75" customHeight="1" x14ac:dyDescent="0.2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row>
    <row r="112" spans="1:35" ht="12.75" customHeight="1" x14ac:dyDescent="0.2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row>
    <row r="113" spans="1:35" ht="12.75" customHeight="1" x14ac:dyDescent="0.2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row>
    <row r="114" spans="1:35" ht="12.75" customHeight="1" x14ac:dyDescent="0.2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row>
    <row r="115" spans="1:35" ht="12.75" customHeight="1" x14ac:dyDescent="0.2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row>
    <row r="116" spans="1:35" ht="12.75" customHeight="1" x14ac:dyDescent="0.2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row>
    <row r="117" spans="1:35" ht="12.75" customHeight="1" x14ac:dyDescent="0.2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row>
    <row r="118" spans="1:35" ht="12.75" customHeight="1" x14ac:dyDescent="0.2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row>
    <row r="119" spans="1:35" ht="12.75" customHeight="1" x14ac:dyDescent="0.2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row>
    <row r="120" spans="1:35" ht="12.75" customHeight="1" x14ac:dyDescent="0.2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row>
    <row r="121" spans="1:35" ht="12.75" customHeight="1" x14ac:dyDescent="0.2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row>
    <row r="122" spans="1:35" ht="12.75" customHeight="1" x14ac:dyDescent="0.2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row>
    <row r="123" spans="1:35" ht="12.75" customHeight="1" x14ac:dyDescent="0.2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row>
    <row r="124" spans="1:35" ht="12.75" customHeight="1" x14ac:dyDescent="0.2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row>
    <row r="125" spans="1:35" ht="12.75" customHeight="1" x14ac:dyDescent="0.2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row>
    <row r="126" spans="1:35" ht="12.75" customHeight="1" x14ac:dyDescent="0.2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row>
    <row r="127" spans="1:35" ht="12.75" customHeight="1" x14ac:dyDescent="0.2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row>
    <row r="128" spans="1:35" ht="12.75" customHeight="1" x14ac:dyDescent="0.2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row>
    <row r="129" spans="1:35" ht="12.75" customHeight="1" x14ac:dyDescent="0.2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row>
    <row r="130" spans="1:35" ht="12.75" customHeight="1" x14ac:dyDescent="0.2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row>
    <row r="131" spans="1:35" ht="12.75" customHeight="1" x14ac:dyDescent="0.2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row>
    <row r="132" spans="1:35" ht="12.75" customHeight="1" x14ac:dyDescent="0.2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row>
    <row r="133" spans="1:35" ht="12.75" customHeight="1" x14ac:dyDescent="0.2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row>
    <row r="134" spans="1:35" ht="12.75" customHeight="1" x14ac:dyDescent="0.2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row>
    <row r="135" spans="1:35" ht="12.75" customHeight="1" x14ac:dyDescent="0.2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row>
    <row r="136" spans="1:35" ht="12.75" customHeight="1" x14ac:dyDescent="0.2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row>
    <row r="137" spans="1:35" ht="12.75" customHeight="1" x14ac:dyDescent="0.2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row>
    <row r="138" spans="1:35" ht="12.75" customHeight="1" x14ac:dyDescent="0.2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row>
    <row r="139" spans="1:35" ht="12.75" customHeight="1" x14ac:dyDescent="0.2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row>
    <row r="140" spans="1:35" ht="12.75" customHeight="1" x14ac:dyDescent="0.2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row>
    <row r="141" spans="1:35" ht="12.75" customHeight="1" x14ac:dyDescent="0.2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row>
    <row r="142" spans="1:35" ht="12.75" customHeight="1" x14ac:dyDescent="0.2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row>
    <row r="143" spans="1:35" ht="12.75" customHeight="1" x14ac:dyDescent="0.2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row>
    <row r="144" spans="1:35" ht="12.75" customHeight="1" x14ac:dyDescent="0.2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row>
    <row r="145" spans="1:35" ht="12.75" customHeight="1" x14ac:dyDescent="0.2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row>
    <row r="146" spans="1:35" ht="12.75" customHeight="1" x14ac:dyDescent="0.2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row>
    <row r="147" spans="1:35" ht="12.75" customHeight="1" x14ac:dyDescent="0.2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row>
    <row r="148" spans="1:35" ht="12.75" customHeight="1" x14ac:dyDescent="0.2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row>
    <row r="149" spans="1:35" ht="12.75" customHeight="1" x14ac:dyDescent="0.2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row>
    <row r="150" spans="1:35" ht="12.75" customHeight="1" x14ac:dyDescent="0.2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row>
    <row r="151" spans="1:35" ht="12.75" customHeight="1" x14ac:dyDescent="0.2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row>
    <row r="152" spans="1:35" ht="12.75" customHeight="1" x14ac:dyDescent="0.2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row>
    <row r="153" spans="1:35" ht="12.75" customHeight="1" x14ac:dyDescent="0.2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row>
    <row r="154" spans="1:35" ht="12.75" customHeight="1" x14ac:dyDescent="0.2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row>
    <row r="155" spans="1:35" ht="12.75" customHeight="1" x14ac:dyDescent="0.2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row>
    <row r="156" spans="1:35" ht="12.75" customHeight="1" x14ac:dyDescent="0.2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row>
    <row r="157" spans="1:35" ht="12.75" customHeight="1" x14ac:dyDescent="0.2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row>
    <row r="158" spans="1:35" ht="12.75" customHeight="1" x14ac:dyDescent="0.2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row>
    <row r="159" spans="1:35" ht="12.75" customHeight="1" x14ac:dyDescent="0.2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row>
    <row r="160" spans="1:35" ht="12.75" customHeight="1" x14ac:dyDescent="0.2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row>
    <row r="161" spans="1:35" ht="12.75" customHeight="1" x14ac:dyDescent="0.2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row>
    <row r="162" spans="1:35" ht="12.75" customHeight="1" x14ac:dyDescent="0.2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row>
    <row r="163" spans="1:35" ht="12.75" customHeight="1" x14ac:dyDescent="0.2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row>
    <row r="164" spans="1:35" ht="12.75" customHeight="1" x14ac:dyDescent="0.2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row>
    <row r="165" spans="1:35" ht="12.75" customHeight="1" x14ac:dyDescent="0.2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row>
    <row r="166" spans="1:35" ht="12.75" customHeight="1" x14ac:dyDescent="0.2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row>
    <row r="167" spans="1:35" ht="12.75" customHeight="1" x14ac:dyDescent="0.2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row>
    <row r="168" spans="1:35" ht="12.75" customHeight="1" x14ac:dyDescent="0.2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row>
    <row r="169" spans="1:35" ht="12.75" customHeight="1" x14ac:dyDescent="0.2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row>
    <row r="170" spans="1:35" ht="15.75" customHeight="1" x14ac:dyDescent="0.2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row>
    <row r="171" spans="1:35" ht="15.75" customHeight="1" x14ac:dyDescent="0.2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row>
    <row r="172" spans="1:35" ht="15.75" customHeight="1" x14ac:dyDescent="0.2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row>
    <row r="173" spans="1:35"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spans="1:35"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spans="1:35"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spans="1:35"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spans="1:35"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1:35"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spans="1:35"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spans="1:35"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spans="1:35"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spans="1:35"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spans="1:35"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spans="1:35"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row>
    <row r="185" spans="1:35"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row>
    <row r="186" spans="1:35"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row>
    <row r="187" spans="1:35"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spans="1:35"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spans="1:35"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spans="1:35"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spans="1:35"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spans="1:35"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spans="1:35"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spans="1:35"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spans="1:35"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5"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5"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5"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5"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5"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5"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5"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5"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5"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5"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5"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5"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5"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ht="15.75" customHeight="1" x14ac:dyDescent="0.25">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c r="AA263" s="71"/>
      <c r="AB263" s="71"/>
      <c r="AC263" s="71"/>
      <c r="AD263" s="71"/>
      <c r="AE263" s="71"/>
      <c r="AF263" s="71"/>
      <c r="AG263" s="71"/>
      <c r="AH263" s="71"/>
      <c r="AI263" s="71"/>
    </row>
    <row r="264" spans="1:35" ht="15.75" customHeight="1" x14ac:dyDescent="0.25">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c r="AA264" s="71"/>
      <c r="AB264" s="71"/>
      <c r="AC264" s="71"/>
      <c r="AD264" s="71"/>
      <c r="AE264" s="71"/>
      <c r="AF264" s="71"/>
      <c r="AG264" s="71"/>
      <c r="AH264" s="71"/>
      <c r="AI264" s="71"/>
    </row>
    <row r="265" spans="1:35" ht="15.75" customHeight="1" x14ac:dyDescent="0.25">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c r="AA265" s="71"/>
      <c r="AB265" s="71"/>
      <c r="AC265" s="71"/>
      <c r="AD265" s="71"/>
      <c r="AE265" s="71"/>
      <c r="AF265" s="71"/>
      <c r="AG265" s="71"/>
      <c r="AH265" s="71"/>
      <c r="AI265" s="71"/>
    </row>
    <row r="266" spans="1:35" ht="15.75" customHeight="1" x14ac:dyDescent="0.25">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c r="AA266" s="71"/>
      <c r="AB266" s="71"/>
      <c r="AC266" s="71"/>
      <c r="AD266" s="71"/>
      <c r="AE266" s="71"/>
      <c r="AF266" s="71"/>
      <c r="AG266" s="71"/>
      <c r="AH266" s="71"/>
      <c r="AI266" s="71"/>
    </row>
    <row r="267" spans="1:35" ht="15.75" customHeight="1" x14ac:dyDescent="0.25">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c r="AA267" s="71"/>
      <c r="AB267" s="71"/>
      <c r="AC267" s="71"/>
      <c r="AD267" s="71"/>
      <c r="AE267" s="71"/>
      <c r="AF267" s="71"/>
      <c r="AG267" s="71"/>
      <c r="AH267" s="71"/>
      <c r="AI267" s="71"/>
    </row>
    <row r="268" spans="1:35" ht="15.75" customHeight="1" x14ac:dyDescent="0.25">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c r="AA268" s="71"/>
      <c r="AB268" s="71"/>
      <c r="AC268" s="71"/>
      <c r="AD268" s="71"/>
      <c r="AE268" s="71"/>
      <c r="AF268" s="71"/>
      <c r="AG268" s="71"/>
      <c r="AH268" s="71"/>
      <c r="AI268" s="71"/>
    </row>
    <row r="269" spans="1:35" ht="15.75" customHeight="1" x14ac:dyDescent="0.25">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c r="AA269" s="71"/>
      <c r="AB269" s="71"/>
      <c r="AC269" s="71"/>
      <c r="AD269" s="71"/>
      <c r="AE269" s="71"/>
      <c r="AF269" s="71"/>
      <c r="AG269" s="71"/>
      <c r="AH269" s="71"/>
      <c r="AI269" s="71"/>
    </row>
    <row r="270" spans="1:35" ht="15.75" customHeight="1" x14ac:dyDescent="0.25">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c r="AA270" s="71"/>
      <c r="AB270" s="71"/>
      <c r="AC270" s="71"/>
      <c r="AD270" s="71"/>
      <c r="AE270" s="71"/>
      <c r="AF270" s="71"/>
      <c r="AG270" s="71"/>
      <c r="AH270" s="71"/>
      <c r="AI270" s="71"/>
    </row>
    <row r="271" spans="1:35" ht="15.75" customHeight="1" x14ac:dyDescent="0.25"/>
    <row r="272" spans="1:35"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9">
    <mergeCell ref="X20:Z20"/>
    <mergeCell ref="AC22:AE22"/>
    <mergeCell ref="AG22:AH22"/>
    <mergeCell ref="AG23:AH23"/>
    <mergeCell ref="AG24:AH24"/>
    <mergeCell ref="AG25:AH25"/>
    <mergeCell ref="AG26:AH26"/>
    <mergeCell ref="B20:N20"/>
    <mergeCell ref="A22:B22"/>
    <mergeCell ref="C22:N22"/>
    <mergeCell ref="O22:Q22"/>
    <mergeCell ref="R22:T22"/>
    <mergeCell ref="U22:W22"/>
    <mergeCell ref="X22:Z22"/>
    <mergeCell ref="B23:N23"/>
    <mergeCell ref="O23:Q23"/>
    <mergeCell ref="B24:N24"/>
    <mergeCell ref="R24:T24"/>
    <mergeCell ref="B25:N25"/>
    <mergeCell ref="U25:W25"/>
    <mergeCell ref="X26:Z26"/>
    <mergeCell ref="AF72:AH72"/>
    <mergeCell ref="AJ72:AK72"/>
    <mergeCell ref="AJ73:AK73"/>
    <mergeCell ref="AJ74:AK74"/>
    <mergeCell ref="AJ75:AK75"/>
    <mergeCell ref="AJ76:AK76"/>
    <mergeCell ref="AJ77:AK77"/>
    <mergeCell ref="A72:B72"/>
    <mergeCell ref="C72:N72"/>
    <mergeCell ref="O72:Q72"/>
    <mergeCell ref="R72:T72"/>
    <mergeCell ref="U72:W72"/>
    <mergeCell ref="X72:Z72"/>
    <mergeCell ref="AA72:AC72"/>
    <mergeCell ref="B76:N76"/>
    <mergeCell ref="B77:N77"/>
    <mergeCell ref="AA77:AC77"/>
    <mergeCell ref="B73:N73"/>
    <mergeCell ref="O73:Q73"/>
    <mergeCell ref="B74:N74"/>
    <mergeCell ref="R74:T74"/>
    <mergeCell ref="B75:N75"/>
    <mergeCell ref="U75:W75"/>
    <mergeCell ref="X76:Z76"/>
    <mergeCell ref="W52:AG52"/>
    <mergeCell ref="W53:AG53"/>
    <mergeCell ref="L54:V54"/>
    <mergeCell ref="L65:V65"/>
    <mergeCell ref="W65:AG65"/>
    <mergeCell ref="A70:I70"/>
    <mergeCell ref="K70:S70"/>
    <mergeCell ref="U70:W70"/>
    <mergeCell ref="X70:Z70"/>
    <mergeCell ref="AA70:AH70"/>
    <mergeCell ref="L55:V55"/>
    <mergeCell ref="L58:V58"/>
    <mergeCell ref="W59:AG59"/>
    <mergeCell ref="L60:V60"/>
    <mergeCell ref="W60:AG60"/>
    <mergeCell ref="L63:V63"/>
    <mergeCell ref="W64:AG64"/>
    <mergeCell ref="L45:V45"/>
    <mergeCell ref="A46:K46"/>
    <mergeCell ref="L46:V46"/>
    <mergeCell ref="A53:K53"/>
    <mergeCell ref="A55:K55"/>
    <mergeCell ref="A49:K49"/>
    <mergeCell ref="L50:V50"/>
    <mergeCell ref="A51:K51"/>
    <mergeCell ref="L51:V51"/>
    <mergeCell ref="W39:AG39"/>
    <mergeCell ref="A40:K40"/>
    <mergeCell ref="W40:AG40"/>
    <mergeCell ref="L41:V41"/>
    <mergeCell ref="A42:K42"/>
    <mergeCell ref="L42:V42"/>
    <mergeCell ref="W43:AG43"/>
    <mergeCell ref="A44:K44"/>
    <mergeCell ref="W44:AG44"/>
    <mergeCell ref="L33:V33"/>
    <mergeCell ref="A32:K32"/>
    <mergeCell ref="A34:K34"/>
    <mergeCell ref="L34:V34"/>
    <mergeCell ref="W35:AG35"/>
    <mergeCell ref="A36:K36"/>
    <mergeCell ref="W36:AG36"/>
    <mergeCell ref="L37:V37"/>
    <mergeCell ref="A38:K38"/>
    <mergeCell ref="L38:V38"/>
    <mergeCell ref="AC16:AE16"/>
    <mergeCell ref="AG16:AH16"/>
    <mergeCell ref="AG17:AH17"/>
    <mergeCell ref="AG18:AH18"/>
    <mergeCell ref="AG19:AH19"/>
    <mergeCell ref="AG20:AH20"/>
    <mergeCell ref="B26:N26"/>
    <mergeCell ref="A29:I29"/>
    <mergeCell ref="K29:S29"/>
    <mergeCell ref="U29:W29"/>
    <mergeCell ref="X29:Z29"/>
    <mergeCell ref="AA29:AH29"/>
    <mergeCell ref="A16:B16"/>
    <mergeCell ref="C16:N16"/>
    <mergeCell ref="O16:Q16"/>
    <mergeCell ref="R16:T16"/>
    <mergeCell ref="U16:W16"/>
    <mergeCell ref="X16:Z16"/>
    <mergeCell ref="B17:N17"/>
    <mergeCell ref="O17:Q17"/>
    <mergeCell ref="B18:N18"/>
    <mergeCell ref="R18:T18"/>
    <mergeCell ref="B19:N19"/>
    <mergeCell ref="U19:W19"/>
    <mergeCell ref="U10:W10"/>
    <mergeCell ref="X10:Z10"/>
    <mergeCell ref="AC10:AE10"/>
    <mergeCell ref="AG10:AH10"/>
    <mergeCell ref="AG11:AH11"/>
    <mergeCell ref="AG12:AH12"/>
    <mergeCell ref="AG13:AH13"/>
    <mergeCell ref="AG14:AH14"/>
    <mergeCell ref="B7:N7"/>
    <mergeCell ref="B8:N8"/>
    <mergeCell ref="X8:Z8"/>
    <mergeCell ref="A10:B10"/>
    <mergeCell ref="C10:N10"/>
    <mergeCell ref="O10:Q10"/>
    <mergeCell ref="R10:T10"/>
    <mergeCell ref="B11:N11"/>
    <mergeCell ref="O11:Q11"/>
    <mergeCell ref="B12:N12"/>
    <mergeCell ref="R12:T12"/>
    <mergeCell ref="B13:N13"/>
    <mergeCell ref="U13:W13"/>
    <mergeCell ref="X14:Z14"/>
    <mergeCell ref="B14:N14"/>
    <mergeCell ref="U4:W4"/>
    <mergeCell ref="X4:Z4"/>
    <mergeCell ref="AC4:AE4"/>
    <mergeCell ref="AG4:AH4"/>
    <mergeCell ref="AG5:AH5"/>
    <mergeCell ref="AG6:AH6"/>
    <mergeCell ref="AG7:AH7"/>
    <mergeCell ref="AG8:AH8"/>
    <mergeCell ref="A1:I1"/>
    <mergeCell ref="K1:S1"/>
    <mergeCell ref="U1:W1"/>
    <mergeCell ref="X1:Z1"/>
    <mergeCell ref="AA1:AH1"/>
    <mergeCell ref="A4:B4"/>
    <mergeCell ref="C4:N4"/>
    <mergeCell ref="O4:Q4"/>
    <mergeCell ref="R4:T4"/>
    <mergeCell ref="B5:N5"/>
    <mergeCell ref="O5:Q5"/>
    <mergeCell ref="B6:N6"/>
    <mergeCell ref="R6:T6"/>
    <mergeCell ref="U7:W7"/>
  </mergeCells>
  <conditionalFormatting sqref="AG5:AH8 AG11:AH14 AG17:AH20 AG23:AH26 AG73:AG77 AI73:AI77">
    <cfRule type="cellIs" dxfId="11" priority="1" operator="lessThan">
      <formula>2.5</formula>
    </cfRule>
    <cfRule type="cellIs" dxfId="10" priority="2" operator="greaterThan">
      <formula>2.5</formula>
    </cfRule>
  </conditionalFormatting>
  <dataValidations count="1">
    <dataValidation type="list" allowBlank="1" showErrorMessage="1" sqref="A32 L33 A34 W35 A36 L37 A38 W39 A40 L41 A42 W43 A44 L45 A46 A49 L50 A51 W52 A53 L54 A55 L58 W59 L60 L63 W64 L65 B73:B77" xr:uid="{00000000-0002-0000-0300-000001000000}">
      <formula1>$B$5:$B$26</formula1>
    </dataValidation>
  </dataValidations>
  <printOptions horizontalCentered="1"/>
  <pageMargins left="0.39370078740157483" right="0.39370078740157483" top="0.39370078740157483" bottom="0.39370078740157483" header="0" footer="0"/>
  <pageSetup paperSize="9" fitToHeight="0"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seznam!$K:$K</xm:f>
          </x14:formula1>
          <xm:sqref>B5:B8 B11:B14 B17:B20 B23:B26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A86E8"/>
    <pageSetUpPr fitToPage="1"/>
  </sheetPr>
  <dimension ref="A1:AI1000"/>
  <sheetViews>
    <sheetView showGridLines="0" workbookViewId="0">
      <selection sqref="A1:I1"/>
    </sheetView>
  </sheetViews>
  <sheetFormatPr defaultColWidth="12.6640625" defaultRowHeight="15" customHeight="1" x14ac:dyDescent="0.25"/>
  <cols>
    <col min="1" max="33" width="2.109375" customWidth="1"/>
    <col min="34" max="35" width="2.33203125" customWidth="1"/>
  </cols>
  <sheetData>
    <row r="1" spans="1:35" ht="15.75" customHeight="1" x14ac:dyDescent="0.25">
      <c r="A1" s="159">
        <f>div_A!A1</f>
        <v>0</v>
      </c>
      <c r="B1" s="130"/>
      <c r="C1" s="130"/>
      <c r="D1" s="130"/>
      <c r="E1" s="130"/>
      <c r="F1" s="130"/>
      <c r="G1" s="130"/>
      <c r="H1" s="130"/>
      <c r="I1" s="139"/>
      <c r="J1" s="23"/>
      <c r="K1" s="160" t="str">
        <f>div_A!K1</f>
        <v>Jablonec n. N., 6.12.25</v>
      </c>
      <c r="L1" s="130"/>
      <c r="M1" s="130"/>
      <c r="N1" s="130"/>
      <c r="O1" s="130"/>
      <c r="P1" s="130"/>
      <c r="Q1" s="130"/>
      <c r="R1" s="130"/>
      <c r="S1" s="139"/>
      <c r="T1" s="24"/>
      <c r="U1" s="190" t="s">
        <v>78</v>
      </c>
      <c r="V1" s="130"/>
      <c r="W1" s="139"/>
      <c r="X1" s="191" t="s">
        <v>158</v>
      </c>
      <c r="Y1" s="130"/>
      <c r="Z1" s="139"/>
      <c r="AA1" s="191" t="s">
        <v>80</v>
      </c>
      <c r="AB1" s="130"/>
      <c r="AC1" s="130"/>
      <c r="AD1" s="130"/>
      <c r="AE1" s="130"/>
      <c r="AF1" s="130"/>
      <c r="AG1" s="130"/>
      <c r="AH1" s="132"/>
      <c r="AI1" s="25"/>
    </row>
    <row r="2" spans="1:35" ht="9" customHeight="1" x14ac:dyDescent="0.25">
      <c r="A2" s="26"/>
      <c r="B2" s="27"/>
      <c r="C2" s="27"/>
      <c r="D2" s="27"/>
      <c r="E2" s="27"/>
      <c r="F2" s="27"/>
      <c r="G2" s="27"/>
      <c r="H2" s="27"/>
      <c r="I2" s="27"/>
      <c r="J2" s="27"/>
      <c r="K2" s="27"/>
      <c r="L2" s="27"/>
      <c r="M2" s="27"/>
      <c r="N2" s="27"/>
      <c r="O2" s="28"/>
      <c r="P2" s="28"/>
      <c r="Q2" s="28"/>
      <c r="R2" s="28"/>
      <c r="S2" s="28"/>
      <c r="T2" s="28"/>
      <c r="U2" s="28"/>
      <c r="V2" s="28"/>
      <c r="W2" s="28"/>
      <c r="X2" s="28"/>
      <c r="Y2" s="28"/>
      <c r="Z2" s="28"/>
      <c r="AA2" s="28"/>
      <c r="AB2" s="28"/>
      <c r="AC2" s="28"/>
      <c r="AD2" s="28"/>
      <c r="AE2" s="28"/>
      <c r="AF2" s="28"/>
      <c r="AG2" s="28"/>
      <c r="AH2" s="25"/>
      <c r="AI2" s="25"/>
    </row>
    <row r="3" spans="1:35" ht="9" customHeight="1" x14ac:dyDescent="0.25">
      <c r="A3" s="26"/>
      <c r="B3" s="27"/>
      <c r="C3" s="27"/>
      <c r="D3" s="27"/>
      <c r="E3" s="27"/>
      <c r="F3" s="27"/>
      <c r="G3" s="27"/>
      <c r="H3" s="27"/>
      <c r="I3" s="27"/>
      <c r="J3" s="27"/>
      <c r="K3" s="27"/>
      <c r="L3" s="27"/>
      <c r="M3" s="27"/>
      <c r="N3" s="27"/>
      <c r="O3" s="28"/>
      <c r="P3" s="28"/>
      <c r="Q3" s="28"/>
      <c r="R3" s="28"/>
      <c r="S3" s="28"/>
      <c r="T3" s="28"/>
      <c r="U3" s="28"/>
      <c r="V3" s="28"/>
      <c r="W3" s="28"/>
      <c r="X3" s="28"/>
      <c r="Y3" s="28"/>
      <c r="Z3" s="28"/>
      <c r="AA3" s="28"/>
      <c r="AB3" s="28"/>
      <c r="AC3" s="28"/>
      <c r="AD3" s="28"/>
      <c r="AE3" s="28"/>
      <c r="AF3" s="28"/>
      <c r="AG3" s="28"/>
      <c r="AH3" s="25"/>
      <c r="AI3" s="25"/>
    </row>
    <row r="4" spans="1:35" ht="16.5" customHeight="1" x14ac:dyDescent="0.25">
      <c r="A4" s="143"/>
      <c r="B4" s="139"/>
      <c r="C4" s="144" t="s">
        <v>81</v>
      </c>
      <c r="D4" s="130"/>
      <c r="E4" s="130"/>
      <c r="F4" s="130"/>
      <c r="G4" s="130"/>
      <c r="H4" s="130"/>
      <c r="I4" s="130"/>
      <c r="J4" s="130"/>
      <c r="K4" s="130"/>
      <c r="L4" s="130"/>
      <c r="M4" s="130"/>
      <c r="N4" s="132"/>
      <c r="O4" s="145">
        <v>1</v>
      </c>
      <c r="P4" s="130"/>
      <c r="Q4" s="131"/>
      <c r="R4" s="129">
        <v>2</v>
      </c>
      <c r="S4" s="130"/>
      <c r="T4" s="131"/>
      <c r="U4" s="129">
        <v>3</v>
      </c>
      <c r="V4" s="130"/>
      <c r="W4" s="131"/>
      <c r="X4" s="129">
        <v>4</v>
      </c>
      <c r="Y4" s="130"/>
      <c r="Z4" s="132"/>
      <c r="AA4" s="29" t="s">
        <v>82</v>
      </c>
      <c r="AB4" s="29" t="s">
        <v>83</v>
      </c>
      <c r="AC4" s="129" t="s">
        <v>84</v>
      </c>
      <c r="AD4" s="130"/>
      <c r="AE4" s="131"/>
      <c r="AF4" s="30" t="s">
        <v>85</v>
      </c>
      <c r="AG4" s="133" t="s">
        <v>86</v>
      </c>
      <c r="AH4" s="132"/>
      <c r="AI4" s="25"/>
    </row>
    <row r="5" spans="1:35" ht="16.5" customHeight="1" x14ac:dyDescent="0.25">
      <c r="A5" s="31">
        <v>1</v>
      </c>
      <c r="B5" s="146" t="s">
        <v>41</v>
      </c>
      <c r="C5" s="147"/>
      <c r="D5" s="147"/>
      <c r="E5" s="147"/>
      <c r="F5" s="147"/>
      <c r="G5" s="147"/>
      <c r="H5" s="147"/>
      <c r="I5" s="147"/>
      <c r="J5" s="147"/>
      <c r="K5" s="147"/>
      <c r="L5" s="147"/>
      <c r="M5" s="147"/>
      <c r="N5" s="147"/>
      <c r="O5" s="148" t="s">
        <v>88</v>
      </c>
      <c r="P5" s="149"/>
      <c r="Q5" s="150"/>
      <c r="R5" s="32">
        <v>1</v>
      </c>
      <c r="S5" s="33" t="s">
        <v>89</v>
      </c>
      <c r="T5" s="34">
        <v>3</v>
      </c>
      <c r="U5" s="32">
        <v>3</v>
      </c>
      <c r="V5" s="33" t="s">
        <v>89</v>
      </c>
      <c r="W5" s="34">
        <v>2</v>
      </c>
      <c r="X5" s="32">
        <v>3</v>
      </c>
      <c r="Y5" s="33" t="s">
        <v>89</v>
      </c>
      <c r="Z5" s="32">
        <v>0</v>
      </c>
      <c r="AA5" s="35">
        <f>IF(B5&lt;&gt;"",SUM(IF(R5&gt;T5,1,0),IF(U5&gt;W5,1,0),IF(X5&gt;Z5,1,0)),"")</f>
        <v>2</v>
      </c>
      <c r="AB5" s="36">
        <f>IF(B5&lt;&gt;"",SUM(IF(R5&lt;T5,1,0),IF(U5&lt;W5,1,0),IF(X5&lt;Z5,1,0)),"")</f>
        <v>1</v>
      </c>
      <c r="AC5" s="37">
        <f>IF(B5&lt;&gt;"",R5+U5+X5,"")</f>
        <v>7</v>
      </c>
      <c r="AD5" s="37" t="s">
        <v>89</v>
      </c>
      <c r="AE5" s="38">
        <f>IF(B5&lt;&gt;"",T5+W5+Z5,"")</f>
        <v>5</v>
      </c>
      <c r="AF5" s="39">
        <f t="shared" ref="AF5:AF8" si="0">IF(B5&lt;&gt;"",(AA5*2)+AB5,"")</f>
        <v>5</v>
      </c>
      <c r="AG5" s="134">
        <f t="shared" ref="AG5:AG8" si="1">IF(B5&lt;&gt;"",RANK(AF5,$AF$5:$AF$8,0),"")</f>
        <v>2</v>
      </c>
      <c r="AH5" s="135"/>
      <c r="AI5" s="25"/>
    </row>
    <row r="6" spans="1:35" ht="16.5" customHeight="1" x14ac:dyDescent="0.25">
      <c r="A6" s="40">
        <v>2</v>
      </c>
      <c r="B6" s="146" t="s">
        <v>40</v>
      </c>
      <c r="C6" s="147"/>
      <c r="D6" s="147"/>
      <c r="E6" s="147"/>
      <c r="F6" s="147"/>
      <c r="G6" s="147"/>
      <c r="H6" s="147"/>
      <c r="I6" s="147"/>
      <c r="J6" s="147"/>
      <c r="K6" s="147"/>
      <c r="L6" s="147"/>
      <c r="M6" s="147"/>
      <c r="N6" s="147"/>
      <c r="O6" s="41">
        <f>T5</f>
        <v>3</v>
      </c>
      <c r="P6" s="42" t="s">
        <v>89</v>
      </c>
      <c r="Q6" s="43">
        <f>R5</f>
        <v>1</v>
      </c>
      <c r="R6" s="151" t="s">
        <v>88</v>
      </c>
      <c r="S6" s="152"/>
      <c r="T6" s="153"/>
      <c r="U6" s="44">
        <v>3</v>
      </c>
      <c r="V6" s="45" t="s">
        <v>89</v>
      </c>
      <c r="W6" s="46">
        <v>0</v>
      </c>
      <c r="X6" s="44">
        <v>3</v>
      </c>
      <c r="Y6" s="45" t="s">
        <v>89</v>
      </c>
      <c r="Z6" s="47">
        <v>0</v>
      </c>
      <c r="AA6" s="48">
        <f>IF(B6&lt;&gt;"",SUM(IF(O6&gt;Q6,1,0),IF(U6&gt;W6,1,0),IF(X6&gt;Z6,1,0)),"")</f>
        <v>3</v>
      </c>
      <c r="AB6" s="49">
        <f>IF(B6&lt;&gt;"",SUM(IF(O6&lt;Q6,1,0),IF(U6&lt;W6,1,0),IF(X6&lt;Z6,1,0)),"")</f>
        <v>0</v>
      </c>
      <c r="AC6" s="50">
        <f>IF(B6&lt;&gt;"",O6+U6+X6,"")</f>
        <v>9</v>
      </c>
      <c r="AD6" s="51" t="s">
        <v>89</v>
      </c>
      <c r="AE6" s="52">
        <f>IF(B6&lt;&gt;"",Q6+W6+Z6,"")</f>
        <v>1</v>
      </c>
      <c r="AF6" s="53">
        <f t="shared" si="0"/>
        <v>6</v>
      </c>
      <c r="AG6" s="134">
        <f t="shared" si="1"/>
        <v>1</v>
      </c>
      <c r="AH6" s="135"/>
      <c r="AI6" s="25"/>
    </row>
    <row r="7" spans="1:35" ht="16.5" customHeight="1" x14ac:dyDescent="0.25">
      <c r="A7" s="40">
        <v>3</v>
      </c>
      <c r="B7" s="146" t="s">
        <v>43</v>
      </c>
      <c r="C7" s="147"/>
      <c r="D7" s="147"/>
      <c r="E7" s="147"/>
      <c r="F7" s="147"/>
      <c r="G7" s="147"/>
      <c r="H7" s="147"/>
      <c r="I7" s="147"/>
      <c r="J7" s="147"/>
      <c r="K7" s="147"/>
      <c r="L7" s="147"/>
      <c r="M7" s="147"/>
      <c r="N7" s="147"/>
      <c r="O7" s="54">
        <f>W5</f>
        <v>2</v>
      </c>
      <c r="P7" s="55" t="s">
        <v>89</v>
      </c>
      <c r="Q7" s="46">
        <f>U5</f>
        <v>3</v>
      </c>
      <c r="R7" s="47">
        <f>W6</f>
        <v>0</v>
      </c>
      <c r="S7" s="55" t="s">
        <v>89</v>
      </c>
      <c r="T7" s="46">
        <f>U6</f>
        <v>3</v>
      </c>
      <c r="U7" s="151" t="s">
        <v>88</v>
      </c>
      <c r="V7" s="152"/>
      <c r="W7" s="153"/>
      <c r="X7" s="44">
        <v>3</v>
      </c>
      <c r="Y7" s="45" t="s">
        <v>89</v>
      </c>
      <c r="Z7" s="47">
        <v>1</v>
      </c>
      <c r="AA7" s="48">
        <f>IF(B7&lt;&gt;"",SUM(IF(O7&gt;Q7,1,0),IF(R7&gt;T7,1,0),IF(X7&gt;Z7,1,0)),"")</f>
        <v>1</v>
      </c>
      <c r="AB7" s="49">
        <f>IF(B7&lt;&gt;"",SUM(IF(O7&lt;Q7,1,0),IF(R7&lt;T7,1,0),IF(X7&lt;Z7,1,0)),"")</f>
        <v>2</v>
      </c>
      <c r="AC7" s="50">
        <f>IF(B7&lt;&gt;"",O7+R7+X7,"")</f>
        <v>5</v>
      </c>
      <c r="AD7" s="51" t="s">
        <v>89</v>
      </c>
      <c r="AE7" s="52">
        <f>IF(B7&lt;&gt;"",Q7+T7+Z7,"")</f>
        <v>7</v>
      </c>
      <c r="AF7" s="53">
        <f t="shared" si="0"/>
        <v>4</v>
      </c>
      <c r="AG7" s="134">
        <f t="shared" si="1"/>
        <v>3</v>
      </c>
      <c r="AH7" s="135"/>
      <c r="AI7" s="25"/>
    </row>
    <row r="8" spans="1:35" ht="16.5" customHeight="1" x14ac:dyDescent="0.25">
      <c r="A8" s="56">
        <v>4</v>
      </c>
      <c r="B8" s="154" t="s">
        <v>49</v>
      </c>
      <c r="C8" s="155"/>
      <c r="D8" s="155"/>
      <c r="E8" s="155"/>
      <c r="F8" s="155"/>
      <c r="G8" s="155"/>
      <c r="H8" s="155"/>
      <c r="I8" s="155"/>
      <c r="J8" s="155"/>
      <c r="K8" s="155"/>
      <c r="L8" s="155"/>
      <c r="M8" s="155"/>
      <c r="N8" s="155"/>
      <c r="O8" s="57">
        <f>Z5</f>
        <v>0</v>
      </c>
      <c r="P8" s="58" t="s">
        <v>89</v>
      </c>
      <c r="Q8" s="59">
        <f>X5</f>
        <v>3</v>
      </c>
      <c r="R8" s="60">
        <f>Z6</f>
        <v>0</v>
      </c>
      <c r="S8" s="58" t="s">
        <v>89</v>
      </c>
      <c r="T8" s="61">
        <f>X6</f>
        <v>3</v>
      </c>
      <c r="U8" s="60">
        <f>Z7</f>
        <v>1</v>
      </c>
      <c r="V8" s="62" t="s">
        <v>89</v>
      </c>
      <c r="W8" s="61">
        <f>X7</f>
        <v>3</v>
      </c>
      <c r="X8" s="156" t="s">
        <v>88</v>
      </c>
      <c r="Y8" s="157"/>
      <c r="Z8" s="158"/>
      <c r="AA8" s="63">
        <f>IF(B8&lt;&gt;"",SUM(IF(O8&gt;Q8,1,0),IF(R8&gt;T8,1,0),IF(U8&gt;W8,1,0)),"")</f>
        <v>0</v>
      </c>
      <c r="AB8" s="64">
        <f>IF(B8&lt;&gt;"",SUM(IF(O8&lt;Q8,1,0),IF(R8&lt;T8,1,0),IF(U8&lt;W8,1,0)),"")</f>
        <v>3</v>
      </c>
      <c r="AC8" s="65">
        <f>IF(B8&lt;&gt;"",O8+R8+U8,"")</f>
        <v>1</v>
      </c>
      <c r="AD8" s="66" t="s">
        <v>89</v>
      </c>
      <c r="AE8" s="67">
        <f>IF(B8&lt;&gt;"",Q8+T8+W8,"")</f>
        <v>9</v>
      </c>
      <c r="AF8" s="68">
        <f t="shared" si="0"/>
        <v>3</v>
      </c>
      <c r="AG8" s="136">
        <f t="shared" si="1"/>
        <v>4</v>
      </c>
      <c r="AH8" s="137"/>
      <c r="AI8" s="25"/>
    </row>
    <row r="9" spans="1:35" ht="16.5" customHeight="1" x14ac:dyDescent="0.25">
      <c r="A9" s="25"/>
      <c r="B9" s="27"/>
      <c r="C9" s="27"/>
      <c r="D9" s="27"/>
      <c r="E9" s="27"/>
      <c r="F9" s="27"/>
      <c r="G9" s="27"/>
      <c r="H9" s="27"/>
      <c r="I9" s="27"/>
      <c r="J9" s="27"/>
      <c r="K9" s="27"/>
      <c r="L9" s="27"/>
      <c r="M9" s="27"/>
      <c r="N9" s="27"/>
      <c r="O9" s="28"/>
      <c r="P9" s="28"/>
      <c r="Q9" s="28"/>
      <c r="R9" s="28"/>
      <c r="S9" s="28"/>
      <c r="T9" s="28"/>
      <c r="U9" s="28"/>
      <c r="V9" s="28"/>
      <c r="W9" s="28"/>
      <c r="X9" s="28"/>
      <c r="Y9" s="28"/>
      <c r="Z9" s="28"/>
      <c r="AA9" s="28"/>
      <c r="AB9" s="28"/>
      <c r="AC9" s="28"/>
      <c r="AD9" s="28"/>
      <c r="AE9" s="28"/>
      <c r="AF9" s="69"/>
      <c r="AG9" s="69"/>
      <c r="AH9" s="25"/>
      <c r="AI9" s="25"/>
    </row>
    <row r="10" spans="1:35" ht="16.5" customHeight="1" x14ac:dyDescent="0.25">
      <c r="A10" s="143"/>
      <c r="B10" s="139"/>
      <c r="C10" s="144" t="s">
        <v>93</v>
      </c>
      <c r="D10" s="130"/>
      <c r="E10" s="130"/>
      <c r="F10" s="130"/>
      <c r="G10" s="130"/>
      <c r="H10" s="130"/>
      <c r="I10" s="130"/>
      <c r="J10" s="130"/>
      <c r="K10" s="130"/>
      <c r="L10" s="130"/>
      <c r="M10" s="130"/>
      <c r="N10" s="132"/>
      <c r="O10" s="145">
        <v>1</v>
      </c>
      <c r="P10" s="130"/>
      <c r="Q10" s="131"/>
      <c r="R10" s="129">
        <v>2</v>
      </c>
      <c r="S10" s="130"/>
      <c r="T10" s="131"/>
      <c r="U10" s="129">
        <v>3</v>
      </c>
      <c r="V10" s="130"/>
      <c r="W10" s="131"/>
      <c r="X10" s="129">
        <v>4</v>
      </c>
      <c r="Y10" s="130"/>
      <c r="Z10" s="132"/>
      <c r="AA10" s="29" t="s">
        <v>82</v>
      </c>
      <c r="AB10" s="29" t="s">
        <v>83</v>
      </c>
      <c r="AC10" s="129" t="s">
        <v>84</v>
      </c>
      <c r="AD10" s="130"/>
      <c r="AE10" s="131"/>
      <c r="AF10" s="30" t="s">
        <v>85</v>
      </c>
      <c r="AG10" s="133" t="s">
        <v>86</v>
      </c>
      <c r="AH10" s="132"/>
      <c r="AI10" s="25"/>
    </row>
    <row r="11" spans="1:35" ht="16.5" customHeight="1" x14ac:dyDescent="0.25">
      <c r="A11" s="31">
        <v>1</v>
      </c>
      <c r="B11" s="146" t="s">
        <v>159</v>
      </c>
      <c r="C11" s="147"/>
      <c r="D11" s="147"/>
      <c r="E11" s="147"/>
      <c r="F11" s="147"/>
      <c r="G11" s="147"/>
      <c r="H11" s="147"/>
      <c r="I11" s="147"/>
      <c r="J11" s="147"/>
      <c r="K11" s="147"/>
      <c r="L11" s="147"/>
      <c r="M11" s="147"/>
      <c r="N11" s="147"/>
      <c r="O11" s="148" t="s">
        <v>88</v>
      </c>
      <c r="P11" s="149"/>
      <c r="Q11" s="150"/>
      <c r="R11" s="32">
        <v>3</v>
      </c>
      <c r="S11" s="33" t="s">
        <v>89</v>
      </c>
      <c r="T11" s="34">
        <v>1</v>
      </c>
      <c r="U11" s="32">
        <v>0</v>
      </c>
      <c r="V11" s="33" t="s">
        <v>89</v>
      </c>
      <c r="W11" s="34">
        <v>3</v>
      </c>
      <c r="X11" s="32">
        <v>0</v>
      </c>
      <c r="Y11" s="33" t="s">
        <v>89</v>
      </c>
      <c r="Z11" s="32">
        <v>3</v>
      </c>
      <c r="AA11" s="35">
        <f>IF(B11&lt;&gt;"",SUM(IF(R11&gt;T11,1,0),IF(U11&gt;W11,1,0),IF(X11&gt;Z11,1,0)),"")</f>
        <v>1</v>
      </c>
      <c r="AB11" s="36">
        <f>IF(B11&lt;&gt;"",SUM(IF(R11&lt;T11,1,0),IF(U11&lt;W11,1,0),IF(X11&lt;Z11,1,0)),"")</f>
        <v>2</v>
      </c>
      <c r="AC11" s="37">
        <f>IF(B11&lt;&gt;"",R11+U11+X11,"")</f>
        <v>3</v>
      </c>
      <c r="AD11" s="37" t="s">
        <v>89</v>
      </c>
      <c r="AE11" s="38">
        <f>IF(B11&lt;&gt;"",T11+W11+Z11,"")</f>
        <v>7</v>
      </c>
      <c r="AF11" s="39">
        <f t="shared" ref="AF11:AF14" si="2">IF(B11&lt;&gt;"",(AA11*2)+AB11,"")</f>
        <v>4</v>
      </c>
      <c r="AG11" s="134">
        <f t="shared" ref="AG11:AG14" si="3">IF(B11&lt;&gt;"",RANK(AF11,$AF$11:$AF$14,0),"")</f>
        <v>3</v>
      </c>
      <c r="AH11" s="135"/>
      <c r="AI11" s="25"/>
    </row>
    <row r="12" spans="1:35" ht="16.5" customHeight="1" x14ac:dyDescent="0.25">
      <c r="A12" s="40">
        <v>2</v>
      </c>
      <c r="B12" s="146" t="s">
        <v>46</v>
      </c>
      <c r="C12" s="147"/>
      <c r="D12" s="147"/>
      <c r="E12" s="147"/>
      <c r="F12" s="147"/>
      <c r="G12" s="147"/>
      <c r="H12" s="147"/>
      <c r="I12" s="147"/>
      <c r="J12" s="147"/>
      <c r="K12" s="147"/>
      <c r="L12" s="147"/>
      <c r="M12" s="147"/>
      <c r="N12" s="147"/>
      <c r="O12" s="41">
        <f>T11</f>
        <v>1</v>
      </c>
      <c r="P12" s="42" t="s">
        <v>89</v>
      </c>
      <c r="Q12" s="43">
        <f>R11</f>
        <v>3</v>
      </c>
      <c r="R12" s="151" t="s">
        <v>88</v>
      </c>
      <c r="S12" s="152"/>
      <c r="T12" s="153"/>
      <c r="U12" s="44">
        <v>0</v>
      </c>
      <c r="V12" s="45" t="s">
        <v>89</v>
      </c>
      <c r="W12" s="46">
        <v>3</v>
      </c>
      <c r="X12" s="44">
        <v>0</v>
      </c>
      <c r="Y12" s="45" t="s">
        <v>89</v>
      </c>
      <c r="Z12" s="47">
        <v>3</v>
      </c>
      <c r="AA12" s="48">
        <f>IF(B12&lt;&gt;"",SUM(IF(O12&gt;Q12,1,0),IF(U12&gt;W12,1,0),IF(X12&gt;Z12,1,0)),"")</f>
        <v>0</v>
      </c>
      <c r="AB12" s="49">
        <f>IF(B12&lt;&gt;"",SUM(IF(O12&lt;Q12,1,0),IF(U12&lt;W12,1,0),IF(X12&lt;Z12,1,0)),"")</f>
        <v>3</v>
      </c>
      <c r="AC12" s="50">
        <f>IF(B12&lt;&gt;"",O12+U12+X12,"")</f>
        <v>1</v>
      </c>
      <c r="AD12" s="51" t="s">
        <v>89</v>
      </c>
      <c r="AE12" s="52">
        <f>IF(B12&lt;&gt;"",Q12+W12+Z12,"")</f>
        <v>9</v>
      </c>
      <c r="AF12" s="53">
        <f t="shared" si="2"/>
        <v>3</v>
      </c>
      <c r="AG12" s="134">
        <f t="shared" si="3"/>
        <v>4</v>
      </c>
      <c r="AH12" s="135"/>
      <c r="AI12" s="25"/>
    </row>
    <row r="13" spans="1:35" ht="16.5" customHeight="1" x14ac:dyDescent="0.25">
      <c r="A13" s="40">
        <v>3</v>
      </c>
      <c r="B13" s="146" t="s">
        <v>160</v>
      </c>
      <c r="C13" s="147"/>
      <c r="D13" s="147"/>
      <c r="E13" s="147"/>
      <c r="F13" s="147"/>
      <c r="G13" s="147"/>
      <c r="H13" s="147"/>
      <c r="I13" s="147"/>
      <c r="J13" s="147"/>
      <c r="K13" s="147"/>
      <c r="L13" s="147"/>
      <c r="M13" s="147"/>
      <c r="N13" s="147"/>
      <c r="O13" s="54">
        <f>W11</f>
        <v>3</v>
      </c>
      <c r="P13" s="55" t="s">
        <v>89</v>
      </c>
      <c r="Q13" s="46">
        <f>U11</f>
        <v>0</v>
      </c>
      <c r="R13" s="47">
        <f>W12</f>
        <v>3</v>
      </c>
      <c r="S13" s="55" t="s">
        <v>89</v>
      </c>
      <c r="T13" s="46">
        <f>U12</f>
        <v>0</v>
      </c>
      <c r="U13" s="151" t="s">
        <v>88</v>
      </c>
      <c r="V13" s="152"/>
      <c r="W13" s="153"/>
      <c r="X13" s="44">
        <v>0</v>
      </c>
      <c r="Y13" s="45" t="s">
        <v>89</v>
      </c>
      <c r="Z13" s="47">
        <v>3</v>
      </c>
      <c r="AA13" s="48">
        <f>IF(B13&lt;&gt;"",SUM(IF(O13&gt;Q13,1,0),IF(R13&gt;T13,1,0),IF(X13&gt;Z13,1,0)),"")</f>
        <v>2</v>
      </c>
      <c r="AB13" s="49">
        <f>IF(B13&lt;&gt;"",SUM(IF(O13&lt;Q13,1,0),IF(R13&lt;T13,1,0),IF(X13&lt;Z13,1,0)),"")</f>
        <v>1</v>
      </c>
      <c r="AC13" s="50">
        <f>IF(B13&lt;&gt;"",O13+R13+X13,"")</f>
        <v>6</v>
      </c>
      <c r="AD13" s="51" t="s">
        <v>89</v>
      </c>
      <c r="AE13" s="52">
        <f>IF(B13&lt;&gt;"",Q13+T13+Z13,"")</f>
        <v>3</v>
      </c>
      <c r="AF13" s="53">
        <f t="shared" si="2"/>
        <v>5</v>
      </c>
      <c r="AG13" s="134">
        <f t="shared" si="3"/>
        <v>2</v>
      </c>
      <c r="AH13" s="135"/>
      <c r="AI13" s="25"/>
    </row>
    <row r="14" spans="1:35" ht="16.5" customHeight="1" x14ac:dyDescent="0.25">
      <c r="A14" s="56">
        <v>4</v>
      </c>
      <c r="B14" s="154" t="s">
        <v>38</v>
      </c>
      <c r="C14" s="155"/>
      <c r="D14" s="155"/>
      <c r="E14" s="155"/>
      <c r="F14" s="155"/>
      <c r="G14" s="155"/>
      <c r="H14" s="155"/>
      <c r="I14" s="155"/>
      <c r="J14" s="155"/>
      <c r="K14" s="155"/>
      <c r="L14" s="155"/>
      <c r="M14" s="155"/>
      <c r="N14" s="155"/>
      <c r="O14" s="57">
        <v>3</v>
      </c>
      <c r="P14" s="58" t="s">
        <v>89</v>
      </c>
      <c r="Q14" s="59">
        <v>0</v>
      </c>
      <c r="R14" s="60">
        <f>Z12</f>
        <v>3</v>
      </c>
      <c r="S14" s="58" t="s">
        <v>89</v>
      </c>
      <c r="T14" s="61">
        <f>X12</f>
        <v>0</v>
      </c>
      <c r="U14" s="60">
        <f>Z13</f>
        <v>3</v>
      </c>
      <c r="V14" s="62" t="s">
        <v>89</v>
      </c>
      <c r="W14" s="61">
        <f>X13</f>
        <v>0</v>
      </c>
      <c r="X14" s="156" t="s">
        <v>88</v>
      </c>
      <c r="Y14" s="157"/>
      <c r="Z14" s="158"/>
      <c r="AA14" s="63">
        <f>IF(B14&lt;&gt;"",SUM(IF(O14&gt;Q14,1,0),IF(R14&gt;T14,1,0),IF(U14&gt;W14,1,0)),"")</f>
        <v>3</v>
      </c>
      <c r="AB14" s="64">
        <f>IF(B14&lt;&gt;"",SUM(IF(O14&lt;Q14,1,0),IF(R14&lt;T14,1,0),IF(U14&lt;W14,1,0)),"")</f>
        <v>0</v>
      </c>
      <c r="AC14" s="65">
        <f>IF(B14&lt;&gt;"",O14+R14+U14,"")</f>
        <v>9</v>
      </c>
      <c r="AD14" s="66" t="s">
        <v>89</v>
      </c>
      <c r="AE14" s="67">
        <f>IF(B14&lt;&gt;"",Q14+T14+W14,"")</f>
        <v>0</v>
      </c>
      <c r="AF14" s="68">
        <f t="shared" si="2"/>
        <v>6</v>
      </c>
      <c r="AG14" s="136">
        <f t="shared" si="3"/>
        <v>1</v>
      </c>
      <c r="AH14" s="137"/>
      <c r="AI14" s="25"/>
    </row>
    <row r="15" spans="1:35" ht="16.5" customHeight="1" x14ac:dyDescent="0.25">
      <c r="A15" s="25"/>
      <c r="B15" s="27"/>
      <c r="C15" s="27"/>
      <c r="D15" s="27"/>
      <c r="E15" s="27"/>
      <c r="F15" s="27"/>
      <c r="G15" s="27"/>
      <c r="H15" s="27"/>
      <c r="I15" s="27"/>
      <c r="J15" s="27"/>
      <c r="K15" s="27"/>
      <c r="L15" s="27"/>
      <c r="M15" s="27"/>
      <c r="N15" s="27"/>
      <c r="O15" s="28"/>
      <c r="P15" s="28"/>
      <c r="Q15" s="28"/>
      <c r="R15" s="28"/>
      <c r="S15" s="28"/>
      <c r="T15" s="28"/>
      <c r="U15" s="28"/>
      <c r="V15" s="28"/>
      <c r="W15" s="28"/>
      <c r="X15" s="28"/>
      <c r="Y15" s="28"/>
      <c r="Z15" s="28"/>
      <c r="AA15" s="28"/>
      <c r="AB15" s="28"/>
      <c r="AC15" s="28"/>
      <c r="AD15" s="28"/>
      <c r="AE15" s="28"/>
      <c r="AF15" s="28"/>
      <c r="AG15" s="28"/>
      <c r="AH15" s="70"/>
      <c r="AI15" s="25"/>
    </row>
    <row r="16" spans="1:35" ht="16.5" customHeight="1" x14ac:dyDescent="0.25">
      <c r="A16" s="143"/>
      <c r="B16" s="139"/>
      <c r="C16" s="144" t="s">
        <v>97</v>
      </c>
      <c r="D16" s="130"/>
      <c r="E16" s="130"/>
      <c r="F16" s="130"/>
      <c r="G16" s="130"/>
      <c r="H16" s="130"/>
      <c r="I16" s="130"/>
      <c r="J16" s="130"/>
      <c r="K16" s="130"/>
      <c r="L16" s="130"/>
      <c r="M16" s="130"/>
      <c r="N16" s="132"/>
      <c r="O16" s="145">
        <v>1</v>
      </c>
      <c r="P16" s="130"/>
      <c r="Q16" s="131"/>
      <c r="R16" s="129">
        <v>2</v>
      </c>
      <c r="S16" s="130"/>
      <c r="T16" s="131"/>
      <c r="U16" s="129">
        <v>3</v>
      </c>
      <c r="V16" s="130"/>
      <c r="W16" s="131"/>
      <c r="X16" s="129">
        <v>4</v>
      </c>
      <c r="Y16" s="130"/>
      <c r="Z16" s="132"/>
      <c r="AA16" s="29" t="s">
        <v>82</v>
      </c>
      <c r="AB16" s="29" t="s">
        <v>83</v>
      </c>
      <c r="AC16" s="129" t="s">
        <v>84</v>
      </c>
      <c r="AD16" s="130"/>
      <c r="AE16" s="131"/>
      <c r="AF16" s="30" t="s">
        <v>85</v>
      </c>
      <c r="AG16" s="133" t="s">
        <v>86</v>
      </c>
      <c r="AH16" s="132"/>
      <c r="AI16" s="25"/>
    </row>
    <row r="17" spans="1:35" ht="16.5" customHeight="1" x14ac:dyDescent="0.25">
      <c r="A17" s="31">
        <v>1</v>
      </c>
      <c r="B17" s="146" t="s">
        <v>42</v>
      </c>
      <c r="C17" s="147"/>
      <c r="D17" s="147"/>
      <c r="E17" s="147"/>
      <c r="F17" s="147"/>
      <c r="G17" s="147"/>
      <c r="H17" s="147"/>
      <c r="I17" s="147"/>
      <c r="J17" s="147"/>
      <c r="K17" s="147"/>
      <c r="L17" s="147"/>
      <c r="M17" s="147"/>
      <c r="N17" s="147"/>
      <c r="O17" s="148" t="s">
        <v>88</v>
      </c>
      <c r="P17" s="149"/>
      <c r="Q17" s="150"/>
      <c r="R17" s="32">
        <v>3</v>
      </c>
      <c r="S17" s="33" t="s">
        <v>89</v>
      </c>
      <c r="T17" s="34">
        <v>0</v>
      </c>
      <c r="U17" s="32">
        <v>3</v>
      </c>
      <c r="V17" s="33" t="s">
        <v>89</v>
      </c>
      <c r="W17" s="34">
        <v>1</v>
      </c>
      <c r="X17" s="32">
        <v>1</v>
      </c>
      <c r="Y17" s="33" t="s">
        <v>89</v>
      </c>
      <c r="Z17" s="32">
        <v>3</v>
      </c>
      <c r="AA17" s="35">
        <f>IF(B17&lt;&gt;"",SUM(IF(R17&gt;T17,1,0),IF(U17&gt;W17,1,0),IF(X17&gt;Z17,1,0)),"")</f>
        <v>2</v>
      </c>
      <c r="AB17" s="36">
        <f>IF(B17&lt;&gt;"",SUM(IF(R17&lt;T17,1,0),IF(U17&lt;W17,1,0),IF(X17&lt;Z17,1,0)),"")</f>
        <v>1</v>
      </c>
      <c r="AC17" s="37">
        <f>IF(B17&lt;&gt;"",R17+U17+X17,"")</f>
        <v>7</v>
      </c>
      <c r="AD17" s="37" t="s">
        <v>89</v>
      </c>
      <c r="AE17" s="38">
        <f>IF(B17&lt;&gt;"",T17+W17+Z17,"")</f>
        <v>4</v>
      </c>
      <c r="AF17" s="39">
        <f t="shared" ref="AF17:AF20" si="4">IF(B17&lt;&gt;"",(AA17*2)+AB17,"")</f>
        <v>5</v>
      </c>
      <c r="AG17" s="134">
        <f t="shared" ref="AG17:AG20" si="5">IF(B17&lt;&gt;"",RANK(AF17,$AF$17:$AF$20,0),"")</f>
        <v>1</v>
      </c>
      <c r="AH17" s="135"/>
      <c r="AI17" s="25"/>
    </row>
    <row r="18" spans="1:35" ht="16.5" customHeight="1" x14ac:dyDescent="0.25">
      <c r="A18" s="40">
        <v>2</v>
      </c>
      <c r="B18" s="146" t="s">
        <v>45</v>
      </c>
      <c r="C18" s="147"/>
      <c r="D18" s="147"/>
      <c r="E18" s="147"/>
      <c r="F18" s="147"/>
      <c r="G18" s="147"/>
      <c r="H18" s="147"/>
      <c r="I18" s="147"/>
      <c r="J18" s="147"/>
      <c r="K18" s="147"/>
      <c r="L18" s="147"/>
      <c r="M18" s="147"/>
      <c r="N18" s="147"/>
      <c r="O18" s="41">
        <f>T17</f>
        <v>0</v>
      </c>
      <c r="P18" s="42" t="s">
        <v>89</v>
      </c>
      <c r="Q18" s="43">
        <f>R17</f>
        <v>3</v>
      </c>
      <c r="R18" s="151" t="s">
        <v>88</v>
      </c>
      <c r="S18" s="152"/>
      <c r="T18" s="153"/>
      <c r="U18" s="44">
        <v>1</v>
      </c>
      <c r="V18" s="45" t="s">
        <v>89</v>
      </c>
      <c r="W18" s="46">
        <v>3</v>
      </c>
      <c r="X18" s="44">
        <v>3</v>
      </c>
      <c r="Y18" s="45" t="s">
        <v>89</v>
      </c>
      <c r="Z18" s="47">
        <v>1</v>
      </c>
      <c r="AA18" s="48">
        <f>IF(B18&lt;&gt;"",SUM(IF(O18&gt;Q18,1,0),IF(U18&gt;W18,1,0),IF(X18&gt;Z18,1,0)),"")</f>
        <v>1</v>
      </c>
      <c r="AB18" s="49">
        <f>IF(B18&lt;&gt;"",SUM(IF(O18&lt;Q18,1,0),IF(U18&lt;W18,1,0),IF(X18&lt;Z18,1,0)),"")</f>
        <v>2</v>
      </c>
      <c r="AC18" s="50">
        <f>IF(B18&lt;&gt;"",O18+U18+X18,"")</f>
        <v>4</v>
      </c>
      <c r="AD18" s="51" t="s">
        <v>89</v>
      </c>
      <c r="AE18" s="52">
        <f>IF(B18&lt;&gt;"",Q18+W18+Z18,"")</f>
        <v>7</v>
      </c>
      <c r="AF18" s="53">
        <f t="shared" si="4"/>
        <v>4</v>
      </c>
      <c r="AG18" s="134">
        <f t="shared" si="5"/>
        <v>3</v>
      </c>
      <c r="AH18" s="135"/>
      <c r="AI18" s="25"/>
    </row>
    <row r="19" spans="1:35" ht="16.5" customHeight="1" x14ac:dyDescent="0.25">
      <c r="A19" s="40">
        <v>3</v>
      </c>
      <c r="B19" s="146" t="s">
        <v>161</v>
      </c>
      <c r="C19" s="147"/>
      <c r="D19" s="147"/>
      <c r="E19" s="147"/>
      <c r="F19" s="147"/>
      <c r="G19" s="147"/>
      <c r="H19" s="147"/>
      <c r="I19" s="147"/>
      <c r="J19" s="147"/>
      <c r="K19" s="147"/>
      <c r="L19" s="147"/>
      <c r="M19" s="147"/>
      <c r="N19" s="147"/>
      <c r="O19" s="54">
        <f>W17</f>
        <v>1</v>
      </c>
      <c r="P19" s="55" t="s">
        <v>89</v>
      </c>
      <c r="Q19" s="46">
        <f>U17</f>
        <v>3</v>
      </c>
      <c r="R19" s="47">
        <f>W18</f>
        <v>3</v>
      </c>
      <c r="S19" s="55" t="s">
        <v>89</v>
      </c>
      <c r="T19" s="46">
        <f>U18</f>
        <v>1</v>
      </c>
      <c r="U19" s="151" t="s">
        <v>88</v>
      </c>
      <c r="V19" s="152"/>
      <c r="W19" s="153"/>
      <c r="X19" s="44">
        <v>3</v>
      </c>
      <c r="Y19" s="45" t="s">
        <v>89</v>
      </c>
      <c r="Z19" s="47">
        <v>0</v>
      </c>
      <c r="AA19" s="48">
        <f>IF(B19&lt;&gt;"",SUM(IF(O19&gt;Q19,1,0),IF(R19&gt;T19,1,0),IF(X19&gt;Z19,1,0)),"")</f>
        <v>2</v>
      </c>
      <c r="AB19" s="49">
        <f>IF(B19&lt;&gt;"",SUM(IF(O19&lt;Q19,1,0),IF(R19&lt;T19,1,0),IF(X19&lt;Z19,1,0)),"")</f>
        <v>1</v>
      </c>
      <c r="AC19" s="50">
        <f>IF(B19&lt;&gt;"",O19+R19+X19,"")</f>
        <v>7</v>
      </c>
      <c r="AD19" s="51" t="s">
        <v>89</v>
      </c>
      <c r="AE19" s="52">
        <f>IF(B19&lt;&gt;"",Q19+T19+Z19,"")</f>
        <v>4</v>
      </c>
      <c r="AF19" s="53">
        <f t="shared" si="4"/>
        <v>5</v>
      </c>
      <c r="AG19" s="134">
        <f t="shared" si="5"/>
        <v>1</v>
      </c>
      <c r="AH19" s="135"/>
      <c r="AI19" s="25"/>
    </row>
    <row r="20" spans="1:35" ht="16.5" customHeight="1" x14ac:dyDescent="0.25">
      <c r="A20" s="56">
        <v>4</v>
      </c>
      <c r="B20" s="154" t="s">
        <v>47</v>
      </c>
      <c r="C20" s="155"/>
      <c r="D20" s="155"/>
      <c r="E20" s="155"/>
      <c r="F20" s="155"/>
      <c r="G20" s="155"/>
      <c r="H20" s="155"/>
      <c r="I20" s="155"/>
      <c r="J20" s="155"/>
      <c r="K20" s="155"/>
      <c r="L20" s="155"/>
      <c r="M20" s="155"/>
      <c r="N20" s="155"/>
      <c r="O20" s="57">
        <f>Z17</f>
        <v>3</v>
      </c>
      <c r="P20" s="58" t="s">
        <v>89</v>
      </c>
      <c r="Q20" s="59">
        <f>X17</f>
        <v>1</v>
      </c>
      <c r="R20" s="60">
        <f>Z18</f>
        <v>1</v>
      </c>
      <c r="S20" s="58" t="s">
        <v>89</v>
      </c>
      <c r="T20" s="61">
        <f>X18</f>
        <v>3</v>
      </c>
      <c r="U20" s="60">
        <f>Z19</f>
        <v>0</v>
      </c>
      <c r="V20" s="62" t="s">
        <v>89</v>
      </c>
      <c r="W20" s="61">
        <f>X19</f>
        <v>3</v>
      </c>
      <c r="X20" s="156" t="s">
        <v>88</v>
      </c>
      <c r="Y20" s="157"/>
      <c r="Z20" s="158"/>
      <c r="AA20" s="63">
        <f>IF(B20&lt;&gt;"",SUM(IF(O20&gt;Q20,1,0),IF(R20&gt;T20,1,0),IF(U20&gt;W20,1,0)),"")</f>
        <v>1</v>
      </c>
      <c r="AB20" s="64">
        <f>IF(B20&lt;&gt;"",SUM(IF(O20&lt;Q20,1,0),IF(R20&lt;T20,1,0),IF(U20&lt;W20,1,0)),"")</f>
        <v>2</v>
      </c>
      <c r="AC20" s="65">
        <f>IF(B20&lt;&gt;"",O20+R20+U20,"")</f>
        <v>4</v>
      </c>
      <c r="AD20" s="66" t="s">
        <v>89</v>
      </c>
      <c r="AE20" s="67">
        <f>IF(B20&lt;&gt;"",Q20+T20+W20,"")</f>
        <v>7</v>
      </c>
      <c r="AF20" s="68">
        <f t="shared" si="4"/>
        <v>4</v>
      </c>
      <c r="AG20" s="136">
        <f t="shared" si="5"/>
        <v>3</v>
      </c>
      <c r="AH20" s="137"/>
      <c r="AI20" s="25"/>
    </row>
    <row r="21" spans="1:35" ht="16.5" customHeight="1" x14ac:dyDescent="0.25">
      <c r="A21" s="25"/>
      <c r="B21" s="27"/>
      <c r="C21" s="27"/>
      <c r="D21" s="27"/>
      <c r="E21" s="27"/>
      <c r="F21" s="27"/>
      <c r="G21" s="27"/>
      <c r="H21" s="27"/>
      <c r="I21" s="27"/>
      <c r="J21" s="27"/>
      <c r="K21" s="27"/>
      <c r="L21" s="27"/>
      <c r="M21" s="27"/>
      <c r="N21" s="27"/>
      <c r="O21" s="28"/>
      <c r="P21" s="28"/>
      <c r="Q21" s="28"/>
      <c r="R21" s="28"/>
      <c r="S21" s="28"/>
      <c r="T21" s="28"/>
      <c r="U21" s="28"/>
      <c r="V21" s="28"/>
      <c r="W21" s="28"/>
      <c r="X21" s="28"/>
      <c r="Y21" s="28"/>
      <c r="Z21" s="28"/>
      <c r="AA21" s="28"/>
      <c r="AB21" s="28"/>
      <c r="AC21" s="28"/>
      <c r="AD21" s="28"/>
      <c r="AE21" s="28"/>
      <c r="AF21" s="28"/>
      <c r="AG21" s="28"/>
      <c r="AH21" s="70"/>
      <c r="AI21" s="25"/>
    </row>
    <row r="22" spans="1:35" ht="16.5" customHeight="1" x14ac:dyDescent="0.25">
      <c r="A22" s="143"/>
      <c r="B22" s="139"/>
      <c r="C22" s="144" t="s">
        <v>102</v>
      </c>
      <c r="D22" s="130"/>
      <c r="E22" s="130"/>
      <c r="F22" s="130"/>
      <c r="G22" s="130"/>
      <c r="H22" s="130"/>
      <c r="I22" s="130"/>
      <c r="J22" s="130"/>
      <c r="K22" s="130"/>
      <c r="L22" s="130"/>
      <c r="M22" s="130"/>
      <c r="N22" s="132"/>
      <c r="O22" s="145">
        <v>1</v>
      </c>
      <c r="P22" s="130"/>
      <c r="Q22" s="131"/>
      <c r="R22" s="129">
        <v>2</v>
      </c>
      <c r="S22" s="130"/>
      <c r="T22" s="131"/>
      <c r="U22" s="129">
        <v>3</v>
      </c>
      <c r="V22" s="130"/>
      <c r="W22" s="131"/>
      <c r="X22" s="129">
        <v>4</v>
      </c>
      <c r="Y22" s="130"/>
      <c r="Z22" s="132"/>
      <c r="AA22" s="29" t="s">
        <v>82</v>
      </c>
      <c r="AB22" s="29" t="s">
        <v>83</v>
      </c>
      <c r="AC22" s="129" t="s">
        <v>84</v>
      </c>
      <c r="AD22" s="130"/>
      <c r="AE22" s="131"/>
      <c r="AF22" s="30" t="s">
        <v>85</v>
      </c>
      <c r="AG22" s="133" t="s">
        <v>86</v>
      </c>
      <c r="AH22" s="132"/>
      <c r="AI22" s="25"/>
    </row>
    <row r="23" spans="1:35" ht="16.5" customHeight="1" x14ac:dyDescent="0.25">
      <c r="A23" s="31">
        <v>1</v>
      </c>
      <c r="B23" s="146" t="s">
        <v>39</v>
      </c>
      <c r="C23" s="147"/>
      <c r="D23" s="147"/>
      <c r="E23" s="147"/>
      <c r="F23" s="147"/>
      <c r="G23" s="147"/>
      <c r="H23" s="147"/>
      <c r="I23" s="147"/>
      <c r="J23" s="147"/>
      <c r="K23" s="147"/>
      <c r="L23" s="147"/>
      <c r="M23" s="147"/>
      <c r="N23" s="147"/>
      <c r="O23" s="148" t="s">
        <v>88</v>
      </c>
      <c r="P23" s="149"/>
      <c r="Q23" s="150"/>
      <c r="R23" s="32">
        <v>3</v>
      </c>
      <c r="S23" s="33" t="s">
        <v>89</v>
      </c>
      <c r="T23" s="34">
        <v>0</v>
      </c>
      <c r="U23" s="32">
        <v>3</v>
      </c>
      <c r="V23" s="33" t="s">
        <v>89</v>
      </c>
      <c r="W23" s="34">
        <v>1</v>
      </c>
      <c r="X23" s="32">
        <v>1</v>
      </c>
      <c r="Y23" s="33" t="s">
        <v>89</v>
      </c>
      <c r="Z23" s="32">
        <v>3</v>
      </c>
      <c r="AA23" s="35">
        <f>IF(B23&lt;&gt;"",SUM(IF(R23&gt;T23,1,0),IF(U23&gt;W23,1,0),IF(X23&gt;Z23,1,0)),"")</f>
        <v>2</v>
      </c>
      <c r="AB23" s="36">
        <f>IF(B23&lt;&gt;"",SUM(IF(R23&lt;T23,1,0),IF(U23&lt;W23,1,0),IF(X23&lt;Z23,1,0)),"")</f>
        <v>1</v>
      </c>
      <c r="AC23" s="37">
        <f>IF(B23&lt;&gt;"",R23+U23+X23,"")</f>
        <v>7</v>
      </c>
      <c r="AD23" s="37" t="s">
        <v>89</v>
      </c>
      <c r="AE23" s="38">
        <f>IF(B23&lt;&gt;"",T23+W23+Z23,"")</f>
        <v>4</v>
      </c>
      <c r="AF23" s="39">
        <f t="shared" ref="AF23:AF26" si="6">IF(B23&lt;&gt;"",(AA23*2)+AB23,"")</f>
        <v>5</v>
      </c>
      <c r="AG23" s="134">
        <f t="shared" ref="AG23:AG26" si="7">IF(B23&lt;&gt;"",RANK(AF23,$AF$23:$AF$26,0),"")</f>
        <v>2</v>
      </c>
      <c r="AH23" s="135"/>
      <c r="AI23" s="25"/>
    </row>
    <row r="24" spans="1:35" ht="16.5" customHeight="1" x14ac:dyDescent="0.25">
      <c r="A24" s="40">
        <v>2</v>
      </c>
      <c r="B24" s="146" t="s">
        <v>48</v>
      </c>
      <c r="C24" s="147"/>
      <c r="D24" s="147"/>
      <c r="E24" s="147"/>
      <c r="F24" s="147"/>
      <c r="G24" s="147"/>
      <c r="H24" s="147"/>
      <c r="I24" s="147"/>
      <c r="J24" s="147"/>
      <c r="K24" s="147"/>
      <c r="L24" s="147"/>
      <c r="M24" s="147"/>
      <c r="N24" s="147"/>
      <c r="O24" s="41">
        <f>T23</f>
        <v>0</v>
      </c>
      <c r="P24" s="42" t="s">
        <v>89</v>
      </c>
      <c r="Q24" s="43">
        <f>R23</f>
        <v>3</v>
      </c>
      <c r="R24" s="151" t="s">
        <v>88</v>
      </c>
      <c r="S24" s="152"/>
      <c r="T24" s="153"/>
      <c r="U24" s="44">
        <v>0</v>
      </c>
      <c r="V24" s="45" t="s">
        <v>89</v>
      </c>
      <c r="W24" s="46">
        <v>3</v>
      </c>
      <c r="X24" s="44">
        <v>0</v>
      </c>
      <c r="Y24" s="45" t="s">
        <v>89</v>
      </c>
      <c r="Z24" s="47">
        <v>3</v>
      </c>
      <c r="AA24" s="48">
        <f>IF(B24&lt;&gt;"",SUM(IF(O24&gt;Q24,1,0),IF(U24&gt;W24,1,0),IF(X24&gt;Z24,1,0)),"")</f>
        <v>0</v>
      </c>
      <c r="AB24" s="49">
        <f>IF(B24&lt;&gt;"",SUM(IF(O24&lt;Q24,1,0),IF(U24&lt;W24,1,0),IF(X24&lt;Z24,1,0)),"")</f>
        <v>3</v>
      </c>
      <c r="AC24" s="50">
        <f>IF(B24&lt;&gt;"",O24+U24+X24,"")</f>
        <v>0</v>
      </c>
      <c r="AD24" s="51" t="s">
        <v>89</v>
      </c>
      <c r="AE24" s="52">
        <f>IF(B24&lt;&gt;"",Q24+W24+Z24,"")</f>
        <v>9</v>
      </c>
      <c r="AF24" s="53">
        <f t="shared" si="6"/>
        <v>3</v>
      </c>
      <c r="AG24" s="134">
        <f t="shared" si="7"/>
        <v>4</v>
      </c>
      <c r="AH24" s="135"/>
      <c r="AI24" s="25"/>
    </row>
    <row r="25" spans="1:35" ht="16.5" customHeight="1" x14ac:dyDescent="0.25">
      <c r="A25" s="40">
        <v>3</v>
      </c>
      <c r="B25" s="146" t="s">
        <v>44</v>
      </c>
      <c r="C25" s="147"/>
      <c r="D25" s="147"/>
      <c r="E25" s="147"/>
      <c r="F25" s="147"/>
      <c r="G25" s="147"/>
      <c r="H25" s="147"/>
      <c r="I25" s="147"/>
      <c r="J25" s="147"/>
      <c r="K25" s="147"/>
      <c r="L25" s="147"/>
      <c r="M25" s="147"/>
      <c r="N25" s="147"/>
      <c r="O25" s="54">
        <f>W23</f>
        <v>1</v>
      </c>
      <c r="P25" s="55" t="s">
        <v>89</v>
      </c>
      <c r="Q25" s="46">
        <f>U23</f>
        <v>3</v>
      </c>
      <c r="R25" s="47">
        <f>W24</f>
        <v>3</v>
      </c>
      <c r="S25" s="55" t="s">
        <v>89</v>
      </c>
      <c r="T25" s="46">
        <f>U24</f>
        <v>0</v>
      </c>
      <c r="U25" s="151" t="s">
        <v>88</v>
      </c>
      <c r="V25" s="152"/>
      <c r="W25" s="153"/>
      <c r="X25" s="44">
        <v>0</v>
      </c>
      <c r="Y25" s="45" t="s">
        <v>89</v>
      </c>
      <c r="Z25" s="47">
        <v>3</v>
      </c>
      <c r="AA25" s="48">
        <f>IF(B25&lt;&gt;"",SUM(IF(O25&gt;Q25,1,0),IF(R25&gt;T25,1,0),IF(X25&gt;Z25,1,0)),"")</f>
        <v>1</v>
      </c>
      <c r="AB25" s="49">
        <f>IF(B25&lt;&gt;"",SUM(IF(O25&lt;Q25,1,0),IF(R25&lt;T25,1,0),IF(X25&lt;Z25,1,0)),"")</f>
        <v>2</v>
      </c>
      <c r="AC25" s="50">
        <f>IF(B25&lt;&gt;"",O25+R25+X25,"")</f>
        <v>4</v>
      </c>
      <c r="AD25" s="51" t="s">
        <v>89</v>
      </c>
      <c r="AE25" s="52">
        <f>IF(B25&lt;&gt;"",Q25+T25+Z25,"")</f>
        <v>6</v>
      </c>
      <c r="AF25" s="53">
        <f t="shared" si="6"/>
        <v>4</v>
      </c>
      <c r="AG25" s="134">
        <f t="shared" si="7"/>
        <v>3</v>
      </c>
      <c r="AH25" s="135"/>
      <c r="AI25" s="25"/>
    </row>
    <row r="26" spans="1:35" ht="16.5" customHeight="1" x14ac:dyDescent="0.25">
      <c r="A26" s="56">
        <v>4</v>
      </c>
      <c r="B26" s="154" t="s">
        <v>162</v>
      </c>
      <c r="C26" s="155"/>
      <c r="D26" s="155"/>
      <c r="E26" s="155"/>
      <c r="F26" s="155"/>
      <c r="G26" s="155"/>
      <c r="H26" s="155"/>
      <c r="I26" s="155"/>
      <c r="J26" s="155"/>
      <c r="K26" s="155"/>
      <c r="L26" s="155"/>
      <c r="M26" s="155"/>
      <c r="N26" s="155"/>
      <c r="O26" s="57">
        <f>Z23</f>
        <v>3</v>
      </c>
      <c r="P26" s="58" t="s">
        <v>89</v>
      </c>
      <c r="Q26" s="59">
        <f>X23</f>
        <v>1</v>
      </c>
      <c r="R26" s="60">
        <f>Z24</f>
        <v>3</v>
      </c>
      <c r="S26" s="58" t="s">
        <v>89</v>
      </c>
      <c r="T26" s="61">
        <f>X24</f>
        <v>0</v>
      </c>
      <c r="U26" s="60">
        <f>Z25</f>
        <v>3</v>
      </c>
      <c r="V26" s="62" t="s">
        <v>89</v>
      </c>
      <c r="W26" s="61">
        <f>X25</f>
        <v>0</v>
      </c>
      <c r="X26" s="156" t="s">
        <v>88</v>
      </c>
      <c r="Y26" s="157"/>
      <c r="Z26" s="158"/>
      <c r="AA26" s="63">
        <f>IF(B26&lt;&gt;"",SUM(IF(O26&gt;Q26,1,0),IF(R26&gt;T26,1,0),IF(U26&gt;W26,1,0)),"")</f>
        <v>3</v>
      </c>
      <c r="AB26" s="64">
        <f>IF(B26&lt;&gt;"",SUM(IF(O26&lt;Q26,1,0),IF(R26&lt;T26,1,0),IF(U26&lt;W26,1,0)),"")</f>
        <v>0</v>
      </c>
      <c r="AC26" s="65">
        <f>IF(B26&lt;&gt;"",O26+R26+U26,"")</f>
        <v>9</v>
      </c>
      <c r="AD26" s="66" t="s">
        <v>89</v>
      </c>
      <c r="AE26" s="67">
        <f>IF(B26&lt;&gt;"",Q26+T26+W26,"")</f>
        <v>1</v>
      </c>
      <c r="AF26" s="68">
        <f t="shared" si="6"/>
        <v>6</v>
      </c>
      <c r="AG26" s="136">
        <f t="shared" si="7"/>
        <v>1</v>
      </c>
      <c r="AH26" s="137"/>
      <c r="AI26" s="25"/>
    </row>
    <row r="27" spans="1:35" ht="12.75" customHeight="1" x14ac:dyDescent="0.25">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row>
    <row r="28" spans="1:35" ht="12.75" customHeight="1" x14ac:dyDescent="0.25">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row>
    <row r="29" spans="1:35" ht="15.75" customHeight="1" x14ac:dyDescent="0.25">
      <c r="A29" s="159">
        <f>A1</f>
        <v>0</v>
      </c>
      <c r="B29" s="130"/>
      <c r="C29" s="130"/>
      <c r="D29" s="130"/>
      <c r="E29" s="130"/>
      <c r="F29" s="130"/>
      <c r="G29" s="130"/>
      <c r="H29" s="130"/>
      <c r="I29" s="139"/>
      <c r="J29" s="23"/>
      <c r="K29" s="160" t="str">
        <f>K1</f>
        <v>Jablonec n. N., 6.12.25</v>
      </c>
      <c r="L29" s="130"/>
      <c r="M29" s="130"/>
      <c r="N29" s="130"/>
      <c r="O29" s="130"/>
      <c r="P29" s="130"/>
      <c r="Q29" s="130"/>
      <c r="R29" s="130"/>
      <c r="S29" s="139"/>
      <c r="T29" s="23"/>
      <c r="U29" s="190" t="str">
        <f>U1</f>
        <v>Divize</v>
      </c>
      <c r="V29" s="130"/>
      <c r="W29" s="139"/>
      <c r="X29" s="191" t="str">
        <f>X1</f>
        <v>E</v>
      </c>
      <c r="Y29" s="130"/>
      <c r="Z29" s="139"/>
      <c r="AA29" s="191" t="str">
        <f>Z32</f>
        <v>o 1.-8. místo</v>
      </c>
      <c r="AB29" s="130"/>
      <c r="AC29" s="130"/>
      <c r="AD29" s="130"/>
      <c r="AE29" s="130"/>
      <c r="AF29" s="130"/>
      <c r="AG29" s="130"/>
      <c r="AH29" s="132"/>
      <c r="AI29" s="25"/>
    </row>
    <row r="30" spans="1:35" ht="10.5" customHeight="1" x14ac:dyDescent="0.25">
      <c r="A30" s="25"/>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25"/>
      <c r="AH30" s="25"/>
      <c r="AI30" s="25"/>
    </row>
    <row r="31" spans="1:35" ht="10.5" customHeight="1" x14ac:dyDescent="0.3">
      <c r="A31" s="72"/>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4"/>
      <c r="AI31" s="25"/>
    </row>
    <row r="32" spans="1:35" ht="12.75" customHeight="1" x14ac:dyDescent="0.3">
      <c r="A32" s="161" t="s">
        <v>40</v>
      </c>
      <c r="B32" s="147"/>
      <c r="C32" s="147"/>
      <c r="D32" s="147"/>
      <c r="E32" s="147"/>
      <c r="F32" s="147"/>
      <c r="G32" s="147"/>
      <c r="H32" s="147"/>
      <c r="I32" s="147"/>
      <c r="J32" s="147"/>
      <c r="K32" s="147"/>
      <c r="L32" s="75"/>
      <c r="M32" s="75"/>
      <c r="N32" s="75"/>
      <c r="O32" s="75"/>
      <c r="P32" s="75"/>
      <c r="Q32" s="75"/>
      <c r="R32" s="75"/>
      <c r="S32" s="75"/>
      <c r="T32" s="75"/>
      <c r="U32" s="75"/>
      <c r="V32" s="75"/>
      <c r="W32" s="75"/>
      <c r="X32" s="75"/>
      <c r="Y32" s="75"/>
      <c r="Z32" s="76" t="s">
        <v>107</v>
      </c>
      <c r="AA32" s="75"/>
      <c r="AB32" s="75"/>
      <c r="AC32" s="75"/>
      <c r="AD32" s="75"/>
      <c r="AE32" s="75"/>
      <c r="AF32" s="75"/>
      <c r="AG32" s="75"/>
      <c r="AH32" s="77"/>
      <c r="AI32" s="71"/>
    </row>
    <row r="33" spans="1:35" ht="12.75" customHeight="1" x14ac:dyDescent="0.3">
      <c r="A33" s="78"/>
      <c r="B33" s="75"/>
      <c r="C33" s="75"/>
      <c r="D33" s="75"/>
      <c r="E33" s="75"/>
      <c r="F33" s="75"/>
      <c r="G33" s="75"/>
      <c r="H33" s="75"/>
      <c r="I33" s="75"/>
      <c r="J33" s="75"/>
      <c r="K33" s="77"/>
      <c r="L33" s="161" t="s">
        <v>40</v>
      </c>
      <c r="M33" s="147"/>
      <c r="N33" s="147"/>
      <c r="O33" s="147"/>
      <c r="P33" s="147"/>
      <c r="Q33" s="147"/>
      <c r="R33" s="147"/>
      <c r="S33" s="147"/>
      <c r="T33" s="147"/>
      <c r="U33" s="147"/>
      <c r="V33" s="147"/>
      <c r="W33" s="75"/>
      <c r="X33" s="75"/>
      <c r="Y33" s="75"/>
      <c r="Z33" s="75"/>
      <c r="AA33" s="75"/>
      <c r="AB33" s="75"/>
      <c r="AC33" s="75"/>
      <c r="AD33" s="75"/>
      <c r="AE33" s="75"/>
      <c r="AF33" s="75"/>
      <c r="AG33" s="75"/>
      <c r="AH33" s="77"/>
      <c r="AI33" s="71"/>
    </row>
    <row r="34" spans="1:35" ht="12.75" customHeight="1" x14ac:dyDescent="0.3">
      <c r="A34" s="161" t="s">
        <v>160</v>
      </c>
      <c r="B34" s="147"/>
      <c r="C34" s="147"/>
      <c r="D34" s="147"/>
      <c r="E34" s="147"/>
      <c r="F34" s="147"/>
      <c r="G34" s="147"/>
      <c r="H34" s="147"/>
      <c r="I34" s="147"/>
      <c r="J34" s="147"/>
      <c r="K34" s="147"/>
      <c r="L34" s="162" t="s">
        <v>110</v>
      </c>
      <c r="M34" s="122"/>
      <c r="N34" s="122"/>
      <c r="O34" s="122"/>
      <c r="P34" s="122"/>
      <c r="Q34" s="122"/>
      <c r="R34" s="122"/>
      <c r="S34" s="122"/>
      <c r="T34" s="122"/>
      <c r="U34" s="122"/>
      <c r="V34" s="122"/>
      <c r="W34" s="78"/>
      <c r="X34" s="75"/>
      <c r="Y34" s="75"/>
      <c r="Z34" s="75"/>
      <c r="AA34" s="75"/>
      <c r="AB34" s="75"/>
      <c r="AC34" s="75"/>
      <c r="AD34" s="75"/>
      <c r="AE34" s="75"/>
      <c r="AF34" s="75"/>
      <c r="AG34" s="75"/>
      <c r="AH34" s="77"/>
      <c r="AI34" s="71"/>
    </row>
    <row r="35" spans="1:35" ht="12.75" customHeight="1" x14ac:dyDescent="0.3">
      <c r="A35" s="78"/>
      <c r="B35" s="75"/>
      <c r="C35" s="75"/>
      <c r="D35" s="75"/>
      <c r="E35" s="75"/>
      <c r="F35" s="75"/>
      <c r="G35" s="75"/>
      <c r="H35" s="75"/>
      <c r="I35" s="75"/>
      <c r="J35" s="75"/>
      <c r="K35" s="75"/>
      <c r="L35" s="75"/>
      <c r="M35" s="75"/>
      <c r="N35" s="75"/>
      <c r="O35" s="75"/>
      <c r="P35" s="75"/>
      <c r="Q35" s="75"/>
      <c r="R35" s="75"/>
      <c r="S35" s="75"/>
      <c r="T35" s="75"/>
      <c r="U35" s="75"/>
      <c r="V35" s="75"/>
      <c r="W35" s="161" t="s">
        <v>39</v>
      </c>
      <c r="X35" s="147"/>
      <c r="Y35" s="147"/>
      <c r="Z35" s="147"/>
      <c r="AA35" s="147"/>
      <c r="AB35" s="147"/>
      <c r="AC35" s="147"/>
      <c r="AD35" s="147"/>
      <c r="AE35" s="147"/>
      <c r="AF35" s="147"/>
      <c r="AG35" s="147"/>
      <c r="AH35" s="77"/>
      <c r="AI35" s="71"/>
    </row>
    <row r="36" spans="1:35" ht="12.75" customHeight="1" x14ac:dyDescent="0.3">
      <c r="A36" s="161" t="s">
        <v>39</v>
      </c>
      <c r="B36" s="147"/>
      <c r="C36" s="147"/>
      <c r="D36" s="147"/>
      <c r="E36" s="147"/>
      <c r="F36" s="147"/>
      <c r="G36" s="147"/>
      <c r="H36" s="147"/>
      <c r="I36" s="147"/>
      <c r="J36" s="147"/>
      <c r="K36" s="147"/>
      <c r="L36" s="75"/>
      <c r="M36" s="75"/>
      <c r="N36" s="75"/>
      <c r="O36" s="75"/>
      <c r="P36" s="75"/>
      <c r="Q36" s="75"/>
      <c r="R36" s="75"/>
      <c r="S36" s="75"/>
      <c r="T36" s="75"/>
      <c r="U36" s="75"/>
      <c r="V36" s="75"/>
      <c r="W36" s="162" t="s">
        <v>110</v>
      </c>
      <c r="X36" s="122"/>
      <c r="Y36" s="122"/>
      <c r="Z36" s="122"/>
      <c r="AA36" s="122"/>
      <c r="AB36" s="122"/>
      <c r="AC36" s="122"/>
      <c r="AD36" s="122"/>
      <c r="AE36" s="122"/>
      <c r="AF36" s="122"/>
      <c r="AG36" s="122"/>
      <c r="AH36" s="79"/>
      <c r="AI36" s="71"/>
    </row>
    <row r="37" spans="1:35" ht="12.75" customHeight="1" x14ac:dyDescent="0.3">
      <c r="A37" s="78"/>
      <c r="B37" s="75"/>
      <c r="C37" s="75"/>
      <c r="D37" s="75"/>
      <c r="E37" s="75"/>
      <c r="F37" s="75"/>
      <c r="G37" s="75"/>
      <c r="H37" s="75"/>
      <c r="I37" s="75"/>
      <c r="J37" s="75"/>
      <c r="K37" s="77"/>
      <c r="L37" s="161" t="s">
        <v>39</v>
      </c>
      <c r="M37" s="147"/>
      <c r="N37" s="147"/>
      <c r="O37" s="147"/>
      <c r="P37" s="147"/>
      <c r="Q37" s="147"/>
      <c r="R37" s="147"/>
      <c r="S37" s="147"/>
      <c r="T37" s="147"/>
      <c r="U37" s="147"/>
      <c r="V37" s="147"/>
      <c r="W37" s="78"/>
      <c r="X37" s="75"/>
      <c r="Y37" s="75"/>
      <c r="Z37" s="75"/>
      <c r="AA37" s="75"/>
      <c r="AB37" s="75"/>
      <c r="AC37" s="75"/>
      <c r="AD37" s="75"/>
      <c r="AE37" s="75"/>
      <c r="AF37" s="75"/>
      <c r="AG37" s="80"/>
      <c r="AH37" s="79"/>
      <c r="AI37" s="71"/>
    </row>
    <row r="38" spans="1:35" ht="12.75" customHeight="1" x14ac:dyDescent="0.3">
      <c r="A38" s="161" t="s">
        <v>42</v>
      </c>
      <c r="B38" s="147"/>
      <c r="C38" s="147"/>
      <c r="D38" s="147"/>
      <c r="E38" s="147"/>
      <c r="F38" s="147"/>
      <c r="G38" s="147"/>
      <c r="H38" s="147"/>
      <c r="I38" s="147"/>
      <c r="J38" s="147"/>
      <c r="K38" s="147"/>
      <c r="L38" s="162" t="s">
        <v>110</v>
      </c>
      <c r="M38" s="122"/>
      <c r="N38" s="122"/>
      <c r="O38" s="122"/>
      <c r="P38" s="122"/>
      <c r="Q38" s="122"/>
      <c r="R38" s="122"/>
      <c r="S38" s="122"/>
      <c r="T38" s="122"/>
      <c r="U38" s="122"/>
      <c r="V38" s="122"/>
      <c r="W38" s="75"/>
      <c r="X38" s="75"/>
      <c r="Y38" s="75"/>
      <c r="Z38" s="75"/>
      <c r="AA38" s="75"/>
      <c r="AB38" s="75"/>
      <c r="AC38" s="75"/>
      <c r="AD38" s="75"/>
      <c r="AE38" s="75"/>
      <c r="AF38" s="75"/>
      <c r="AG38" s="80"/>
      <c r="AH38" s="79"/>
      <c r="AI38" s="71"/>
    </row>
    <row r="39" spans="1:35" ht="12.75" customHeight="1" x14ac:dyDescent="0.3">
      <c r="A39" s="78"/>
      <c r="B39" s="75"/>
      <c r="C39" s="75"/>
      <c r="D39" s="75"/>
      <c r="E39" s="75"/>
      <c r="F39" s="75"/>
      <c r="G39" s="75"/>
      <c r="H39" s="75"/>
      <c r="I39" s="75"/>
      <c r="J39" s="75"/>
      <c r="K39" s="75"/>
      <c r="L39" s="75"/>
      <c r="M39" s="75"/>
      <c r="N39" s="75"/>
      <c r="O39" s="75"/>
      <c r="P39" s="75"/>
      <c r="Q39" s="75"/>
      <c r="R39" s="75"/>
      <c r="S39" s="75"/>
      <c r="T39" s="75"/>
      <c r="U39" s="75"/>
      <c r="V39" s="75"/>
      <c r="W39" s="163" t="s">
        <v>38</v>
      </c>
      <c r="X39" s="147"/>
      <c r="Y39" s="147"/>
      <c r="Z39" s="147"/>
      <c r="AA39" s="147"/>
      <c r="AB39" s="147"/>
      <c r="AC39" s="147"/>
      <c r="AD39" s="147"/>
      <c r="AE39" s="147"/>
      <c r="AF39" s="147"/>
      <c r="AG39" s="147"/>
      <c r="AH39" s="79"/>
      <c r="AI39" s="71"/>
    </row>
    <row r="40" spans="1:35" ht="12.75" customHeight="1" x14ac:dyDescent="0.3">
      <c r="A40" s="161" t="s">
        <v>162</v>
      </c>
      <c r="B40" s="147"/>
      <c r="C40" s="147"/>
      <c r="D40" s="147"/>
      <c r="E40" s="147"/>
      <c r="F40" s="147"/>
      <c r="G40" s="147"/>
      <c r="H40" s="147"/>
      <c r="I40" s="147"/>
      <c r="J40" s="147"/>
      <c r="K40" s="147"/>
      <c r="L40" s="75"/>
      <c r="M40" s="75"/>
      <c r="N40" s="75"/>
      <c r="O40" s="75"/>
      <c r="P40" s="75"/>
      <c r="Q40" s="75"/>
      <c r="R40" s="75"/>
      <c r="S40" s="75"/>
      <c r="T40" s="75"/>
      <c r="U40" s="75"/>
      <c r="V40" s="75"/>
      <c r="W40" s="164" t="s">
        <v>110</v>
      </c>
      <c r="X40" s="122"/>
      <c r="Y40" s="122"/>
      <c r="Z40" s="122"/>
      <c r="AA40" s="122"/>
      <c r="AB40" s="122"/>
      <c r="AC40" s="122"/>
      <c r="AD40" s="122"/>
      <c r="AE40" s="122"/>
      <c r="AF40" s="122"/>
      <c r="AG40" s="122"/>
      <c r="AH40" s="79"/>
      <c r="AI40" s="71"/>
    </row>
    <row r="41" spans="1:35" ht="12.75" customHeight="1" x14ac:dyDescent="0.3">
      <c r="A41" s="78"/>
      <c r="B41" s="75"/>
      <c r="C41" s="75"/>
      <c r="D41" s="75"/>
      <c r="E41" s="75"/>
      <c r="F41" s="75"/>
      <c r="G41" s="75"/>
      <c r="H41" s="75"/>
      <c r="I41" s="75"/>
      <c r="J41" s="75"/>
      <c r="K41" s="75"/>
      <c r="L41" s="161" t="s">
        <v>161</v>
      </c>
      <c r="M41" s="147"/>
      <c r="N41" s="147"/>
      <c r="O41" s="147"/>
      <c r="P41" s="147"/>
      <c r="Q41" s="147"/>
      <c r="R41" s="147"/>
      <c r="S41" s="147"/>
      <c r="T41" s="147"/>
      <c r="U41" s="147"/>
      <c r="V41" s="147"/>
      <c r="W41" s="75"/>
      <c r="X41" s="75"/>
      <c r="Y41" s="75"/>
      <c r="Z41" s="75"/>
      <c r="AA41" s="75"/>
      <c r="AB41" s="75"/>
      <c r="AC41" s="75"/>
      <c r="AD41" s="75"/>
      <c r="AE41" s="75"/>
      <c r="AF41" s="75"/>
      <c r="AG41" s="80"/>
      <c r="AH41" s="79"/>
      <c r="AI41" s="71"/>
    </row>
    <row r="42" spans="1:35" ht="12.75" customHeight="1" x14ac:dyDescent="0.3">
      <c r="A42" s="161" t="s">
        <v>161</v>
      </c>
      <c r="B42" s="147"/>
      <c r="C42" s="147"/>
      <c r="D42" s="147"/>
      <c r="E42" s="147"/>
      <c r="F42" s="147"/>
      <c r="G42" s="147"/>
      <c r="H42" s="147"/>
      <c r="I42" s="147"/>
      <c r="J42" s="147"/>
      <c r="K42" s="147"/>
      <c r="L42" s="162" t="s">
        <v>110</v>
      </c>
      <c r="M42" s="122"/>
      <c r="N42" s="122"/>
      <c r="O42" s="122"/>
      <c r="P42" s="122"/>
      <c r="Q42" s="122"/>
      <c r="R42" s="122"/>
      <c r="S42" s="122"/>
      <c r="T42" s="122"/>
      <c r="U42" s="122"/>
      <c r="V42" s="122"/>
      <c r="W42" s="78"/>
      <c r="X42" s="75"/>
      <c r="Y42" s="75"/>
      <c r="Z42" s="75"/>
      <c r="AA42" s="75"/>
      <c r="AB42" s="75"/>
      <c r="AC42" s="75"/>
      <c r="AD42" s="75"/>
      <c r="AE42" s="75"/>
      <c r="AF42" s="75"/>
      <c r="AG42" s="80"/>
      <c r="AH42" s="79"/>
      <c r="AI42" s="71"/>
    </row>
    <row r="43" spans="1:35" ht="12.75" customHeight="1" x14ac:dyDescent="0.3">
      <c r="A43" s="78"/>
      <c r="B43" s="75"/>
      <c r="C43" s="75"/>
      <c r="D43" s="75"/>
      <c r="E43" s="75"/>
      <c r="F43" s="75"/>
      <c r="G43" s="75"/>
      <c r="H43" s="75"/>
      <c r="I43" s="75"/>
      <c r="J43" s="75"/>
      <c r="K43" s="75"/>
      <c r="L43" s="75"/>
      <c r="M43" s="75"/>
      <c r="N43" s="75"/>
      <c r="O43" s="75"/>
      <c r="P43" s="75"/>
      <c r="Q43" s="75"/>
      <c r="R43" s="75"/>
      <c r="S43" s="75"/>
      <c r="T43" s="75"/>
      <c r="U43" s="75"/>
      <c r="V43" s="75"/>
      <c r="W43" s="161" t="s">
        <v>38</v>
      </c>
      <c r="X43" s="147"/>
      <c r="Y43" s="147"/>
      <c r="Z43" s="147"/>
      <c r="AA43" s="147"/>
      <c r="AB43" s="147"/>
      <c r="AC43" s="147"/>
      <c r="AD43" s="147"/>
      <c r="AE43" s="147"/>
      <c r="AF43" s="147"/>
      <c r="AG43" s="147"/>
      <c r="AH43" s="79"/>
      <c r="AI43" s="71"/>
    </row>
    <row r="44" spans="1:35" ht="12.75" customHeight="1" x14ac:dyDescent="0.3">
      <c r="A44" s="161" t="s">
        <v>41</v>
      </c>
      <c r="B44" s="147"/>
      <c r="C44" s="147"/>
      <c r="D44" s="147"/>
      <c r="E44" s="147"/>
      <c r="F44" s="147"/>
      <c r="G44" s="147"/>
      <c r="H44" s="147"/>
      <c r="I44" s="147"/>
      <c r="J44" s="147"/>
      <c r="K44" s="147"/>
      <c r="L44" s="75"/>
      <c r="M44" s="75"/>
      <c r="N44" s="75"/>
      <c r="O44" s="75"/>
      <c r="P44" s="75"/>
      <c r="Q44" s="75"/>
      <c r="R44" s="75"/>
      <c r="S44" s="75"/>
      <c r="T44" s="75"/>
      <c r="U44" s="75"/>
      <c r="V44" s="75"/>
      <c r="W44" s="162" t="s">
        <v>110</v>
      </c>
      <c r="X44" s="122"/>
      <c r="Y44" s="122"/>
      <c r="Z44" s="122"/>
      <c r="AA44" s="122"/>
      <c r="AB44" s="122"/>
      <c r="AC44" s="122"/>
      <c r="AD44" s="122"/>
      <c r="AE44" s="122"/>
      <c r="AF44" s="122"/>
      <c r="AG44" s="122"/>
      <c r="AH44" s="77"/>
      <c r="AI44" s="71"/>
    </row>
    <row r="45" spans="1:35" ht="12.75" customHeight="1" x14ac:dyDescent="0.3">
      <c r="A45" s="78"/>
      <c r="B45" s="75"/>
      <c r="C45" s="75"/>
      <c r="D45" s="75"/>
      <c r="E45" s="75"/>
      <c r="F45" s="75"/>
      <c r="G45" s="75"/>
      <c r="H45" s="75"/>
      <c r="I45" s="75"/>
      <c r="J45" s="75"/>
      <c r="K45" s="75"/>
      <c r="L45" s="161" t="s">
        <v>38</v>
      </c>
      <c r="M45" s="147"/>
      <c r="N45" s="147"/>
      <c r="O45" s="147"/>
      <c r="P45" s="147"/>
      <c r="Q45" s="147"/>
      <c r="R45" s="147"/>
      <c r="S45" s="147"/>
      <c r="T45" s="147"/>
      <c r="U45" s="147"/>
      <c r="V45" s="147"/>
      <c r="W45" s="78"/>
      <c r="X45" s="75"/>
      <c r="Y45" s="75"/>
      <c r="Z45" s="75"/>
      <c r="AA45" s="75"/>
      <c r="AB45" s="75"/>
      <c r="AC45" s="75"/>
      <c r="AD45" s="75"/>
      <c r="AE45" s="75"/>
      <c r="AF45" s="75"/>
      <c r="AG45" s="80"/>
      <c r="AH45" s="77"/>
      <c r="AI45" s="71"/>
    </row>
    <row r="46" spans="1:35" ht="12.75" customHeight="1" x14ac:dyDescent="0.3">
      <c r="A46" s="161" t="s">
        <v>38</v>
      </c>
      <c r="B46" s="147"/>
      <c r="C46" s="147"/>
      <c r="D46" s="147"/>
      <c r="E46" s="147"/>
      <c r="F46" s="147"/>
      <c r="G46" s="147"/>
      <c r="H46" s="147"/>
      <c r="I46" s="147"/>
      <c r="J46" s="147"/>
      <c r="K46" s="147"/>
      <c r="L46" s="162" t="s">
        <v>108</v>
      </c>
      <c r="M46" s="122"/>
      <c r="N46" s="122"/>
      <c r="O46" s="122"/>
      <c r="P46" s="122"/>
      <c r="Q46" s="122"/>
      <c r="R46" s="122"/>
      <c r="S46" s="122"/>
      <c r="T46" s="122"/>
      <c r="U46" s="122"/>
      <c r="V46" s="122"/>
      <c r="W46" s="75"/>
      <c r="X46" s="75"/>
      <c r="Y46" s="75"/>
      <c r="Z46" s="75"/>
      <c r="AA46" s="80"/>
      <c r="AB46" s="80"/>
      <c r="AC46" s="80"/>
      <c r="AD46" s="80"/>
      <c r="AE46" s="80"/>
      <c r="AF46" s="80"/>
      <c r="AG46" s="80"/>
      <c r="AH46" s="77"/>
      <c r="AI46" s="71"/>
    </row>
    <row r="47" spans="1:35" ht="10.5" customHeight="1" x14ac:dyDescent="0.3">
      <c r="A47" s="8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3"/>
      <c r="AI47" s="25"/>
    </row>
    <row r="48" spans="1:35" ht="12.75" customHeight="1" x14ac:dyDescent="0.3">
      <c r="A48" s="72"/>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4"/>
      <c r="AI48" s="25"/>
    </row>
    <row r="49" spans="1:35" ht="12.75" customHeight="1" x14ac:dyDescent="0.3">
      <c r="A49" s="161" t="str">
        <f>IF(L34="3:0",A34,IF(L34="3:1",A34,IF(L34="3:2",A34,IF(L34="2:3",A32,IF(L34="1:3",A32,IF(L34="0:3",A32,""))))))</f>
        <v>Veselý Jakub (136) (ČL)</v>
      </c>
      <c r="B49" s="147"/>
      <c r="C49" s="147"/>
      <c r="D49" s="147"/>
      <c r="E49" s="147"/>
      <c r="F49" s="147"/>
      <c r="G49" s="147"/>
      <c r="H49" s="147"/>
      <c r="I49" s="147"/>
      <c r="J49" s="147"/>
      <c r="K49" s="147"/>
      <c r="L49" s="75"/>
      <c r="M49" s="75"/>
      <c r="N49" s="75"/>
      <c r="O49" s="75"/>
      <c r="P49" s="75"/>
      <c r="Q49" s="75"/>
      <c r="R49" s="75"/>
      <c r="S49" s="75"/>
      <c r="T49" s="75"/>
      <c r="U49" s="75"/>
      <c r="V49" s="75"/>
      <c r="W49" s="75"/>
      <c r="X49" s="75"/>
      <c r="Y49" s="75"/>
      <c r="Z49" s="76" t="s">
        <v>111</v>
      </c>
      <c r="AA49" s="75"/>
      <c r="AB49" s="75"/>
      <c r="AC49" s="75"/>
      <c r="AD49" s="75"/>
      <c r="AE49" s="75"/>
      <c r="AF49" s="75"/>
      <c r="AG49" s="75"/>
      <c r="AH49" s="77"/>
      <c r="AI49" s="25"/>
    </row>
    <row r="50" spans="1:35" ht="12.75" customHeight="1" x14ac:dyDescent="0.3">
      <c r="A50" s="78"/>
      <c r="B50" s="75"/>
      <c r="C50" s="75"/>
      <c r="D50" s="75"/>
      <c r="E50" s="75"/>
      <c r="F50" s="75"/>
      <c r="G50" s="75"/>
      <c r="H50" s="75"/>
      <c r="I50" s="75"/>
      <c r="J50" s="75"/>
      <c r="K50" s="77"/>
      <c r="L50" s="161" t="s">
        <v>42</v>
      </c>
      <c r="M50" s="147"/>
      <c r="N50" s="147"/>
      <c r="O50" s="147"/>
      <c r="P50" s="147"/>
      <c r="Q50" s="147"/>
      <c r="R50" s="147"/>
      <c r="S50" s="147"/>
      <c r="T50" s="147"/>
      <c r="U50" s="147"/>
      <c r="V50" s="147"/>
      <c r="W50" s="75"/>
      <c r="X50" s="75"/>
      <c r="Y50" s="75"/>
      <c r="Z50" s="75"/>
      <c r="AA50" s="75"/>
      <c r="AB50" s="75"/>
      <c r="AC50" s="75"/>
      <c r="AD50" s="75"/>
      <c r="AE50" s="75"/>
      <c r="AF50" s="75"/>
      <c r="AG50" s="75"/>
      <c r="AH50" s="77"/>
      <c r="AI50" s="25"/>
    </row>
    <row r="51" spans="1:35" ht="12.75" customHeight="1" x14ac:dyDescent="0.3">
      <c r="A51" s="161" t="str">
        <f>IF(L38="3:0",A38,IF(L38="3:1",A38,IF(L38="3:2",A38,IF(L38="2:3",A36,IF(L38="1:3",A36,IF(L38="0:3",A36,""))))))</f>
        <v>Krudewig Jan (114) (ČL)</v>
      </c>
      <c r="B51" s="147"/>
      <c r="C51" s="147"/>
      <c r="D51" s="147"/>
      <c r="E51" s="147"/>
      <c r="F51" s="147"/>
      <c r="G51" s="147"/>
      <c r="H51" s="147"/>
      <c r="I51" s="147"/>
      <c r="J51" s="147"/>
      <c r="K51" s="147"/>
      <c r="L51" s="162" t="s">
        <v>109</v>
      </c>
      <c r="M51" s="122"/>
      <c r="N51" s="122"/>
      <c r="O51" s="122"/>
      <c r="P51" s="122"/>
      <c r="Q51" s="122"/>
      <c r="R51" s="122"/>
      <c r="S51" s="122"/>
      <c r="T51" s="122"/>
      <c r="U51" s="122"/>
      <c r="V51" s="122"/>
      <c r="W51" s="78"/>
      <c r="X51" s="75"/>
      <c r="Y51" s="75"/>
      <c r="Z51" s="75"/>
      <c r="AA51" s="75"/>
      <c r="AB51" s="75"/>
      <c r="AC51" s="75"/>
      <c r="AD51" s="75"/>
      <c r="AE51" s="75"/>
      <c r="AF51" s="75"/>
      <c r="AG51" s="75"/>
      <c r="AH51" s="77"/>
      <c r="AI51" s="25"/>
    </row>
    <row r="52" spans="1:35" ht="12.75" customHeight="1" x14ac:dyDescent="0.3">
      <c r="A52" s="78"/>
      <c r="B52" s="75"/>
      <c r="C52" s="75"/>
      <c r="D52" s="75"/>
      <c r="E52" s="75"/>
      <c r="F52" s="75"/>
      <c r="G52" s="75"/>
      <c r="H52" s="75"/>
      <c r="I52" s="75"/>
      <c r="J52" s="75"/>
      <c r="K52" s="75"/>
      <c r="L52" s="75"/>
      <c r="M52" s="75"/>
      <c r="N52" s="75"/>
      <c r="O52" s="75"/>
      <c r="P52" s="75"/>
      <c r="Q52" s="75"/>
      <c r="R52" s="75"/>
      <c r="S52" s="75"/>
      <c r="T52" s="75"/>
      <c r="U52" s="75"/>
      <c r="V52" s="75"/>
      <c r="W52" s="161" t="s">
        <v>41</v>
      </c>
      <c r="X52" s="147"/>
      <c r="Y52" s="147"/>
      <c r="Z52" s="147"/>
      <c r="AA52" s="147"/>
      <c r="AB52" s="147"/>
      <c r="AC52" s="147"/>
      <c r="AD52" s="147"/>
      <c r="AE52" s="147"/>
      <c r="AF52" s="147"/>
      <c r="AG52" s="147"/>
      <c r="AH52" s="77"/>
      <c r="AI52" s="25"/>
    </row>
    <row r="53" spans="1:35" ht="12.75" customHeight="1" x14ac:dyDescent="0.3">
      <c r="A53" s="161" t="s">
        <v>162</v>
      </c>
      <c r="B53" s="147"/>
      <c r="C53" s="147"/>
      <c r="D53" s="147"/>
      <c r="E53" s="147"/>
      <c r="F53" s="147"/>
      <c r="G53" s="147"/>
      <c r="H53" s="147"/>
      <c r="I53" s="147"/>
      <c r="J53" s="147"/>
      <c r="K53" s="147"/>
      <c r="L53" s="75"/>
      <c r="M53" s="75"/>
      <c r="N53" s="75"/>
      <c r="O53" s="75"/>
      <c r="P53" s="75"/>
      <c r="Q53" s="75"/>
      <c r="R53" s="75"/>
      <c r="S53" s="75"/>
      <c r="T53" s="75"/>
      <c r="U53" s="75"/>
      <c r="V53" s="75"/>
      <c r="W53" s="162" t="s">
        <v>109</v>
      </c>
      <c r="X53" s="122"/>
      <c r="Y53" s="122"/>
      <c r="Z53" s="122"/>
      <c r="AA53" s="122"/>
      <c r="AB53" s="122"/>
      <c r="AC53" s="122"/>
      <c r="AD53" s="122"/>
      <c r="AE53" s="122"/>
      <c r="AF53" s="122"/>
      <c r="AG53" s="122"/>
      <c r="AH53" s="77"/>
      <c r="AI53" s="25"/>
    </row>
    <row r="54" spans="1:35" ht="12.75" customHeight="1" x14ac:dyDescent="0.3">
      <c r="A54" s="78"/>
      <c r="B54" s="75"/>
      <c r="C54" s="75"/>
      <c r="D54" s="75"/>
      <c r="E54" s="75"/>
      <c r="F54" s="75"/>
      <c r="G54" s="75"/>
      <c r="H54" s="75"/>
      <c r="I54" s="75"/>
      <c r="J54" s="75"/>
      <c r="K54" s="77"/>
      <c r="L54" s="161" t="s">
        <v>41</v>
      </c>
      <c r="M54" s="147"/>
      <c r="N54" s="147"/>
      <c r="O54" s="147"/>
      <c r="P54" s="147"/>
      <c r="Q54" s="147"/>
      <c r="R54" s="147"/>
      <c r="S54" s="147"/>
      <c r="T54" s="147"/>
      <c r="U54" s="147"/>
      <c r="V54" s="147"/>
      <c r="W54" s="78"/>
      <c r="X54" s="75"/>
      <c r="Y54" s="75"/>
      <c r="Z54" s="75"/>
      <c r="AA54" s="75"/>
      <c r="AB54" s="75"/>
      <c r="AC54" s="75"/>
      <c r="AD54" s="75"/>
      <c r="AE54" s="75"/>
      <c r="AF54" s="75"/>
      <c r="AG54" s="80"/>
      <c r="AH54" s="77"/>
      <c r="AI54" s="25"/>
    </row>
    <row r="55" spans="1:35" ht="11.25" customHeight="1" x14ac:dyDescent="0.3">
      <c r="A55" s="161" t="s">
        <v>41</v>
      </c>
      <c r="B55" s="147"/>
      <c r="C55" s="147"/>
      <c r="D55" s="147"/>
      <c r="E55" s="147"/>
      <c r="F55" s="147"/>
      <c r="G55" s="147"/>
      <c r="H55" s="147"/>
      <c r="I55" s="147"/>
      <c r="J55" s="147"/>
      <c r="K55" s="147"/>
      <c r="L55" s="162" t="s">
        <v>109</v>
      </c>
      <c r="M55" s="122"/>
      <c r="N55" s="122"/>
      <c r="O55" s="122"/>
      <c r="P55" s="122"/>
      <c r="Q55" s="122"/>
      <c r="R55" s="122"/>
      <c r="S55" s="122"/>
      <c r="T55" s="122"/>
      <c r="U55" s="122"/>
      <c r="V55" s="122"/>
      <c r="W55" s="75"/>
      <c r="X55" s="75"/>
      <c r="Y55" s="75"/>
      <c r="Z55" s="75"/>
      <c r="AA55" s="75"/>
      <c r="AB55" s="75"/>
      <c r="AC55" s="75"/>
      <c r="AD55" s="75"/>
      <c r="AE55" s="75"/>
      <c r="AF55" s="75"/>
      <c r="AG55" s="80"/>
      <c r="AH55" s="77"/>
      <c r="AI55" s="25"/>
    </row>
    <row r="56" spans="1:35" ht="12.75" customHeight="1" x14ac:dyDescent="0.3">
      <c r="A56" s="81"/>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3"/>
      <c r="AI56" s="25"/>
    </row>
    <row r="57" spans="1:35" ht="12.75" customHeight="1" x14ac:dyDescent="0.3">
      <c r="A57" s="72"/>
      <c r="B57" s="73"/>
      <c r="C57" s="73"/>
      <c r="D57" s="73"/>
      <c r="E57" s="73"/>
      <c r="F57" s="73"/>
      <c r="G57" s="73"/>
      <c r="H57" s="73"/>
      <c r="I57" s="73"/>
      <c r="J57" s="73"/>
      <c r="K57" s="73"/>
      <c r="L57" s="73"/>
      <c r="M57" s="73"/>
      <c r="N57" s="73"/>
      <c r="O57" s="73"/>
      <c r="P57" s="73"/>
      <c r="Q57" s="73"/>
      <c r="R57" s="73"/>
      <c r="S57" s="73"/>
      <c r="T57" s="73"/>
      <c r="U57" s="73"/>
      <c r="V57" s="73"/>
      <c r="W57" s="73"/>
      <c r="X57" s="73"/>
      <c r="Y57" s="73"/>
      <c r="Z57" s="84" t="s">
        <v>112</v>
      </c>
      <c r="AA57" s="73"/>
      <c r="AB57" s="73"/>
      <c r="AC57" s="73"/>
      <c r="AD57" s="73"/>
      <c r="AE57" s="73"/>
      <c r="AF57" s="73"/>
      <c r="AG57" s="73"/>
      <c r="AH57" s="74"/>
      <c r="AI57" s="25"/>
    </row>
    <row r="58" spans="1:35" ht="12.75" customHeight="1" x14ac:dyDescent="0.3">
      <c r="A58" s="78"/>
      <c r="B58" s="75"/>
      <c r="C58" s="75"/>
      <c r="D58" s="75"/>
      <c r="E58" s="75"/>
      <c r="F58" s="75"/>
      <c r="G58" s="75"/>
      <c r="H58" s="75"/>
      <c r="I58" s="75"/>
      <c r="J58" s="75"/>
      <c r="K58" s="75"/>
      <c r="L58" s="163" t="s">
        <v>40</v>
      </c>
      <c r="M58" s="147"/>
      <c r="N58" s="147"/>
      <c r="O58" s="147"/>
      <c r="P58" s="147"/>
      <c r="Q58" s="147"/>
      <c r="R58" s="147"/>
      <c r="S58" s="147"/>
      <c r="T58" s="147"/>
      <c r="U58" s="147"/>
      <c r="V58" s="147"/>
      <c r="W58" s="75"/>
      <c r="X58" s="75"/>
      <c r="Y58" s="75"/>
      <c r="Z58" s="75"/>
      <c r="AA58" s="75"/>
      <c r="AB58" s="75"/>
      <c r="AC58" s="75"/>
      <c r="AD58" s="75"/>
      <c r="AE58" s="75"/>
      <c r="AF58" s="75"/>
      <c r="AG58" s="75"/>
      <c r="AH58" s="77"/>
      <c r="AI58" s="25"/>
    </row>
    <row r="59" spans="1:35" ht="11.25" customHeight="1" x14ac:dyDescent="0.3">
      <c r="A59" s="78"/>
      <c r="B59" s="75"/>
      <c r="C59" s="75"/>
      <c r="D59" s="75"/>
      <c r="E59" s="75"/>
      <c r="F59" s="75"/>
      <c r="G59" s="75"/>
      <c r="H59" s="75"/>
      <c r="I59" s="75"/>
      <c r="J59" s="75"/>
      <c r="K59" s="75"/>
      <c r="L59" s="75"/>
      <c r="M59" s="75"/>
      <c r="N59" s="75"/>
      <c r="O59" s="75"/>
      <c r="P59" s="75"/>
      <c r="Q59" s="75"/>
      <c r="R59" s="75"/>
      <c r="S59" s="75"/>
      <c r="T59" s="75"/>
      <c r="U59" s="75"/>
      <c r="V59" s="77"/>
      <c r="W59" s="161" t="s">
        <v>161</v>
      </c>
      <c r="X59" s="147"/>
      <c r="Y59" s="147"/>
      <c r="Z59" s="147"/>
      <c r="AA59" s="147"/>
      <c r="AB59" s="147"/>
      <c r="AC59" s="147"/>
      <c r="AD59" s="147"/>
      <c r="AE59" s="147"/>
      <c r="AF59" s="147"/>
      <c r="AG59" s="147"/>
      <c r="AH59" s="77"/>
      <c r="AI59" s="25"/>
    </row>
    <row r="60" spans="1:35" ht="12.75" customHeight="1" x14ac:dyDescent="0.3">
      <c r="A60" s="78"/>
      <c r="B60" s="75"/>
      <c r="C60" s="75"/>
      <c r="D60" s="75"/>
      <c r="E60" s="75"/>
      <c r="F60" s="75"/>
      <c r="G60" s="75"/>
      <c r="H60" s="75"/>
      <c r="I60" s="75"/>
      <c r="J60" s="75"/>
      <c r="K60" s="75"/>
      <c r="L60" s="163" t="s">
        <v>161</v>
      </c>
      <c r="M60" s="147"/>
      <c r="N60" s="147"/>
      <c r="O60" s="147"/>
      <c r="P60" s="147"/>
      <c r="Q60" s="147"/>
      <c r="R60" s="147"/>
      <c r="S60" s="147"/>
      <c r="T60" s="147"/>
      <c r="U60" s="147"/>
      <c r="V60" s="147"/>
      <c r="W60" s="162" t="s">
        <v>109</v>
      </c>
      <c r="X60" s="122"/>
      <c r="Y60" s="122"/>
      <c r="Z60" s="122"/>
      <c r="AA60" s="122"/>
      <c r="AB60" s="122"/>
      <c r="AC60" s="122"/>
      <c r="AD60" s="122"/>
      <c r="AE60" s="122"/>
      <c r="AF60" s="122"/>
      <c r="AG60" s="122"/>
      <c r="AH60" s="77"/>
      <c r="AI60" s="25"/>
    </row>
    <row r="61" spans="1:35" ht="12.75" customHeight="1" x14ac:dyDescent="0.3">
      <c r="A61" s="81"/>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3"/>
      <c r="AI61" s="25"/>
    </row>
    <row r="62" spans="1:35" ht="12.75" customHeight="1" x14ac:dyDescent="0.3">
      <c r="A62" s="72"/>
      <c r="B62" s="73"/>
      <c r="C62" s="73"/>
      <c r="D62" s="73"/>
      <c r="E62" s="73"/>
      <c r="F62" s="73"/>
      <c r="G62" s="73"/>
      <c r="H62" s="73"/>
      <c r="I62" s="73"/>
      <c r="J62" s="73"/>
      <c r="K62" s="73"/>
      <c r="L62" s="73"/>
      <c r="M62" s="73"/>
      <c r="N62" s="73"/>
      <c r="O62" s="73"/>
      <c r="P62" s="73"/>
      <c r="Q62" s="73"/>
      <c r="R62" s="73"/>
      <c r="S62" s="73"/>
      <c r="T62" s="73"/>
      <c r="U62" s="73"/>
      <c r="V62" s="73"/>
      <c r="W62" s="73"/>
      <c r="X62" s="73"/>
      <c r="Y62" s="73"/>
      <c r="Z62" s="84" t="s">
        <v>113</v>
      </c>
      <c r="AA62" s="73"/>
      <c r="AB62" s="73"/>
      <c r="AC62" s="73"/>
      <c r="AD62" s="73"/>
      <c r="AE62" s="73"/>
      <c r="AF62" s="73"/>
      <c r="AG62" s="73"/>
      <c r="AH62" s="74"/>
      <c r="AI62" s="25"/>
    </row>
    <row r="63" spans="1:35" ht="12.75" customHeight="1" x14ac:dyDescent="0.3">
      <c r="A63" s="78"/>
      <c r="B63" s="75"/>
      <c r="C63" s="75"/>
      <c r="D63" s="75"/>
      <c r="E63" s="75"/>
      <c r="F63" s="75"/>
      <c r="G63" s="75"/>
      <c r="H63" s="75"/>
      <c r="I63" s="75"/>
      <c r="J63" s="75"/>
      <c r="K63" s="75"/>
      <c r="L63" s="163" t="s">
        <v>160</v>
      </c>
      <c r="M63" s="147"/>
      <c r="N63" s="147"/>
      <c r="O63" s="147"/>
      <c r="P63" s="147"/>
      <c r="Q63" s="147"/>
      <c r="R63" s="147"/>
      <c r="S63" s="147"/>
      <c r="T63" s="147"/>
      <c r="U63" s="147"/>
      <c r="V63" s="147"/>
      <c r="W63" s="75"/>
      <c r="X63" s="75"/>
      <c r="Y63" s="75"/>
      <c r="Z63" s="75"/>
      <c r="AA63" s="75"/>
      <c r="AB63" s="75"/>
      <c r="AC63" s="75"/>
      <c r="AD63" s="75"/>
      <c r="AE63" s="75"/>
      <c r="AF63" s="75"/>
      <c r="AG63" s="75"/>
      <c r="AH63" s="77"/>
      <c r="AI63" s="25"/>
    </row>
    <row r="64" spans="1:35" ht="12.75" customHeight="1" x14ac:dyDescent="0.3">
      <c r="A64" s="78"/>
      <c r="B64" s="75"/>
      <c r="C64" s="75"/>
      <c r="D64" s="75"/>
      <c r="E64" s="75"/>
      <c r="F64" s="75"/>
      <c r="G64" s="75"/>
      <c r="H64" s="75"/>
      <c r="I64" s="75"/>
      <c r="J64" s="75"/>
      <c r="K64" s="75"/>
      <c r="L64" s="75"/>
      <c r="M64" s="75"/>
      <c r="N64" s="75"/>
      <c r="O64" s="75"/>
      <c r="P64" s="75"/>
      <c r="Q64" s="75"/>
      <c r="R64" s="75"/>
      <c r="S64" s="75"/>
      <c r="T64" s="75"/>
      <c r="U64" s="75"/>
      <c r="V64" s="77"/>
      <c r="W64" s="161" t="s">
        <v>160</v>
      </c>
      <c r="X64" s="147"/>
      <c r="Y64" s="147"/>
      <c r="Z64" s="147"/>
      <c r="AA64" s="147"/>
      <c r="AB64" s="147"/>
      <c r="AC64" s="147"/>
      <c r="AD64" s="147"/>
      <c r="AE64" s="147"/>
      <c r="AF64" s="147"/>
      <c r="AG64" s="147"/>
      <c r="AH64" s="77"/>
      <c r="AI64" s="25"/>
    </row>
    <row r="65" spans="1:35" ht="15.75" customHeight="1" x14ac:dyDescent="0.3">
      <c r="A65" s="78"/>
      <c r="B65" s="75"/>
      <c r="C65" s="75"/>
      <c r="D65" s="75"/>
      <c r="E65" s="75"/>
      <c r="F65" s="75"/>
      <c r="G65" s="75"/>
      <c r="H65" s="75"/>
      <c r="I65" s="75"/>
      <c r="J65" s="75"/>
      <c r="K65" s="75"/>
      <c r="L65" s="163" t="s">
        <v>162</v>
      </c>
      <c r="M65" s="147"/>
      <c r="N65" s="147"/>
      <c r="O65" s="147"/>
      <c r="P65" s="147"/>
      <c r="Q65" s="147"/>
      <c r="R65" s="147"/>
      <c r="S65" s="147"/>
      <c r="T65" s="147"/>
      <c r="U65" s="147"/>
      <c r="V65" s="147"/>
      <c r="W65" s="162" t="s">
        <v>109</v>
      </c>
      <c r="X65" s="122"/>
      <c r="Y65" s="122"/>
      <c r="Z65" s="122"/>
      <c r="AA65" s="122"/>
      <c r="AB65" s="122"/>
      <c r="AC65" s="122"/>
      <c r="AD65" s="122"/>
      <c r="AE65" s="122"/>
      <c r="AF65" s="122"/>
      <c r="AG65" s="122"/>
      <c r="AH65" s="77"/>
      <c r="AI65" s="25"/>
    </row>
    <row r="66" spans="1:35" ht="12.75" customHeight="1" x14ac:dyDescent="0.3">
      <c r="A66" s="81"/>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3"/>
      <c r="AI66" s="25"/>
    </row>
    <row r="67" spans="1:35" ht="12.75" customHeight="1" x14ac:dyDescent="0.3">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25"/>
    </row>
    <row r="68" spans="1:35" ht="12.75" customHeight="1" x14ac:dyDescent="0.3">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25"/>
    </row>
    <row r="69" spans="1:35" ht="12.75" customHeight="1" x14ac:dyDescent="0.3">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25"/>
    </row>
    <row r="70" spans="1:35" ht="12.75" customHeight="1" x14ac:dyDescent="0.3">
      <c r="A70" s="165">
        <f>A1</f>
        <v>0</v>
      </c>
      <c r="B70" s="130"/>
      <c r="C70" s="130"/>
      <c r="D70" s="130"/>
      <c r="E70" s="130"/>
      <c r="F70" s="130"/>
      <c r="G70" s="130"/>
      <c r="H70" s="130"/>
      <c r="I70" s="139"/>
      <c r="J70" s="85"/>
      <c r="K70" s="166" t="str">
        <f>K1</f>
        <v>Jablonec n. N., 6.12.25</v>
      </c>
      <c r="L70" s="130"/>
      <c r="M70" s="130"/>
      <c r="N70" s="130"/>
      <c r="O70" s="130"/>
      <c r="P70" s="130"/>
      <c r="Q70" s="130"/>
      <c r="R70" s="130"/>
      <c r="S70" s="139"/>
      <c r="T70" s="85"/>
      <c r="U70" s="192" t="str">
        <f>U1</f>
        <v>Divize</v>
      </c>
      <c r="V70" s="130"/>
      <c r="W70" s="139"/>
      <c r="X70" s="193" t="str">
        <f>X1</f>
        <v>E</v>
      </c>
      <c r="Y70" s="130"/>
      <c r="Z70" s="139"/>
      <c r="AA70" s="193" t="str">
        <f>Z73</f>
        <v>o 9.-16.místo</v>
      </c>
      <c r="AB70" s="130"/>
      <c r="AC70" s="130"/>
      <c r="AD70" s="130"/>
      <c r="AE70" s="130"/>
      <c r="AF70" s="130"/>
      <c r="AG70" s="130"/>
      <c r="AH70" s="132"/>
      <c r="AI70" s="25"/>
    </row>
    <row r="71" spans="1:35" ht="12.75" customHeight="1" x14ac:dyDescent="0.3">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25"/>
    </row>
    <row r="72" spans="1:35" ht="12.75" customHeight="1" x14ac:dyDescent="0.3">
      <c r="A72" s="72"/>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4"/>
      <c r="AI72" s="25"/>
    </row>
    <row r="73" spans="1:35" ht="12.75" customHeight="1" x14ac:dyDescent="0.3">
      <c r="A73" s="161" t="s">
        <v>43</v>
      </c>
      <c r="B73" s="147"/>
      <c r="C73" s="147"/>
      <c r="D73" s="147"/>
      <c r="E73" s="147"/>
      <c r="F73" s="147"/>
      <c r="G73" s="147"/>
      <c r="H73" s="147"/>
      <c r="I73" s="147"/>
      <c r="J73" s="147"/>
      <c r="K73" s="147"/>
      <c r="L73" s="75"/>
      <c r="M73" s="75"/>
      <c r="N73" s="75"/>
      <c r="O73" s="75"/>
      <c r="P73" s="75"/>
      <c r="Q73" s="75"/>
      <c r="R73" s="75"/>
      <c r="S73" s="75"/>
      <c r="T73" s="75"/>
      <c r="U73" s="75"/>
      <c r="V73" s="75"/>
      <c r="W73" s="75"/>
      <c r="X73" s="75"/>
      <c r="Y73" s="75"/>
      <c r="Z73" s="76" t="s">
        <v>114</v>
      </c>
      <c r="AA73" s="75"/>
      <c r="AB73" s="75"/>
      <c r="AC73" s="75"/>
      <c r="AD73" s="75"/>
      <c r="AE73" s="75"/>
      <c r="AF73" s="75"/>
      <c r="AG73" s="75"/>
      <c r="AH73" s="77"/>
      <c r="AI73" s="25"/>
    </row>
    <row r="74" spans="1:35" ht="12.75" customHeight="1" x14ac:dyDescent="0.3">
      <c r="A74" s="78"/>
      <c r="B74" s="75"/>
      <c r="C74" s="75"/>
      <c r="D74" s="75"/>
      <c r="E74" s="75"/>
      <c r="F74" s="75"/>
      <c r="G74" s="75"/>
      <c r="H74" s="75"/>
      <c r="I74" s="75"/>
      <c r="J74" s="75"/>
      <c r="K74" s="77"/>
      <c r="L74" s="161" t="s">
        <v>43</v>
      </c>
      <c r="M74" s="147"/>
      <c r="N74" s="147"/>
      <c r="O74" s="147"/>
      <c r="P74" s="147"/>
      <c r="Q74" s="147"/>
      <c r="R74" s="147"/>
      <c r="S74" s="147"/>
      <c r="T74" s="147"/>
      <c r="U74" s="147"/>
      <c r="V74" s="147"/>
      <c r="W74" s="75"/>
      <c r="X74" s="75"/>
      <c r="Y74" s="75"/>
      <c r="Z74" s="75"/>
      <c r="AA74" s="75"/>
      <c r="AB74" s="75"/>
      <c r="AC74" s="75"/>
      <c r="AD74" s="75"/>
      <c r="AE74" s="75"/>
      <c r="AF74" s="75"/>
      <c r="AG74" s="75"/>
      <c r="AH74" s="77"/>
      <c r="AI74" s="69"/>
    </row>
    <row r="75" spans="1:35" ht="12.75" customHeight="1" x14ac:dyDescent="0.3">
      <c r="A75" s="161" t="s">
        <v>46</v>
      </c>
      <c r="B75" s="147"/>
      <c r="C75" s="147"/>
      <c r="D75" s="147"/>
      <c r="E75" s="147"/>
      <c r="F75" s="147"/>
      <c r="G75" s="147"/>
      <c r="H75" s="147"/>
      <c r="I75" s="147"/>
      <c r="J75" s="147"/>
      <c r="K75" s="147"/>
      <c r="L75" s="162" t="s">
        <v>109</v>
      </c>
      <c r="M75" s="122"/>
      <c r="N75" s="122"/>
      <c r="O75" s="122"/>
      <c r="P75" s="122"/>
      <c r="Q75" s="122"/>
      <c r="R75" s="122"/>
      <c r="S75" s="122"/>
      <c r="T75" s="122"/>
      <c r="U75" s="122"/>
      <c r="V75" s="122"/>
      <c r="W75" s="78"/>
      <c r="X75" s="75"/>
      <c r="Y75" s="75"/>
      <c r="Z75" s="75"/>
      <c r="AA75" s="75"/>
      <c r="AB75" s="75"/>
      <c r="AC75" s="75"/>
      <c r="AD75" s="75"/>
      <c r="AE75" s="75"/>
      <c r="AF75" s="75"/>
      <c r="AG75" s="75"/>
      <c r="AH75" s="77"/>
      <c r="AI75" s="25"/>
    </row>
    <row r="76" spans="1:35" ht="12.75" customHeight="1" x14ac:dyDescent="0.3">
      <c r="A76" s="78"/>
      <c r="B76" s="75"/>
      <c r="C76" s="75"/>
      <c r="D76" s="75"/>
      <c r="E76" s="75"/>
      <c r="F76" s="75"/>
      <c r="G76" s="75"/>
      <c r="H76" s="75"/>
      <c r="I76" s="75"/>
      <c r="J76" s="75"/>
      <c r="K76" s="75"/>
      <c r="L76" s="75"/>
      <c r="M76" s="75"/>
      <c r="N76" s="75"/>
      <c r="O76" s="75"/>
      <c r="P76" s="75"/>
      <c r="Q76" s="75"/>
      <c r="R76" s="75"/>
      <c r="S76" s="75"/>
      <c r="T76" s="75"/>
      <c r="U76" s="75"/>
      <c r="V76" s="75"/>
      <c r="W76" s="161" t="s">
        <v>43</v>
      </c>
      <c r="X76" s="147"/>
      <c r="Y76" s="147"/>
      <c r="Z76" s="147"/>
      <c r="AA76" s="147"/>
      <c r="AB76" s="147"/>
      <c r="AC76" s="147"/>
      <c r="AD76" s="147"/>
      <c r="AE76" s="147"/>
      <c r="AF76" s="147"/>
      <c r="AG76" s="147"/>
      <c r="AH76" s="77"/>
      <c r="AI76" s="25"/>
    </row>
    <row r="77" spans="1:35" ht="12.75" customHeight="1" x14ac:dyDescent="0.3">
      <c r="A77" s="161" t="s">
        <v>48</v>
      </c>
      <c r="B77" s="147"/>
      <c r="C77" s="147"/>
      <c r="D77" s="147"/>
      <c r="E77" s="147"/>
      <c r="F77" s="147"/>
      <c r="G77" s="147"/>
      <c r="H77" s="147"/>
      <c r="I77" s="147"/>
      <c r="J77" s="147"/>
      <c r="K77" s="147"/>
      <c r="L77" s="75"/>
      <c r="M77" s="75"/>
      <c r="N77" s="75"/>
      <c r="O77" s="75"/>
      <c r="P77" s="75"/>
      <c r="Q77" s="75"/>
      <c r="R77" s="75"/>
      <c r="S77" s="75"/>
      <c r="T77" s="75"/>
      <c r="U77" s="75"/>
      <c r="V77" s="75"/>
      <c r="W77" s="162" t="s">
        <v>109</v>
      </c>
      <c r="X77" s="122"/>
      <c r="Y77" s="122"/>
      <c r="Z77" s="122"/>
      <c r="AA77" s="122"/>
      <c r="AB77" s="122"/>
      <c r="AC77" s="122"/>
      <c r="AD77" s="122"/>
      <c r="AE77" s="122"/>
      <c r="AF77" s="122"/>
      <c r="AG77" s="122"/>
      <c r="AH77" s="79"/>
      <c r="AI77" s="25"/>
    </row>
    <row r="78" spans="1:35" ht="12.75" customHeight="1" x14ac:dyDescent="0.3">
      <c r="A78" s="78"/>
      <c r="B78" s="75"/>
      <c r="C78" s="75"/>
      <c r="D78" s="75"/>
      <c r="E78" s="75"/>
      <c r="F78" s="75"/>
      <c r="G78" s="75"/>
      <c r="H78" s="75"/>
      <c r="I78" s="75"/>
      <c r="J78" s="75"/>
      <c r="K78" s="77"/>
      <c r="L78" s="161" t="s">
        <v>45</v>
      </c>
      <c r="M78" s="147"/>
      <c r="N78" s="147"/>
      <c r="O78" s="147"/>
      <c r="P78" s="147"/>
      <c r="Q78" s="147"/>
      <c r="R78" s="147"/>
      <c r="S78" s="147"/>
      <c r="T78" s="147"/>
      <c r="U78" s="147"/>
      <c r="V78" s="147"/>
      <c r="W78" s="78"/>
      <c r="X78" s="75"/>
      <c r="Y78" s="75"/>
      <c r="Z78" s="75"/>
      <c r="AA78" s="75"/>
      <c r="AB78" s="75"/>
      <c r="AC78" s="75"/>
      <c r="AD78" s="75"/>
      <c r="AE78" s="75"/>
      <c r="AF78" s="75"/>
      <c r="AG78" s="80"/>
      <c r="AH78" s="79"/>
      <c r="AI78" s="25"/>
    </row>
    <row r="79" spans="1:35" ht="12.75" customHeight="1" x14ac:dyDescent="0.3">
      <c r="A79" s="161" t="s">
        <v>45</v>
      </c>
      <c r="B79" s="147"/>
      <c r="C79" s="147"/>
      <c r="D79" s="147"/>
      <c r="E79" s="147"/>
      <c r="F79" s="147"/>
      <c r="G79" s="147"/>
      <c r="H79" s="147"/>
      <c r="I79" s="147"/>
      <c r="J79" s="147"/>
      <c r="K79" s="147"/>
      <c r="L79" s="162" t="s">
        <v>108</v>
      </c>
      <c r="M79" s="122"/>
      <c r="N79" s="122"/>
      <c r="O79" s="122"/>
      <c r="P79" s="122"/>
      <c r="Q79" s="122"/>
      <c r="R79" s="122"/>
      <c r="S79" s="122"/>
      <c r="T79" s="122"/>
      <c r="U79" s="122"/>
      <c r="V79" s="122"/>
      <c r="W79" s="75"/>
      <c r="X79" s="75"/>
      <c r="Y79" s="75"/>
      <c r="Z79" s="75"/>
      <c r="AA79" s="75"/>
      <c r="AB79" s="75"/>
      <c r="AC79" s="75"/>
      <c r="AD79" s="75"/>
      <c r="AE79" s="75"/>
      <c r="AF79" s="75"/>
      <c r="AG79" s="80"/>
      <c r="AH79" s="79"/>
      <c r="AI79" s="25"/>
    </row>
    <row r="80" spans="1:35" ht="12.75" customHeight="1" x14ac:dyDescent="0.3">
      <c r="A80" s="78"/>
      <c r="B80" s="75"/>
      <c r="C80" s="75"/>
      <c r="D80" s="75"/>
      <c r="E80" s="75"/>
      <c r="F80" s="75"/>
      <c r="G80" s="75"/>
      <c r="H80" s="75"/>
      <c r="I80" s="75"/>
      <c r="J80" s="75"/>
      <c r="K80" s="75"/>
      <c r="L80" s="75"/>
      <c r="M80" s="75"/>
      <c r="N80" s="75"/>
      <c r="O80" s="75"/>
      <c r="P80" s="75"/>
      <c r="Q80" s="75"/>
      <c r="R80" s="75"/>
      <c r="S80" s="75"/>
      <c r="T80" s="75"/>
      <c r="U80" s="75"/>
      <c r="V80" s="75"/>
      <c r="W80" s="163" t="s">
        <v>159</v>
      </c>
      <c r="X80" s="147"/>
      <c r="Y80" s="147"/>
      <c r="Z80" s="147"/>
      <c r="AA80" s="147"/>
      <c r="AB80" s="147"/>
      <c r="AC80" s="147"/>
      <c r="AD80" s="147"/>
      <c r="AE80" s="147"/>
      <c r="AF80" s="147"/>
      <c r="AG80" s="147"/>
      <c r="AH80" s="79"/>
      <c r="AI80" s="25"/>
    </row>
    <row r="81" spans="1:35" ht="12.75" customHeight="1" x14ac:dyDescent="0.3">
      <c r="A81" s="161" t="s">
        <v>44</v>
      </c>
      <c r="B81" s="147"/>
      <c r="C81" s="147"/>
      <c r="D81" s="147"/>
      <c r="E81" s="147"/>
      <c r="F81" s="147"/>
      <c r="G81" s="147"/>
      <c r="H81" s="147"/>
      <c r="I81" s="147"/>
      <c r="J81" s="147"/>
      <c r="K81" s="147"/>
      <c r="L81" s="75"/>
      <c r="M81" s="75"/>
      <c r="N81" s="75"/>
      <c r="O81" s="75"/>
      <c r="P81" s="75"/>
      <c r="Q81" s="75"/>
      <c r="R81" s="75"/>
      <c r="S81" s="75"/>
      <c r="T81" s="75"/>
      <c r="U81" s="75"/>
      <c r="V81" s="75"/>
      <c r="W81" s="164" t="s">
        <v>109</v>
      </c>
      <c r="X81" s="122"/>
      <c r="Y81" s="122"/>
      <c r="Z81" s="122"/>
      <c r="AA81" s="122"/>
      <c r="AB81" s="122"/>
      <c r="AC81" s="122"/>
      <c r="AD81" s="122"/>
      <c r="AE81" s="122"/>
      <c r="AF81" s="122"/>
      <c r="AG81" s="122"/>
      <c r="AH81" s="79"/>
      <c r="AI81" s="25"/>
    </row>
    <row r="82" spans="1:35" ht="12.75" customHeight="1" x14ac:dyDescent="0.3">
      <c r="A82" s="78"/>
      <c r="B82" s="75"/>
      <c r="C82" s="75"/>
      <c r="D82" s="75"/>
      <c r="E82" s="75"/>
      <c r="F82" s="75"/>
      <c r="G82" s="75"/>
      <c r="H82" s="75"/>
      <c r="I82" s="75"/>
      <c r="J82" s="75"/>
      <c r="K82" s="75"/>
      <c r="L82" s="161" t="s">
        <v>44</v>
      </c>
      <c r="M82" s="147"/>
      <c r="N82" s="147"/>
      <c r="O82" s="147"/>
      <c r="P82" s="147"/>
      <c r="Q82" s="147"/>
      <c r="R82" s="147"/>
      <c r="S82" s="147"/>
      <c r="T82" s="147"/>
      <c r="U82" s="147"/>
      <c r="V82" s="147"/>
      <c r="W82" s="75"/>
      <c r="X82" s="75"/>
      <c r="Y82" s="75"/>
      <c r="Z82" s="75"/>
      <c r="AA82" s="75"/>
      <c r="AB82" s="75"/>
      <c r="AC82" s="75"/>
      <c r="AD82" s="75"/>
      <c r="AE82" s="75"/>
      <c r="AF82" s="75"/>
      <c r="AG82" s="80"/>
      <c r="AH82" s="79"/>
      <c r="AI82" s="25"/>
    </row>
    <row r="83" spans="1:35" ht="12.75" customHeight="1" x14ac:dyDescent="0.3">
      <c r="A83" s="161" t="s">
        <v>49</v>
      </c>
      <c r="B83" s="147"/>
      <c r="C83" s="147"/>
      <c r="D83" s="147"/>
      <c r="E83" s="147"/>
      <c r="F83" s="147"/>
      <c r="G83" s="147"/>
      <c r="H83" s="147"/>
      <c r="I83" s="147"/>
      <c r="J83" s="147"/>
      <c r="K83" s="147"/>
      <c r="L83" s="162" t="s">
        <v>108</v>
      </c>
      <c r="M83" s="122"/>
      <c r="N83" s="122"/>
      <c r="O83" s="122"/>
      <c r="P83" s="122"/>
      <c r="Q83" s="122"/>
      <c r="R83" s="122"/>
      <c r="S83" s="122"/>
      <c r="T83" s="122"/>
      <c r="U83" s="122"/>
      <c r="V83" s="122"/>
      <c r="W83" s="78"/>
      <c r="X83" s="75"/>
      <c r="Y83" s="75"/>
      <c r="Z83" s="75"/>
      <c r="AA83" s="75"/>
      <c r="AB83" s="75"/>
      <c r="AC83" s="75"/>
      <c r="AD83" s="75"/>
      <c r="AE83" s="75"/>
      <c r="AF83" s="75"/>
      <c r="AG83" s="80"/>
      <c r="AH83" s="79"/>
      <c r="AI83" s="25"/>
    </row>
    <row r="84" spans="1:35" ht="12.75" customHeight="1" x14ac:dyDescent="0.3">
      <c r="A84" s="78"/>
      <c r="B84" s="75"/>
      <c r="C84" s="75"/>
      <c r="D84" s="75"/>
      <c r="E84" s="75"/>
      <c r="F84" s="75"/>
      <c r="G84" s="75"/>
      <c r="H84" s="75"/>
      <c r="I84" s="75"/>
      <c r="J84" s="75"/>
      <c r="K84" s="75"/>
      <c r="L84" s="75"/>
      <c r="M84" s="75"/>
      <c r="N84" s="75"/>
      <c r="O84" s="75"/>
      <c r="P84" s="75"/>
      <c r="Q84" s="75"/>
      <c r="R84" s="75"/>
      <c r="S84" s="75"/>
      <c r="T84" s="75"/>
      <c r="U84" s="75"/>
      <c r="V84" s="75"/>
      <c r="W84" s="161" t="s">
        <v>159</v>
      </c>
      <c r="X84" s="147"/>
      <c r="Y84" s="147"/>
      <c r="Z84" s="147"/>
      <c r="AA84" s="147"/>
      <c r="AB84" s="147"/>
      <c r="AC84" s="147"/>
      <c r="AD84" s="147"/>
      <c r="AE84" s="147"/>
      <c r="AF84" s="147"/>
      <c r="AG84" s="147"/>
      <c r="AH84" s="79"/>
      <c r="AI84" s="25"/>
    </row>
    <row r="85" spans="1:35" ht="12.75" customHeight="1" x14ac:dyDescent="0.3">
      <c r="A85" s="161" t="s">
        <v>47</v>
      </c>
      <c r="B85" s="147"/>
      <c r="C85" s="147"/>
      <c r="D85" s="147"/>
      <c r="E85" s="147"/>
      <c r="F85" s="147"/>
      <c r="G85" s="147"/>
      <c r="H85" s="147"/>
      <c r="I85" s="147"/>
      <c r="J85" s="147"/>
      <c r="K85" s="147"/>
      <c r="L85" s="75"/>
      <c r="M85" s="75"/>
      <c r="N85" s="75"/>
      <c r="O85" s="75"/>
      <c r="P85" s="75"/>
      <c r="Q85" s="75"/>
      <c r="R85" s="75"/>
      <c r="S85" s="75"/>
      <c r="T85" s="75"/>
      <c r="U85" s="75"/>
      <c r="V85" s="75"/>
      <c r="W85" s="162" t="s">
        <v>109</v>
      </c>
      <c r="X85" s="122"/>
      <c r="Y85" s="122"/>
      <c r="Z85" s="122"/>
      <c r="AA85" s="122"/>
      <c r="AB85" s="122"/>
      <c r="AC85" s="122"/>
      <c r="AD85" s="122"/>
      <c r="AE85" s="122"/>
      <c r="AF85" s="122"/>
      <c r="AG85" s="122"/>
      <c r="AH85" s="77"/>
      <c r="AI85" s="25"/>
    </row>
    <row r="86" spans="1:35" ht="12.75" customHeight="1" x14ac:dyDescent="0.3">
      <c r="A86" s="78"/>
      <c r="B86" s="75"/>
      <c r="C86" s="75"/>
      <c r="D86" s="75"/>
      <c r="E86" s="75"/>
      <c r="F86" s="75"/>
      <c r="G86" s="75"/>
      <c r="H86" s="75"/>
      <c r="I86" s="75"/>
      <c r="J86" s="75"/>
      <c r="K86" s="75"/>
      <c r="L86" s="161" t="s">
        <v>159</v>
      </c>
      <c r="M86" s="147"/>
      <c r="N86" s="147"/>
      <c r="O86" s="147"/>
      <c r="P86" s="147"/>
      <c r="Q86" s="147"/>
      <c r="R86" s="147"/>
      <c r="S86" s="147"/>
      <c r="T86" s="147"/>
      <c r="U86" s="147"/>
      <c r="V86" s="147"/>
      <c r="W86" s="78"/>
      <c r="X86" s="75"/>
      <c r="Y86" s="75"/>
      <c r="Z86" s="75"/>
      <c r="AA86" s="75"/>
      <c r="AB86" s="75"/>
      <c r="AC86" s="75"/>
      <c r="AD86" s="75"/>
      <c r="AE86" s="75"/>
      <c r="AF86" s="75"/>
      <c r="AG86" s="80"/>
      <c r="AH86" s="77"/>
      <c r="AI86" s="25"/>
    </row>
    <row r="87" spans="1:35" ht="12.75" customHeight="1" x14ac:dyDescent="0.3">
      <c r="A87" s="161" t="s">
        <v>159</v>
      </c>
      <c r="B87" s="147"/>
      <c r="C87" s="147"/>
      <c r="D87" s="147"/>
      <c r="E87" s="147"/>
      <c r="F87" s="147"/>
      <c r="G87" s="147"/>
      <c r="H87" s="147"/>
      <c r="I87" s="147"/>
      <c r="J87" s="147"/>
      <c r="K87" s="147"/>
      <c r="L87" s="162" t="s">
        <v>109</v>
      </c>
      <c r="M87" s="122"/>
      <c r="N87" s="122"/>
      <c r="O87" s="122"/>
      <c r="P87" s="122"/>
      <c r="Q87" s="122"/>
      <c r="R87" s="122"/>
      <c r="S87" s="122"/>
      <c r="T87" s="122"/>
      <c r="U87" s="122"/>
      <c r="V87" s="122"/>
      <c r="W87" s="75"/>
      <c r="X87" s="75"/>
      <c r="Y87" s="75"/>
      <c r="Z87" s="75"/>
      <c r="AA87" s="80"/>
      <c r="AB87" s="80"/>
      <c r="AC87" s="80"/>
      <c r="AD87" s="80"/>
      <c r="AE87" s="80"/>
      <c r="AF87" s="80"/>
      <c r="AG87" s="80"/>
      <c r="AH87" s="77"/>
      <c r="AI87" s="25"/>
    </row>
    <row r="88" spans="1:35" ht="12.75" customHeight="1" x14ac:dyDescent="0.3">
      <c r="A88" s="81"/>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3"/>
      <c r="AI88" s="25"/>
    </row>
    <row r="89" spans="1:35" ht="12.75" customHeight="1" x14ac:dyDescent="0.3">
      <c r="A89" s="72"/>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4"/>
      <c r="AI89" s="25"/>
    </row>
    <row r="90" spans="1:35" ht="12.75" customHeight="1" x14ac:dyDescent="0.3">
      <c r="A90" s="161" t="str">
        <f>IF(L75="3:0",A75,IF(L75="3:1",A75,IF(L75="3:2",A75,IF(L75="2:3",A73,IF(L75="1:3",A73,IF(L75="0:3",A73,""))))))</f>
        <v>Sadovskyi Yehor (132) (PINK!)</v>
      </c>
      <c r="B90" s="147"/>
      <c r="C90" s="147"/>
      <c r="D90" s="147"/>
      <c r="E90" s="147"/>
      <c r="F90" s="147"/>
      <c r="G90" s="147"/>
      <c r="H90" s="147"/>
      <c r="I90" s="147"/>
      <c r="J90" s="147"/>
      <c r="K90" s="147"/>
      <c r="L90" s="75"/>
      <c r="M90" s="75"/>
      <c r="N90" s="75"/>
      <c r="O90" s="75"/>
      <c r="P90" s="75"/>
      <c r="Q90" s="75"/>
      <c r="R90" s="75"/>
      <c r="S90" s="75"/>
      <c r="T90" s="75"/>
      <c r="U90" s="75"/>
      <c r="V90" s="75"/>
      <c r="W90" s="75"/>
      <c r="X90" s="75"/>
      <c r="Y90" s="75"/>
      <c r="Z90" s="76" t="s">
        <v>115</v>
      </c>
      <c r="AA90" s="75"/>
      <c r="AB90" s="75"/>
      <c r="AC90" s="75"/>
      <c r="AD90" s="75"/>
      <c r="AE90" s="75"/>
      <c r="AF90" s="75"/>
      <c r="AG90" s="75"/>
      <c r="AH90" s="77"/>
      <c r="AI90" s="25"/>
    </row>
    <row r="91" spans="1:35" ht="12.75" customHeight="1" x14ac:dyDescent="0.3">
      <c r="A91" s="78"/>
      <c r="B91" s="75"/>
      <c r="C91" s="75"/>
      <c r="D91" s="75"/>
      <c r="E91" s="75"/>
      <c r="F91" s="75"/>
      <c r="G91" s="75"/>
      <c r="H91" s="75"/>
      <c r="I91" s="75"/>
      <c r="J91" s="75"/>
      <c r="K91" s="77"/>
      <c r="L91" s="161" t="s">
        <v>46</v>
      </c>
      <c r="M91" s="147"/>
      <c r="N91" s="147"/>
      <c r="O91" s="147"/>
      <c r="P91" s="147"/>
      <c r="Q91" s="147"/>
      <c r="R91" s="147"/>
      <c r="S91" s="147"/>
      <c r="T91" s="147"/>
      <c r="U91" s="147"/>
      <c r="V91" s="147"/>
      <c r="W91" s="75"/>
      <c r="X91" s="75"/>
      <c r="Y91" s="75"/>
      <c r="Z91" s="75"/>
      <c r="AA91" s="75"/>
      <c r="AB91" s="75"/>
      <c r="AC91" s="75"/>
      <c r="AD91" s="75"/>
      <c r="AE91" s="75"/>
      <c r="AF91" s="75"/>
      <c r="AG91" s="75"/>
      <c r="AH91" s="77"/>
      <c r="AI91" s="25"/>
    </row>
    <row r="92" spans="1:35" ht="12.75" customHeight="1" x14ac:dyDescent="0.3">
      <c r="A92" s="161" t="s">
        <v>48</v>
      </c>
      <c r="B92" s="147"/>
      <c r="C92" s="147"/>
      <c r="D92" s="147"/>
      <c r="E92" s="147"/>
      <c r="F92" s="147"/>
      <c r="G92" s="147"/>
      <c r="H92" s="147"/>
      <c r="I92" s="147"/>
      <c r="J92" s="147"/>
      <c r="K92" s="147"/>
      <c r="L92" s="162" t="s">
        <v>108</v>
      </c>
      <c r="M92" s="122"/>
      <c r="N92" s="122"/>
      <c r="O92" s="122"/>
      <c r="P92" s="122"/>
      <c r="Q92" s="122"/>
      <c r="R92" s="122"/>
      <c r="S92" s="122"/>
      <c r="T92" s="122"/>
      <c r="U92" s="122"/>
      <c r="V92" s="122"/>
      <c r="W92" s="78"/>
      <c r="X92" s="75"/>
      <c r="Y92" s="75"/>
      <c r="Z92" s="75"/>
      <c r="AA92" s="75"/>
      <c r="AB92" s="75"/>
      <c r="AC92" s="75"/>
      <c r="AD92" s="75"/>
      <c r="AE92" s="75"/>
      <c r="AF92" s="75"/>
      <c r="AG92" s="75"/>
      <c r="AH92" s="77"/>
      <c r="AI92" s="25"/>
    </row>
    <row r="93" spans="1:35" ht="12.75" customHeight="1" x14ac:dyDescent="0.3">
      <c r="A93" s="78"/>
      <c r="B93" s="75"/>
      <c r="C93" s="75"/>
      <c r="D93" s="75"/>
      <c r="E93" s="75"/>
      <c r="F93" s="75"/>
      <c r="G93" s="75"/>
      <c r="H93" s="75"/>
      <c r="I93" s="75"/>
      <c r="J93" s="75"/>
      <c r="K93" s="75"/>
      <c r="L93" s="75"/>
      <c r="M93" s="75"/>
      <c r="N93" s="75"/>
      <c r="O93" s="75"/>
      <c r="P93" s="75"/>
      <c r="Q93" s="75"/>
      <c r="R93" s="75"/>
      <c r="S93" s="75"/>
      <c r="T93" s="75"/>
      <c r="U93" s="75"/>
      <c r="V93" s="75"/>
      <c r="W93" s="161" t="s">
        <v>46</v>
      </c>
      <c r="X93" s="147"/>
      <c r="Y93" s="147"/>
      <c r="Z93" s="147"/>
      <c r="AA93" s="147"/>
      <c r="AB93" s="147"/>
      <c r="AC93" s="147"/>
      <c r="AD93" s="147"/>
      <c r="AE93" s="147"/>
      <c r="AF93" s="147"/>
      <c r="AG93" s="147"/>
      <c r="AH93" s="77"/>
      <c r="AI93" s="25"/>
    </row>
    <row r="94" spans="1:35" ht="12.75" customHeight="1" x14ac:dyDescent="0.3">
      <c r="A94" s="161" t="str">
        <f>IF(L83="3:0",A83,IF(L83="3:1",A83,IF(L83="3:2",A83,IF(L83="2:3",A81,IF(L83="1:3",A81,IF(L83="0:3",A81,""))))))</f>
        <v>Heděncová Marie (145) (KMST)</v>
      </c>
      <c r="B94" s="147"/>
      <c r="C94" s="147"/>
      <c r="D94" s="147"/>
      <c r="E94" s="147"/>
      <c r="F94" s="147"/>
      <c r="G94" s="147"/>
      <c r="H94" s="147"/>
      <c r="I94" s="147"/>
      <c r="J94" s="147"/>
      <c r="K94" s="147"/>
      <c r="L94" s="75"/>
      <c r="M94" s="75"/>
      <c r="N94" s="75"/>
      <c r="O94" s="75"/>
      <c r="P94" s="75"/>
      <c r="Q94" s="75"/>
      <c r="R94" s="75"/>
      <c r="S94" s="75"/>
      <c r="T94" s="75"/>
      <c r="U94" s="75"/>
      <c r="V94" s="75"/>
      <c r="W94" s="162" t="s">
        <v>108</v>
      </c>
      <c r="X94" s="122"/>
      <c r="Y94" s="122"/>
      <c r="Z94" s="122"/>
      <c r="AA94" s="122"/>
      <c r="AB94" s="122"/>
      <c r="AC94" s="122"/>
      <c r="AD94" s="122"/>
      <c r="AE94" s="122"/>
      <c r="AF94" s="122"/>
      <c r="AG94" s="122"/>
      <c r="AH94" s="77"/>
      <c r="AI94" s="25"/>
    </row>
    <row r="95" spans="1:35" ht="12.75" customHeight="1" x14ac:dyDescent="0.3">
      <c r="A95" s="78"/>
      <c r="B95" s="75"/>
      <c r="C95" s="75"/>
      <c r="D95" s="75"/>
      <c r="E95" s="75"/>
      <c r="F95" s="75"/>
      <c r="G95" s="75"/>
      <c r="H95" s="75"/>
      <c r="I95" s="75"/>
      <c r="J95" s="75"/>
      <c r="K95" s="77"/>
      <c r="L95" s="161" t="s">
        <v>47</v>
      </c>
      <c r="M95" s="147"/>
      <c r="N95" s="147"/>
      <c r="O95" s="147"/>
      <c r="P95" s="147"/>
      <c r="Q95" s="147"/>
      <c r="R95" s="147"/>
      <c r="S95" s="147"/>
      <c r="T95" s="147"/>
      <c r="U95" s="147"/>
      <c r="V95" s="147"/>
      <c r="W95" s="78"/>
      <c r="X95" s="75"/>
      <c r="Y95" s="75"/>
      <c r="Z95" s="75"/>
      <c r="AA95" s="75"/>
      <c r="AB95" s="75"/>
      <c r="AC95" s="75"/>
      <c r="AD95" s="75"/>
      <c r="AE95" s="75"/>
      <c r="AF95" s="75"/>
      <c r="AG95" s="80"/>
      <c r="AH95" s="77"/>
      <c r="AI95" s="25"/>
    </row>
    <row r="96" spans="1:35" ht="12.75" customHeight="1" x14ac:dyDescent="0.3">
      <c r="A96" s="161" t="s">
        <v>47</v>
      </c>
      <c r="B96" s="147"/>
      <c r="C96" s="147"/>
      <c r="D96" s="147"/>
      <c r="E96" s="147"/>
      <c r="F96" s="147"/>
      <c r="G96" s="147"/>
      <c r="H96" s="147"/>
      <c r="I96" s="147"/>
      <c r="J96" s="147"/>
      <c r="K96" s="147"/>
      <c r="L96" s="162" t="s">
        <v>108</v>
      </c>
      <c r="M96" s="122"/>
      <c r="N96" s="122"/>
      <c r="O96" s="122"/>
      <c r="P96" s="122"/>
      <c r="Q96" s="122"/>
      <c r="R96" s="122"/>
      <c r="S96" s="122"/>
      <c r="T96" s="122"/>
      <c r="U96" s="122"/>
      <c r="V96" s="122"/>
      <c r="W96" s="75"/>
      <c r="X96" s="75"/>
      <c r="Y96" s="75"/>
      <c r="Z96" s="75"/>
      <c r="AA96" s="75"/>
      <c r="AB96" s="75"/>
      <c r="AC96" s="75"/>
      <c r="AD96" s="75"/>
      <c r="AE96" s="75"/>
      <c r="AF96" s="75"/>
      <c r="AG96" s="80"/>
      <c r="AH96" s="77"/>
      <c r="AI96" s="25"/>
    </row>
    <row r="97" spans="1:35" ht="12.75" customHeight="1" x14ac:dyDescent="0.3">
      <c r="A97" s="81"/>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3"/>
      <c r="AI97" s="25"/>
    </row>
    <row r="98" spans="1:35" ht="12.75" customHeight="1" x14ac:dyDescent="0.3">
      <c r="A98" s="72"/>
      <c r="B98" s="73"/>
      <c r="C98" s="73"/>
      <c r="D98" s="73"/>
      <c r="E98" s="73"/>
      <c r="F98" s="73"/>
      <c r="G98" s="73"/>
      <c r="H98" s="73"/>
      <c r="I98" s="73"/>
      <c r="J98" s="73"/>
      <c r="K98" s="73"/>
      <c r="L98" s="73"/>
      <c r="M98" s="73"/>
      <c r="N98" s="73"/>
      <c r="O98" s="73"/>
      <c r="P98" s="73"/>
      <c r="Q98" s="73"/>
      <c r="R98" s="73"/>
      <c r="S98" s="73"/>
      <c r="T98" s="73"/>
      <c r="U98" s="73"/>
      <c r="V98" s="73"/>
      <c r="W98" s="73"/>
      <c r="X98" s="73"/>
      <c r="Y98" s="73"/>
      <c r="Z98" s="84" t="s">
        <v>116</v>
      </c>
      <c r="AA98" s="73"/>
      <c r="AB98" s="73"/>
      <c r="AC98" s="73"/>
      <c r="AD98" s="73"/>
      <c r="AE98" s="73"/>
      <c r="AF98" s="73"/>
      <c r="AG98" s="73"/>
      <c r="AH98" s="74"/>
      <c r="AI98" s="25"/>
    </row>
    <row r="99" spans="1:35" ht="12.75" customHeight="1" x14ac:dyDescent="0.3">
      <c r="A99" s="78"/>
      <c r="B99" s="75"/>
      <c r="C99" s="75"/>
      <c r="D99" s="75"/>
      <c r="E99" s="75"/>
      <c r="F99" s="75"/>
      <c r="G99" s="75"/>
      <c r="H99" s="75"/>
      <c r="I99" s="75"/>
      <c r="J99" s="75"/>
      <c r="K99" s="75"/>
      <c r="L99" s="163" t="str">
        <f>IF(W77="3:0",L78,IF(W77="3:1",L78,IF(W77="3:2",L78,IF(W77="2:3",L74,IF(W77="1:3",L74,IF(W77="0:3",L74,""))))))</f>
        <v>Weber Jan (118) (Chrast.)</v>
      </c>
      <c r="M99" s="147"/>
      <c r="N99" s="147"/>
      <c r="O99" s="147"/>
      <c r="P99" s="147"/>
      <c r="Q99" s="147"/>
      <c r="R99" s="147"/>
      <c r="S99" s="147"/>
      <c r="T99" s="147"/>
      <c r="U99" s="147"/>
      <c r="V99" s="147"/>
      <c r="W99" s="75"/>
      <c r="X99" s="75"/>
      <c r="Y99" s="75"/>
      <c r="Z99" s="75"/>
      <c r="AA99" s="75"/>
      <c r="AB99" s="75"/>
      <c r="AC99" s="75"/>
      <c r="AD99" s="75"/>
      <c r="AE99" s="75"/>
      <c r="AF99" s="75"/>
      <c r="AG99" s="75"/>
      <c r="AH99" s="77"/>
      <c r="AI99" s="25"/>
    </row>
    <row r="100" spans="1:35" ht="12.75" customHeight="1" x14ac:dyDescent="0.3">
      <c r="A100" s="78"/>
      <c r="B100" s="75"/>
      <c r="C100" s="75"/>
      <c r="D100" s="75"/>
      <c r="E100" s="75"/>
      <c r="F100" s="75"/>
      <c r="G100" s="75"/>
      <c r="H100" s="75"/>
      <c r="I100" s="75"/>
      <c r="J100" s="75"/>
      <c r="K100" s="75"/>
      <c r="L100" s="75"/>
      <c r="M100" s="75"/>
      <c r="N100" s="75"/>
      <c r="O100" s="75"/>
      <c r="P100" s="75"/>
      <c r="Q100" s="75"/>
      <c r="R100" s="75"/>
      <c r="S100" s="75"/>
      <c r="T100" s="75"/>
      <c r="U100" s="75"/>
      <c r="V100" s="77"/>
      <c r="W100" s="161" t="s">
        <v>44</v>
      </c>
      <c r="X100" s="147"/>
      <c r="Y100" s="147"/>
      <c r="Z100" s="147"/>
      <c r="AA100" s="147"/>
      <c r="AB100" s="147"/>
      <c r="AC100" s="147"/>
      <c r="AD100" s="147"/>
      <c r="AE100" s="147"/>
      <c r="AF100" s="147"/>
      <c r="AG100" s="147"/>
      <c r="AH100" s="77"/>
      <c r="AI100" s="25"/>
    </row>
    <row r="101" spans="1:35" ht="12.75" customHeight="1" x14ac:dyDescent="0.3">
      <c r="A101" s="78"/>
      <c r="B101" s="75"/>
      <c r="C101" s="75"/>
      <c r="D101" s="75"/>
      <c r="E101" s="75"/>
      <c r="F101" s="75"/>
      <c r="G101" s="75"/>
      <c r="H101" s="75"/>
      <c r="I101" s="75"/>
      <c r="J101" s="75"/>
      <c r="K101" s="75"/>
      <c r="L101" s="163" t="s">
        <v>44</v>
      </c>
      <c r="M101" s="147"/>
      <c r="N101" s="147"/>
      <c r="O101" s="147"/>
      <c r="P101" s="147"/>
      <c r="Q101" s="147"/>
      <c r="R101" s="147"/>
      <c r="S101" s="147"/>
      <c r="T101" s="147"/>
      <c r="U101" s="147"/>
      <c r="V101" s="147"/>
      <c r="W101" s="162" t="s">
        <v>108</v>
      </c>
      <c r="X101" s="122"/>
      <c r="Y101" s="122"/>
      <c r="Z101" s="122"/>
      <c r="AA101" s="122"/>
      <c r="AB101" s="122"/>
      <c r="AC101" s="122"/>
      <c r="AD101" s="122"/>
      <c r="AE101" s="122"/>
      <c r="AF101" s="122"/>
      <c r="AG101" s="122"/>
      <c r="AH101" s="77"/>
      <c r="AI101" s="25"/>
    </row>
    <row r="102" spans="1:35" ht="12.75" customHeight="1" x14ac:dyDescent="0.3">
      <c r="A102" s="81"/>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3"/>
      <c r="AI102" s="25"/>
    </row>
    <row r="103" spans="1:35" ht="12.75" customHeight="1" x14ac:dyDescent="0.3">
      <c r="A103" s="72"/>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84" t="s">
        <v>117</v>
      </c>
      <c r="AA103" s="73"/>
      <c r="AB103" s="73"/>
      <c r="AC103" s="73"/>
      <c r="AD103" s="73"/>
      <c r="AE103" s="73"/>
      <c r="AF103" s="73"/>
      <c r="AG103" s="73"/>
      <c r="AH103" s="74"/>
      <c r="AI103" s="25"/>
    </row>
    <row r="104" spans="1:35" ht="12.75" customHeight="1" x14ac:dyDescent="0.3">
      <c r="A104" s="78"/>
      <c r="B104" s="75"/>
      <c r="C104" s="75"/>
      <c r="D104" s="75"/>
      <c r="E104" s="75"/>
      <c r="F104" s="75"/>
      <c r="G104" s="75"/>
      <c r="H104" s="75"/>
      <c r="I104" s="75"/>
      <c r="J104" s="75"/>
      <c r="K104" s="75"/>
      <c r="L104" s="163" t="str">
        <f>IF(L92="3:0",A92,IF(L92="3:1",A92,IF(L92="3:2",A92,IF(L92="2:3",A90,IF(L92="1:3",A90,IF(L92="0:3",A90,""))))))</f>
        <v>Veselý Jan (134) (ČL)</v>
      </c>
      <c r="M104" s="147"/>
      <c r="N104" s="147"/>
      <c r="O104" s="147"/>
      <c r="P104" s="147"/>
      <c r="Q104" s="147"/>
      <c r="R104" s="147"/>
      <c r="S104" s="147"/>
      <c r="T104" s="147"/>
      <c r="U104" s="147"/>
      <c r="V104" s="147"/>
      <c r="W104" s="75"/>
      <c r="X104" s="75"/>
      <c r="Y104" s="75"/>
      <c r="Z104" s="75"/>
      <c r="AA104" s="75"/>
      <c r="AB104" s="75"/>
      <c r="AC104" s="75"/>
      <c r="AD104" s="75"/>
      <c r="AE104" s="75"/>
      <c r="AF104" s="75"/>
      <c r="AG104" s="75"/>
      <c r="AH104" s="77"/>
      <c r="AI104" s="25"/>
    </row>
    <row r="105" spans="1:35" ht="12.75" customHeight="1" x14ac:dyDescent="0.3">
      <c r="A105" s="78"/>
      <c r="B105" s="75"/>
      <c r="C105" s="75"/>
      <c r="D105" s="75"/>
      <c r="E105" s="75"/>
      <c r="F105" s="75"/>
      <c r="G105" s="75"/>
      <c r="H105" s="75"/>
      <c r="I105" s="75"/>
      <c r="J105" s="75"/>
      <c r="K105" s="75"/>
      <c r="L105" s="75"/>
      <c r="M105" s="75"/>
      <c r="N105" s="75"/>
      <c r="O105" s="75"/>
      <c r="P105" s="75"/>
      <c r="Q105" s="75"/>
      <c r="R105" s="75"/>
      <c r="S105" s="75"/>
      <c r="T105" s="75"/>
      <c r="U105" s="75"/>
      <c r="V105" s="77"/>
      <c r="W105" s="161" t="s">
        <v>48</v>
      </c>
      <c r="X105" s="147"/>
      <c r="Y105" s="147"/>
      <c r="Z105" s="147"/>
      <c r="AA105" s="147"/>
      <c r="AB105" s="147"/>
      <c r="AC105" s="147"/>
      <c r="AD105" s="147"/>
      <c r="AE105" s="147"/>
      <c r="AF105" s="147"/>
      <c r="AG105" s="147"/>
      <c r="AH105" s="77"/>
      <c r="AI105" s="25"/>
    </row>
    <row r="106" spans="1:35" ht="12.75" customHeight="1" x14ac:dyDescent="0.3">
      <c r="A106" s="78"/>
      <c r="B106" s="75"/>
      <c r="C106" s="75"/>
      <c r="D106" s="75"/>
      <c r="E106" s="75"/>
      <c r="F106" s="75"/>
      <c r="G106" s="75"/>
      <c r="H106" s="75"/>
      <c r="I106" s="75"/>
      <c r="J106" s="75"/>
      <c r="K106" s="75"/>
      <c r="L106" s="163" t="s">
        <v>49</v>
      </c>
      <c r="M106" s="147"/>
      <c r="N106" s="147"/>
      <c r="O106" s="147"/>
      <c r="P106" s="147"/>
      <c r="Q106" s="147"/>
      <c r="R106" s="147"/>
      <c r="S106" s="147"/>
      <c r="T106" s="147"/>
      <c r="U106" s="147"/>
      <c r="V106" s="147"/>
      <c r="W106" s="162" t="s">
        <v>110</v>
      </c>
      <c r="X106" s="122"/>
      <c r="Y106" s="122"/>
      <c r="Z106" s="122"/>
      <c r="AA106" s="122"/>
      <c r="AB106" s="122"/>
      <c r="AC106" s="122"/>
      <c r="AD106" s="122"/>
      <c r="AE106" s="122"/>
      <c r="AF106" s="122"/>
      <c r="AG106" s="122"/>
      <c r="AH106" s="77"/>
      <c r="AI106" s="25"/>
    </row>
    <row r="107" spans="1:35" ht="12.75" customHeight="1" x14ac:dyDescent="0.3">
      <c r="A107" s="81"/>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3"/>
      <c r="AI107" s="25"/>
    </row>
    <row r="108" spans="1:35" ht="12.75" customHeight="1" x14ac:dyDescent="0.2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row>
    <row r="109" spans="1:35" ht="12.75" customHeight="1" x14ac:dyDescent="0.2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row>
    <row r="110" spans="1:35" ht="12.75" customHeight="1" x14ac:dyDescent="0.2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row>
    <row r="111" spans="1:35" ht="12.75" customHeight="1" x14ac:dyDescent="0.2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row>
    <row r="112" spans="1:35" ht="12.75" customHeight="1" x14ac:dyDescent="0.2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row>
    <row r="113" spans="1:35" ht="12.75" customHeight="1" x14ac:dyDescent="0.2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row>
    <row r="114" spans="1:35" ht="12.75" customHeight="1" x14ac:dyDescent="0.2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row>
    <row r="115" spans="1:35" ht="12.75" customHeight="1" x14ac:dyDescent="0.2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row>
    <row r="116" spans="1:35" ht="12.75" customHeight="1" x14ac:dyDescent="0.2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row>
    <row r="117" spans="1:35" ht="12.75" customHeight="1" x14ac:dyDescent="0.2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row>
    <row r="118" spans="1:35" ht="12.75" customHeight="1" x14ac:dyDescent="0.2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row>
    <row r="119" spans="1:35" ht="12.75" customHeight="1" x14ac:dyDescent="0.2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row>
    <row r="120" spans="1:35" ht="12.75" customHeight="1" x14ac:dyDescent="0.2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row>
    <row r="121" spans="1:35" ht="12.75" customHeight="1" x14ac:dyDescent="0.2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row>
    <row r="122" spans="1:35" ht="12.75" customHeight="1" x14ac:dyDescent="0.2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row>
    <row r="123" spans="1:35" ht="12.75" customHeight="1" x14ac:dyDescent="0.2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row>
    <row r="124" spans="1:35" ht="12.75" customHeight="1" x14ac:dyDescent="0.2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row>
    <row r="125" spans="1:35" ht="12.75" customHeight="1" x14ac:dyDescent="0.2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row>
    <row r="126" spans="1:35" ht="12.75" customHeight="1" x14ac:dyDescent="0.2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row>
    <row r="127" spans="1:35" ht="12.75" customHeight="1" x14ac:dyDescent="0.2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row>
    <row r="128" spans="1:35" ht="12.75" customHeight="1" x14ac:dyDescent="0.2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row>
    <row r="129" spans="1:35" ht="12.75" customHeight="1" x14ac:dyDescent="0.2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row>
    <row r="130" spans="1:35" ht="12.75" customHeight="1" x14ac:dyDescent="0.2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row>
    <row r="131" spans="1:35" ht="12.75" customHeight="1" x14ac:dyDescent="0.2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row>
    <row r="132" spans="1:35" ht="12.75" customHeight="1" x14ac:dyDescent="0.2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row>
    <row r="133" spans="1:35" ht="12.75" customHeight="1" x14ac:dyDescent="0.2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row>
    <row r="134" spans="1:35" ht="12.75" customHeight="1" x14ac:dyDescent="0.2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row>
    <row r="135" spans="1:35" ht="12.75" customHeight="1" x14ac:dyDescent="0.2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row>
    <row r="136" spans="1:35" ht="12.75" customHeight="1" x14ac:dyDescent="0.2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row>
    <row r="137" spans="1:35" ht="12.75" customHeight="1" x14ac:dyDescent="0.2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row>
    <row r="138" spans="1:35" ht="12.75" customHeight="1" x14ac:dyDescent="0.2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row>
    <row r="139" spans="1:35" ht="12.75" customHeight="1" x14ac:dyDescent="0.2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row>
    <row r="140" spans="1:35" ht="12.75" customHeight="1" x14ac:dyDescent="0.2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row>
    <row r="141" spans="1:35" ht="12.75" customHeight="1" x14ac:dyDescent="0.2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row>
    <row r="142" spans="1:35" ht="12.75" customHeight="1" x14ac:dyDescent="0.2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row>
    <row r="143" spans="1:35" ht="12.75" customHeight="1" x14ac:dyDescent="0.2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row>
    <row r="144" spans="1:35" ht="12.75" customHeight="1" x14ac:dyDescent="0.2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row>
    <row r="145" spans="1:35" ht="12.75" customHeight="1" x14ac:dyDescent="0.2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row>
    <row r="146" spans="1:35" ht="12.75" customHeight="1" x14ac:dyDescent="0.2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row>
    <row r="147" spans="1:35" ht="12.75" customHeight="1" x14ac:dyDescent="0.2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row>
    <row r="148" spans="1:35" ht="12.75" customHeight="1" x14ac:dyDescent="0.2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row>
    <row r="149" spans="1:35" ht="12.75" customHeight="1" x14ac:dyDescent="0.2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row>
    <row r="150" spans="1:35" ht="12.75" customHeight="1" x14ac:dyDescent="0.2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row>
    <row r="151" spans="1:35" ht="12.75" customHeight="1" x14ac:dyDescent="0.2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row>
    <row r="152" spans="1:35" ht="12.75" customHeight="1" x14ac:dyDescent="0.2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row>
    <row r="153" spans="1:35" ht="12.75" customHeight="1" x14ac:dyDescent="0.2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row>
    <row r="154" spans="1:35" ht="12.75" customHeight="1" x14ac:dyDescent="0.2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row>
    <row r="155" spans="1:35" ht="12.75" customHeight="1" x14ac:dyDescent="0.2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row>
    <row r="156" spans="1:35" ht="12.75" customHeight="1" x14ac:dyDescent="0.2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row>
    <row r="157" spans="1:35" ht="12.75" customHeight="1" x14ac:dyDescent="0.2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row>
    <row r="158" spans="1:35" ht="12.75" customHeight="1" x14ac:dyDescent="0.2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row>
    <row r="159" spans="1:35" ht="12.75" customHeight="1" x14ac:dyDescent="0.2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row>
    <row r="160" spans="1:35" ht="12.75" customHeight="1" x14ac:dyDescent="0.2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row>
    <row r="161" spans="1:35" ht="12.75" customHeight="1" x14ac:dyDescent="0.2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row>
    <row r="162" spans="1:35" ht="12.75" customHeight="1" x14ac:dyDescent="0.2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row>
    <row r="163" spans="1:35" ht="12.75" customHeight="1" x14ac:dyDescent="0.2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row>
    <row r="164" spans="1:35" ht="12.75" customHeight="1" x14ac:dyDescent="0.2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row>
    <row r="165" spans="1:35" ht="12.75" customHeight="1" x14ac:dyDescent="0.2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row>
    <row r="166" spans="1:35" ht="12.75" customHeight="1" x14ac:dyDescent="0.2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row>
    <row r="167" spans="1:35" ht="12.75" customHeight="1" x14ac:dyDescent="0.2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row>
    <row r="168" spans="1:35" ht="12.75" customHeight="1" x14ac:dyDescent="0.2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row>
    <row r="169" spans="1:35" ht="12.75" customHeight="1" x14ac:dyDescent="0.2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row>
    <row r="170" spans="1:35" ht="12.75" customHeight="1" x14ac:dyDescent="0.2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row>
    <row r="171" spans="1:35" ht="12.75" customHeight="1" x14ac:dyDescent="0.2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row>
    <row r="172" spans="1:35" ht="12.75" customHeight="1" x14ac:dyDescent="0.2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row>
    <row r="173" spans="1:35" ht="12.75" customHeight="1" x14ac:dyDescent="0.2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row>
    <row r="174" spans="1:35" ht="12.75" customHeight="1" x14ac:dyDescent="0.2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row>
    <row r="175" spans="1:35" ht="12.75" customHeight="1" x14ac:dyDescent="0.2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row>
    <row r="176" spans="1:35" ht="12.75" customHeight="1" x14ac:dyDescent="0.2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row>
    <row r="177" spans="1:35" ht="12.75" customHeight="1" x14ac:dyDescent="0.2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row>
    <row r="178" spans="1:35" ht="12.75" customHeight="1" x14ac:dyDescent="0.2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row>
    <row r="179" spans="1:35" ht="12.75" customHeight="1" x14ac:dyDescent="0.2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row>
    <row r="180" spans="1:35" ht="12.75" customHeight="1" x14ac:dyDescent="0.25">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row>
    <row r="181" spans="1:35" ht="12.75" customHeight="1" x14ac:dyDescent="0.25">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row>
    <row r="182" spans="1:35" ht="12.75" customHeight="1" x14ac:dyDescent="0.25">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row>
    <row r="183" spans="1:35" ht="12.75" customHeight="1" x14ac:dyDescent="0.25">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row>
    <row r="184" spans="1:35" ht="12.75" customHeight="1" x14ac:dyDescent="0.25">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row>
    <row r="185" spans="1:35" ht="12.75" customHeight="1" x14ac:dyDescent="0.2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row>
    <row r="186" spans="1:35" ht="12.75" customHeight="1" x14ac:dyDescent="0.25">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row>
    <row r="187" spans="1:35" ht="12.75" customHeight="1" x14ac:dyDescent="0.25">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row>
    <row r="188" spans="1:35" ht="12.75" customHeight="1" x14ac:dyDescent="0.25">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row>
    <row r="189" spans="1:35" ht="12.75" customHeight="1" x14ac:dyDescent="0.25">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row>
    <row r="190" spans="1:35" ht="12.75" customHeight="1" x14ac:dyDescent="0.25">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row>
    <row r="191" spans="1:35" ht="12.75" customHeight="1" x14ac:dyDescent="0.25">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row>
    <row r="192" spans="1:35" ht="12.75" customHeight="1" x14ac:dyDescent="0.25">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row>
    <row r="193" spans="1:35" ht="12.75" customHeight="1" x14ac:dyDescent="0.25">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row>
    <row r="194" spans="1:35" ht="12.75" customHeight="1" x14ac:dyDescent="0.25">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row>
    <row r="195" spans="1:35" ht="12.75" customHeight="1" x14ac:dyDescent="0.2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row>
    <row r="196" spans="1:35" ht="12.75" customHeight="1" x14ac:dyDescent="0.25">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row>
    <row r="197" spans="1:35" ht="12.75" customHeight="1" x14ac:dyDescent="0.25">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row>
    <row r="198" spans="1:35" ht="12.75" customHeight="1" x14ac:dyDescent="0.25">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row>
    <row r="199" spans="1:35" ht="12.75" customHeight="1" x14ac:dyDescent="0.25">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row>
    <row r="200" spans="1:35" ht="12.75" customHeight="1" x14ac:dyDescent="0.25">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row>
    <row r="201" spans="1:35" ht="12.75" customHeight="1" x14ac:dyDescent="0.25">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row>
    <row r="202" spans="1:35" ht="12.75" customHeight="1" x14ac:dyDescent="0.25">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row>
    <row r="203" spans="1:35" ht="12.75" customHeight="1" x14ac:dyDescent="0.25">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row>
    <row r="204" spans="1:35" ht="12.75" customHeight="1" x14ac:dyDescent="0.25">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row>
    <row r="205" spans="1:35" ht="12.75" customHeight="1" x14ac:dyDescent="0.2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row>
    <row r="206" spans="1:35" ht="15.75" customHeight="1" x14ac:dyDescent="0.25">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row>
    <row r="207" spans="1:35" ht="15.75" customHeight="1" x14ac:dyDescent="0.25">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row>
    <row r="208" spans="1:35" ht="15.75" customHeight="1" x14ac:dyDescent="0.25">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row>
    <row r="209" spans="1:35"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spans="1:35"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spans="1:35"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spans="1:35"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35"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spans="1:35"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row>
    <row r="289" spans="1:35"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row>
    <row r="290" spans="1:35"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row>
    <row r="291" spans="1:35"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row>
    <row r="292" spans="1:35"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row>
    <row r="293" spans="1:35"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row>
    <row r="294" spans="1:35"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row>
    <row r="295" spans="1:35"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row>
    <row r="296" spans="1:35"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row>
    <row r="297" spans="1:35"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row>
    <row r="298" spans="1:35"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ht="15.75" customHeight="1" x14ac:dyDescent="0.25">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row>
    <row r="300" spans="1:35" ht="15.75" customHeight="1" x14ac:dyDescent="0.25">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c r="AA300" s="71"/>
      <c r="AB300" s="71"/>
      <c r="AC300" s="71"/>
      <c r="AD300" s="71"/>
      <c r="AE300" s="71"/>
      <c r="AF300" s="71"/>
      <c r="AG300" s="71"/>
      <c r="AH300" s="71"/>
      <c r="AI300" s="71"/>
    </row>
    <row r="301" spans="1:35" ht="15.75" customHeight="1" x14ac:dyDescent="0.25">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c r="AA301" s="71"/>
      <c r="AB301" s="71"/>
      <c r="AC301" s="71"/>
      <c r="AD301" s="71"/>
      <c r="AE301" s="71"/>
      <c r="AF301" s="71"/>
      <c r="AG301" s="71"/>
      <c r="AH301" s="71"/>
      <c r="AI301" s="71"/>
    </row>
    <row r="302" spans="1:35" ht="15.75" customHeight="1" x14ac:dyDescent="0.25">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c r="AA302" s="71"/>
      <c r="AB302" s="71"/>
      <c r="AC302" s="71"/>
      <c r="AD302" s="71"/>
      <c r="AE302" s="71"/>
      <c r="AF302" s="71"/>
      <c r="AG302" s="71"/>
      <c r="AH302" s="71"/>
      <c r="AI302" s="71"/>
    </row>
    <row r="303" spans="1:35" ht="15.75" customHeight="1" x14ac:dyDescent="0.25">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c r="AE303" s="71"/>
      <c r="AF303" s="71"/>
      <c r="AG303" s="71"/>
      <c r="AH303" s="71"/>
      <c r="AI303" s="71"/>
    </row>
    <row r="304" spans="1:35" ht="15.75" customHeight="1" x14ac:dyDescent="0.25">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row>
    <row r="305" spans="1:35" ht="15.75" customHeight="1" x14ac:dyDescent="0.25">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c r="AA305" s="71"/>
      <c r="AB305" s="71"/>
      <c r="AC305" s="71"/>
      <c r="AD305" s="71"/>
      <c r="AE305" s="71"/>
      <c r="AF305" s="71"/>
      <c r="AG305" s="71"/>
      <c r="AH305" s="71"/>
      <c r="AI305" s="71"/>
    </row>
    <row r="306" spans="1:35" ht="15.75" customHeight="1" x14ac:dyDescent="0.25">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c r="AA306" s="71"/>
      <c r="AB306" s="71"/>
      <c r="AC306" s="71"/>
      <c r="AD306" s="71"/>
      <c r="AE306" s="71"/>
      <c r="AF306" s="71"/>
      <c r="AG306" s="71"/>
      <c r="AH306" s="71"/>
      <c r="AI306" s="71"/>
    </row>
    <row r="307" spans="1:35" ht="15.75" customHeight="1" x14ac:dyDescent="0.25"/>
    <row r="308" spans="1:35" ht="15.75" customHeight="1" x14ac:dyDescent="0.25"/>
    <row r="309" spans="1:35" ht="15.75" customHeight="1" x14ac:dyDescent="0.25"/>
    <row r="310" spans="1:35" ht="15.75" customHeight="1" x14ac:dyDescent="0.25"/>
    <row r="311" spans="1:35" ht="15.75" customHeight="1" x14ac:dyDescent="0.25"/>
    <row r="312" spans="1:35" ht="15.75" customHeight="1" x14ac:dyDescent="0.25"/>
    <row r="313" spans="1:35" ht="15.75" customHeight="1" x14ac:dyDescent="0.25"/>
    <row r="314" spans="1:35" ht="15.75" customHeight="1" x14ac:dyDescent="0.25"/>
    <row r="315" spans="1:35" ht="15.75" customHeight="1" x14ac:dyDescent="0.25"/>
    <row r="316" spans="1:35" ht="15.75" customHeight="1" x14ac:dyDescent="0.25"/>
    <row r="317" spans="1:35" ht="15.75" customHeight="1" x14ac:dyDescent="0.25"/>
    <row r="318" spans="1:35" ht="15.75" customHeight="1" x14ac:dyDescent="0.25"/>
    <row r="319" spans="1:35" ht="15.75" customHeight="1" x14ac:dyDescent="0.25"/>
    <row r="320" spans="1:35"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5">
    <mergeCell ref="X20:Z20"/>
    <mergeCell ref="AC22:AE22"/>
    <mergeCell ref="AG22:AH22"/>
    <mergeCell ref="AG23:AH23"/>
    <mergeCell ref="AG24:AH24"/>
    <mergeCell ref="AG25:AH25"/>
    <mergeCell ref="AG26:AH26"/>
    <mergeCell ref="B20:N20"/>
    <mergeCell ref="A22:B22"/>
    <mergeCell ref="C22:N22"/>
    <mergeCell ref="O22:Q22"/>
    <mergeCell ref="R22:T22"/>
    <mergeCell ref="U22:W22"/>
    <mergeCell ref="X22:Z22"/>
    <mergeCell ref="B23:N23"/>
    <mergeCell ref="O23:Q23"/>
    <mergeCell ref="B24:N24"/>
    <mergeCell ref="R24:T24"/>
    <mergeCell ref="B25:N25"/>
    <mergeCell ref="U25:W25"/>
    <mergeCell ref="X26:Z26"/>
    <mergeCell ref="L106:V106"/>
    <mergeCell ref="W106:AG106"/>
    <mergeCell ref="L96:V96"/>
    <mergeCell ref="L99:V99"/>
    <mergeCell ref="W100:AG100"/>
    <mergeCell ref="L101:V101"/>
    <mergeCell ref="W101:AG101"/>
    <mergeCell ref="L104:V104"/>
    <mergeCell ref="W105:AG105"/>
    <mergeCell ref="W81:AG81"/>
    <mergeCell ref="L82:V82"/>
    <mergeCell ref="L83:V83"/>
    <mergeCell ref="W84:AG84"/>
    <mergeCell ref="W85:AG85"/>
    <mergeCell ref="A92:K92"/>
    <mergeCell ref="A94:K94"/>
    <mergeCell ref="A96:K96"/>
    <mergeCell ref="A77:K77"/>
    <mergeCell ref="A79:K79"/>
    <mergeCell ref="A81:K81"/>
    <mergeCell ref="A83:K83"/>
    <mergeCell ref="A85:K85"/>
    <mergeCell ref="A87:K87"/>
    <mergeCell ref="A90:K90"/>
    <mergeCell ref="L86:V86"/>
    <mergeCell ref="L87:V87"/>
    <mergeCell ref="L91:V91"/>
    <mergeCell ref="L92:V92"/>
    <mergeCell ref="W93:AG93"/>
    <mergeCell ref="W94:AG94"/>
    <mergeCell ref="L95:V95"/>
    <mergeCell ref="A73:K73"/>
    <mergeCell ref="L74:V74"/>
    <mergeCell ref="A75:K75"/>
    <mergeCell ref="L75:V75"/>
    <mergeCell ref="W76:AG76"/>
    <mergeCell ref="W77:AG77"/>
    <mergeCell ref="L78:V78"/>
    <mergeCell ref="L79:V79"/>
    <mergeCell ref="W80:AG80"/>
    <mergeCell ref="W52:AG52"/>
    <mergeCell ref="W53:AG53"/>
    <mergeCell ref="L54:V54"/>
    <mergeCell ref="L65:V65"/>
    <mergeCell ref="W65:AG65"/>
    <mergeCell ref="A70:I70"/>
    <mergeCell ref="K70:S70"/>
    <mergeCell ref="U70:W70"/>
    <mergeCell ref="X70:Z70"/>
    <mergeCell ref="AA70:AH70"/>
    <mergeCell ref="L55:V55"/>
    <mergeCell ref="L58:V58"/>
    <mergeCell ref="W59:AG59"/>
    <mergeCell ref="L60:V60"/>
    <mergeCell ref="W60:AG60"/>
    <mergeCell ref="L63:V63"/>
    <mergeCell ref="W64:AG64"/>
    <mergeCell ref="L45:V45"/>
    <mergeCell ref="A46:K46"/>
    <mergeCell ref="L46:V46"/>
    <mergeCell ref="A53:K53"/>
    <mergeCell ref="A55:K55"/>
    <mergeCell ref="A49:K49"/>
    <mergeCell ref="L50:V50"/>
    <mergeCell ref="A51:K51"/>
    <mergeCell ref="L51:V51"/>
    <mergeCell ref="W39:AG39"/>
    <mergeCell ref="A40:K40"/>
    <mergeCell ref="W40:AG40"/>
    <mergeCell ref="L41:V41"/>
    <mergeCell ref="A42:K42"/>
    <mergeCell ref="L42:V42"/>
    <mergeCell ref="W43:AG43"/>
    <mergeCell ref="A44:K44"/>
    <mergeCell ref="W44:AG44"/>
    <mergeCell ref="L33:V33"/>
    <mergeCell ref="A32:K32"/>
    <mergeCell ref="A34:K34"/>
    <mergeCell ref="L34:V34"/>
    <mergeCell ref="W35:AG35"/>
    <mergeCell ref="A36:K36"/>
    <mergeCell ref="W36:AG36"/>
    <mergeCell ref="L37:V37"/>
    <mergeCell ref="A38:K38"/>
    <mergeCell ref="L38:V38"/>
    <mergeCell ref="AC16:AE16"/>
    <mergeCell ref="AG16:AH16"/>
    <mergeCell ref="AG17:AH17"/>
    <mergeCell ref="AG18:AH18"/>
    <mergeCell ref="AG19:AH19"/>
    <mergeCell ref="AG20:AH20"/>
    <mergeCell ref="B26:N26"/>
    <mergeCell ref="A29:I29"/>
    <mergeCell ref="K29:S29"/>
    <mergeCell ref="U29:W29"/>
    <mergeCell ref="X29:Z29"/>
    <mergeCell ref="AA29:AH29"/>
    <mergeCell ref="A16:B16"/>
    <mergeCell ref="C16:N16"/>
    <mergeCell ref="O16:Q16"/>
    <mergeCell ref="R16:T16"/>
    <mergeCell ref="U16:W16"/>
    <mergeCell ref="X16:Z16"/>
    <mergeCell ref="B17:N17"/>
    <mergeCell ref="O17:Q17"/>
    <mergeCell ref="B18:N18"/>
    <mergeCell ref="R18:T18"/>
    <mergeCell ref="B19:N19"/>
    <mergeCell ref="U19:W19"/>
    <mergeCell ref="U10:W10"/>
    <mergeCell ref="X10:Z10"/>
    <mergeCell ref="AC10:AE10"/>
    <mergeCell ref="AG10:AH10"/>
    <mergeCell ref="AG11:AH11"/>
    <mergeCell ref="AG12:AH12"/>
    <mergeCell ref="AG13:AH13"/>
    <mergeCell ref="AG14:AH14"/>
    <mergeCell ref="B7:N7"/>
    <mergeCell ref="B8:N8"/>
    <mergeCell ref="X8:Z8"/>
    <mergeCell ref="A10:B10"/>
    <mergeCell ref="C10:N10"/>
    <mergeCell ref="O10:Q10"/>
    <mergeCell ref="R10:T10"/>
    <mergeCell ref="B11:N11"/>
    <mergeCell ref="O11:Q11"/>
    <mergeCell ref="B12:N12"/>
    <mergeCell ref="R12:T12"/>
    <mergeCell ref="B13:N13"/>
    <mergeCell ref="U13:W13"/>
    <mergeCell ref="X14:Z14"/>
    <mergeCell ref="B14:N14"/>
    <mergeCell ref="U4:W4"/>
    <mergeCell ref="X4:Z4"/>
    <mergeCell ref="AC4:AE4"/>
    <mergeCell ref="AG4:AH4"/>
    <mergeCell ref="AG5:AH5"/>
    <mergeCell ref="AG6:AH6"/>
    <mergeCell ref="AG7:AH7"/>
    <mergeCell ref="AG8:AH8"/>
    <mergeCell ref="A1:I1"/>
    <mergeCell ref="K1:S1"/>
    <mergeCell ref="U1:W1"/>
    <mergeCell ref="X1:Z1"/>
    <mergeCell ref="AA1:AH1"/>
    <mergeCell ref="A4:B4"/>
    <mergeCell ref="C4:N4"/>
    <mergeCell ref="O4:Q4"/>
    <mergeCell ref="R4:T4"/>
    <mergeCell ref="B5:N5"/>
    <mergeCell ref="O5:Q5"/>
    <mergeCell ref="B6:N6"/>
    <mergeCell ref="R6:T6"/>
    <mergeCell ref="U7:W7"/>
  </mergeCells>
  <conditionalFormatting sqref="AG5:AH8 AG11:AH14 AG17:AH20 AG23:AH26">
    <cfRule type="cellIs" dxfId="7" priority="1" operator="lessThan">
      <formula>2.5</formula>
    </cfRule>
    <cfRule type="cellIs" dxfId="6" priority="2" operator="greaterThan">
      <formula>2.5</formula>
    </cfRule>
  </conditionalFormatting>
  <dataValidations count="1">
    <dataValidation type="list" allowBlank="1" showErrorMessage="1" sqref="A32 L33 A34 W35 A36 L37 A38 W39 A40 L41 A42 W43 A44 L45 A46 A49 L50 A51 W52 A53 L54 A55 L58 W59 L60 L63 W64 L65 A73 L74 A75 W76 A77 L78 A79 W80 A81 L82 A83 W84 A85 L86 A87 A90 L91 A92 W93 A94 L95 A96 L99 W100 L101 L104 W105 L106" xr:uid="{00000000-0002-0000-0500-000001000000}">
      <formula1>$B$5:$B$26</formula1>
    </dataValidation>
  </dataValidations>
  <printOptions horizontalCentered="1"/>
  <pageMargins left="0.39370078740157483" right="0.39370078740157483" top="0.39370078740157483" bottom="0.39370078740157483" header="0" footer="0"/>
  <pageSetup paperSize="9" fitToHeight="0"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seznam!$K:$K</xm:f>
          </x14:formula1>
          <xm:sqref>B5:B8 B11:B14 B17:B20 B23:B26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AI1000"/>
  <sheetViews>
    <sheetView showGridLines="0" workbookViewId="0">
      <selection activeCell="AL29" sqref="AL29"/>
    </sheetView>
  </sheetViews>
  <sheetFormatPr defaultColWidth="12.6640625" defaultRowHeight="15" customHeight="1" x14ac:dyDescent="0.25"/>
  <cols>
    <col min="1" max="33" width="2.109375" customWidth="1"/>
    <col min="34" max="35" width="2.33203125" customWidth="1"/>
  </cols>
  <sheetData>
    <row r="1" spans="1:35" ht="15.75" customHeight="1" x14ac:dyDescent="0.25">
      <c r="A1" s="159">
        <f>div_A!A1</f>
        <v>0</v>
      </c>
      <c r="B1" s="130"/>
      <c r="C1" s="130"/>
      <c r="D1" s="130"/>
      <c r="E1" s="130"/>
      <c r="F1" s="130"/>
      <c r="G1" s="130"/>
      <c r="H1" s="130"/>
      <c r="I1" s="139"/>
      <c r="J1" s="23"/>
      <c r="K1" s="160" t="str">
        <f>div_A!K1</f>
        <v>Jablonec n. N., 6.12.25</v>
      </c>
      <c r="L1" s="130"/>
      <c r="M1" s="130"/>
      <c r="N1" s="130"/>
      <c r="O1" s="130"/>
      <c r="P1" s="130"/>
      <c r="Q1" s="130"/>
      <c r="R1" s="130"/>
      <c r="S1" s="139"/>
      <c r="T1" s="24"/>
      <c r="U1" s="202" t="s">
        <v>78</v>
      </c>
      <c r="V1" s="130"/>
      <c r="W1" s="139"/>
      <c r="X1" s="203" t="s">
        <v>169</v>
      </c>
      <c r="Y1" s="130"/>
      <c r="Z1" s="139"/>
      <c r="AA1" s="203" t="s">
        <v>80</v>
      </c>
      <c r="AB1" s="130"/>
      <c r="AC1" s="130"/>
      <c r="AD1" s="130"/>
      <c r="AE1" s="130"/>
      <c r="AF1" s="130"/>
      <c r="AG1" s="130"/>
      <c r="AH1" s="132"/>
      <c r="AI1" s="25"/>
    </row>
    <row r="2" spans="1:35" ht="9" customHeight="1" x14ac:dyDescent="0.25">
      <c r="A2" s="26"/>
      <c r="B2" s="27"/>
      <c r="C2" s="27"/>
      <c r="D2" s="27"/>
      <c r="E2" s="27"/>
      <c r="F2" s="27"/>
      <c r="G2" s="27"/>
      <c r="H2" s="27"/>
      <c r="I2" s="27"/>
      <c r="J2" s="27"/>
      <c r="K2" s="27"/>
      <c r="L2" s="27"/>
      <c r="M2" s="27"/>
      <c r="N2" s="27"/>
      <c r="O2" s="28"/>
      <c r="P2" s="28"/>
      <c r="Q2" s="28"/>
      <c r="R2" s="28"/>
      <c r="S2" s="28"/>
      <c r="T2" s="28"/>
      <c r="U2" s="28"/>
      <c r="V2" s="28"/>
      <c r="W2" s="28"/>
      <c r="X2" s="28"/>
      <c r="Y2" s="28"/>
      <c r="Z2" s="28"/>
      <c r="AA2" s="28"/>
      <c r="AB2" s="28"/>
      <c r="AC2" s="28"/>
      <c r="AD2" s="28"/>
      <c r="AE2" s="28"/>
      <c r="AF2" s="28"/>
      <c r="AG2" s="28"/>
      <c r="AH2" s="25"/>
      <c r="AI2" s="25"/>
    </row>
    <row r="3" spans="1:35" ht="9" customHeight="1" x14ac:dyDescent="0.25">
      <c r="A3" s="26"/>
      <c r="B3" s="27"/>
      <c r="C3" s="27"/>
      <c r="D3" s="27"/>
      <c r="E3" s="27"/>
      <c r="F3" s="27"/>
      <c r="G3" s="27"/>
      <c r="H3" s="27"/>
      <c r="I3" s="27"/>
      <c r="J3" s="27"/>
      <c r="K3" s="27"/>
      <c r="L3" s="27"/>
      <c r="M3" s="27"/>
      <c r="N3" s="27"/>
      <c r="O3" s="28"/>
      <c r="P3" s="28"/>
      <c r="Q3" s="28"/>
      <c r="R3" s="28"/>
      <c r="S3" s="28"/>
      <c r="T3" s="28"/>
      <c r="U3" s="28"/>
      <c r="V3" s="28"/>
      <c r="W3" s="28"/>
      <c r="X3" s="28"/>
      <c r="Y3" s="28"/>
      <c r="Z3" s="28"/>
      <c r="AA3" s="28"/>
      <c r="AB3" s="28"/>
      <c r="AC3" s="28"/>
      <c r="AD3" s="28"/>
      <c r="AE3" s="28"/>
      <c r="AF3" s="28"/>
      <c r="AG3" s="28"/>
      <c r="AH3" s="25"/>
      <c r="AI3" s="25"/>
    </row>
    <row r="4" spans="1:35" ht="16.5" customHeight="1" x14ac:dyDescent="0.25">
      <c r="A4" s="143"/>
      <c r="B4" s="139"/>
      <c r="C4" s="144" t="s">
        <v>81</v>
      </c>
      <c r="D4" s="130"/>
      <c r="E4" s="130"/>
      <c r="F4" s="130"/>
      <c r="G4" s="130"/>
      <c r="H4" s="130"/>
      <c r="I4" s="130"/>
      <c r="J4" s="130"/>
      <c r="K4" s="130"/>
      <c r="L4" s="130"/>
      <c r="M4" s="130"/>
      <c r="N4" s="132"/>
      <c r="O4" s="145">
        <v>1</v>
      </c>
      <c r="P4" s="130"/>
      <c r="Q4" s="131"/>
      <c r="R4" s="129">
        <v>2</v>
      </c>
      <c r="S4" s="130"/>
      <c r="T4" s="131"/>
      <c r="U4" s="129">
        <v>3</v>
      </c>
      <c r="V4" s="130"/>
      <c r="W4" s="131"/>
      <c r="X4" s="129">
        <v>4</v>
      </c>
      <c r="Y4" s="130"/>
      <c r="Z4" s="132"/>
      <c r="AA4" s="29" t="s">
        <v>82</v>
      </c>
      <c r="AB4" s="29" t="s">
        <v>83</v>
      </c>
      <c r="AC4" s="129" t="s">
        <v>84</v>
      </c>
      <c r="AD4" s="130"/>
      <c r="AE4" s="131"/>
      <c r="AF4" s="30" t="s">
        <v>85</v>
      </c>
      <c r="AG4" s="133" t="s">
        <v>86</v>
      </c>
      <c r="AH4" s="132"/>
      <c r="AI4" s="25"/>
    </row>
    <row r="5" spans="1:35" ht="16.5" customHeight="1" x14ac:dyDescent="0.25">
      <c r="A5" s="31">
        <v>1</v>
      </c>
      <c r="B5" s="146" t="s">
        <v>170</v>
      </c>
      <c r="C5" s="147"/>
      <c r="D5" s="147"/>
      <c r="E5" s="147"/>
      <c r="F5" s="147"/>
      <c r="G5" s="147"/>
      <c r="H5" s="147"/>
      <c r="I5" s="147"/>
      <c r="J5" s="147"/>
      <c r="K5" s="147"/>
      <c r="L5" s="147"/>
      <c r="M5" s="147"/>
      <c r="N5" s="147"/>
      <c r="O5" s="148" t="s">
        <v>88</v>
      </c>
      <c r="P5" s="149"/>
      <c r="Q5" s="150"/>
      <c r="R5" s="32">
        <v>1</v>
      </c>
      <c r="S5" s="33" t="s">
        <v>89</v>
      </c>
      <c r="T5" s="34">
        <v>3</v>
      </c>
      <c r="U5" s="32">
        <v>1</v>
      </c>
      <c r="V5" s="33" t="s">
        <v>89</v>
      </c>
      <c r="W5" s="34">
        <v>3</v>
      </c>
      <c r="X5" s="32">
        <v>3</v>
      </c>
      <c r="Y5" s="33" t="s">
        <v>89</v>
      </c>
      <c r="Z5" s="32">
        <v>0</v>
      </c>
      <c r="AA5" s="35">
        <f>IF(B5&lt;&gt;"",SUM(IF(R5&gt;T5,1,0),IF(U5&gt;W5,1,0),IF(X5&gt;Z5,1,0)),"")</f>
        <v>1</v>
      </c>
      <c r="AB5" s="36">
        <f>IF(B5&lt;&gt;"",SUM(IF(R5&lt;T5,1,0),IF(U5&lt;W5,1,0),IF(X5&lt;Z5,1,0)),"")</f>
        <v>2</v>
      </c>
      <c r="AC5" s="37">
        <f>IF(B5&lt;&gt;"",R5+U5+X5,"")</f>
        <v>5</v>
      </c>
      <c r="AD5" s="37" t="s">
        <v>89</v>
      </c>
      <c r="AE5" s="38">
        <f>IF(B5&lt;&gt;"",T5+W5+Z5,"")</f>
        <v>6</v>
      </c>
      <c r="AF5" s="39">
        <f t="shared" ref="AF5:AF8" si="0">IF(B5&lt;&gt;"",(AA5*2)+AB5,"")</f>
        <v>4</v>
      </c>
      <c r="AG5" s="134">
        <f t="shared" ref="AG5:AG8" si="1">IF(B5&lt;&gt;"",RANK(AF5,$AF$5:$AF$8,0),"")</f>
        <v>3</v>
      </c>
      <c r="AH5" s="135"/>
      <c r="AI5" s="25"/>
    </row>
    <row r="6" spans="1:35" ht="16.5" customHeight="1" x14ac:dyDescent="0.25">
      <c r="A6" s="40">
        <v>2</v>
      </c>
      <c r="B6" s="146" t="s">
        <v>171</v>
      </c>
      <c r="C6" s="147"/>
      <c r="D6" s="147"/>
      <c r="E6" s="147"/>
      <c r="F6" s="147"/>
      <c r="G6" s="147"/>
      <c r="H6" s="147"/>
      <c r="I6" s="147"/>
      <c r="J6" s="147"/>
      <c r="K6" s="147"/>
      <c r="L6" s="147"/>
      <c r="M6" s="147"/>
      <c r="N6" s="147"/>
      <c r="O6" s="41">
        <f>T5</f>
        <v>3</v>
      </c>
      <c r="P6" s="42" t="s">
        <v>89</v>
      </c>
      <c r="Q6" s="43">
        <f>R5</f>
        <v>1</v>
      </c>
      <c r="R6" s="151" t="s">
        <v>88</v>
      </c>
      <c r="S6" s="152"/>
      <c r="T6" s="153"/>
      <c r="U6" s="44">
        <v>3</v>
      </c>
      <c r="V6" s="45" t="s">
        <v>89</v>
      </c>
      <c r="W6" s="46">
        <v>0</v>
      </c>
      <c r="X6" s="44">
        <v>3</v>
      </c>
      <c r="Y6" s="45" t="s">
        <v>89</v>
      </c>
      <c r="Z6" s="47">
        <v>0</v>
      </c>
      <c r="AA6" s="48">
        <f>IF(B6&lt;&gt;"",SUM(IF(O6&gt;Q6,1,0),IF(U6&gt;W6,1,0),IF(X6&gt;Z6,1,0)),"")</f>
        <v>3</v>
      </c>
      <c r="AB6" s="49">
        <f>IF(B6&lt;&gt;"",SUM(IF(O6&lt;Q6,1,0),IF(U6&lt;W6,1,0),IF(X6&lt;Z6,1,0)),"")</f>
        <v>0</v>
      </c>
      <c r="AC6" s="50">
        <f>IF(B6&lt;&gt;"",O6+U6+X6,"")</f>
        <v>9</v>
      </c>
      <c r="AD6" s="51" t="s">
        <v>89</v>
      </c>
      <c r="AE6" s="52">
        <f>IF(B6&lt;&gt;"",Q6+W6+Z6,"")</f>
        <v>1</v>
      </c>
      <c r="AF6" s="53">
        <f t="shared" si="0"/>
        <v>6</v>
      </c>
      <c r="AG6" s="134">
        <f t="shared" si="1"/>
        <v>1</v>
      </c>
      <c r="AH6" s="135"/>
      <c r="AI6" s="25"/>
    </row>
    <row r="7" spans="1:35" ht="16.5" customHeight="1" x14ac:dyDescent="0.25">
      <c r="A7" s="40">
        <v>3</v>
      </c>
      <c r="B7" s="146" t="s">
        <v>172</v>
      </c>
      <c r="C7" s="147"/>
      <c r="D7" s="147"/>
      <c r="E7" s="147"/>
      <c r="F7" s="147"/>
      <c r="G7" s="147"/>
      <c r="H7" s="147"/>
      <c r="I7" s="147"/>
      <c r="J7" s="147"/>
      <c r="K7" s="147"/>
      <c r="L7" s="147"/>
      <c r="M7" s="147"/>
      <c r="N7" s="147"/>
      <c r="O7" s="54">
        <f>W5</f>
        <v>3</v>
      </c>
      <c r="P7" s="55" t="s">
        <v>89</v>
      </c>
      <c r="Q7" s="46">
        <f>U5</f>
        <v>1</v>
      </c>
      <c r="R7" s="47">
        <f>W6</f>
        <v>0</v>
      </c>
      <c r="S7" s="55" t="s">
        <v>89</v>
      </c>
      <c r="T7" s="46">
        <f>U6</f>
        <v>3</v>
      </c>
      <c r="U7" s="151" t="s">
        <v>88</v>
      </c>
      <c r="V7" s="152"/>
      <c r="W7" s="153"/>
      <c r="X7" s="44">
        <v>3</v>
      </c>
      <c r="Y7" s="45" t="s">
        <v>89</v>
      </c>
      <c r="Z7" s="47">
        <v>0</v>
      </c>
      <c r="AA7" s="48">
        <f>IF(B7&lt;&gt;"",SUM(IF(O7&gt;Q7,1,0),IF(R7&gt;T7,1,0),IF(X7&gt;Z7,1,0)),"")</f>
        <v>2</v>
      </c>
      <c r="AB7" s="49">
        <f>IF(B7&lt;&gt;"",SUM(IF(O7&lt;Q7,1,0),IF(R7&lt;T7,1,0),IF(X7&lt;Z7,1,0)),"")</f>
        <v>1</v>
      </c>
      <c r="AC7" s="50">
        <f>IF(B7&lt;&gt;"",O7+R7+X7,"")</f>
        <v>6</v>
      </c>
      <c r="AD7" s="51" t="s">
        <v>89</v>
      </c>
      <c r="AE7" s="52">
        <f>IF(B7&lt;&gt;"",Q7+T7+Z7,"")</f>
        <v>4</v>
      </c>
      <c r="AF7" s="53">
        <f t="shared" si="0"/>
        <v>5</v>
      </c>
      <c r="AG7" s="134">
        <f t="shared" si="1"/>
        <v>2</v>
      </c>
      <c r="AH7" s="135"/>
      <c r="AI7" s="25"/>
    </row>
    <row r="8" spans="1:35" ht="16.5" customHeight="1" x14ac:dyDescent="0.25">
      <c r="A8" s="56">
        <v>4</v>
      </c>
      <c r="B8" s="154" t="s">
        <v>173</v>
      </c>
      <c r="C8" s="155"/>
      <c r="D8" s="155"/>
      <c r="E8" s="155"/>
      <c r="F8" s="155"/>
      <c r="G8" s="155"/>
      <c r="H8" s="155"/>
      <c r="I8" s="155"/>
      <c r="J8" s="155"/>
      <c r="K8" s="155"/>
      <c r="L8" s="155"/>
      <c r="M8" s="155"/>
      <c r="N8" s="155"/>
      <c r="O8" s="57">
        <f>Z5</f>
        <v>0</v>
      </c>
      <c r="P8" s="58" t="s">
        <v>89</v>
      </c>
      <c r="Q8" s="59">
        <f>X5</f>
        <v>3</v>
      </c>
      <c r="R8" s="60">
        <f>Z6</f>
        <v>0</v>
      </c>
      <c r="S8" s="58" t="s">
        <v>89</v>
      </c>
      <c r="T8" s="61">
        <f>X6</f>
        <v>3</v>
      </c>
      <c r="U8" s="60">
        <f>Z7</f>
        <v>0</v>
      </c>
      <c r="V8" s="62" t="s">
        <v>89</v>
      </c>
      <c r="W8" s="61">
        <f>X7</f>
        <v>3</v>
      </c>
      <c r="X8" s="156" t="s">
        <v>88</v>
      </c>
      <c r="Y8" s="157"/>
      <c r="Z8" s="158"/>
      <c r="AA8" s="63">
        <f>IF(B8&lt;&gt;"",SUM(IF(O8&gt;Q8,1,0),IF(R8&gt;T8,1,0),IF(U8&gt;W8,1,0)),"")</f>
        <v>0</v>
      </c>
      <c r="AB8" s="64">
        <f>IF(B8&lt;&gt;"",SUM(IF(O8&lt;Q8,1,0),IF(R8&lt;T8,1,0),IF(U8&lt;W8,1,0)),"")</f>
        <v>3</v>
      </c>
      <c r="AC8" s="65">
        <f>IF(B8&lt;&gt;"",O8+R8+U8,"")</f>
        <v>0</v>
      </c>
      <c r="AD8" s="66" t="s">
        <v>89</v>
      </c>
      <c r="AE8" s="67">
        <f>IF(B8&lt;&gt;"",Q8+T8+W8,"")</f>
        <v>9</v>
      </c>
      <c r="AF8" s="68">
        <f t="shared" si="0"/>
        <v>3</v>
      </c>
      <c r="AG8" s="136">
        <f t="shared" si="1"/>
        <v>4</v>
      </c>
      <c r="AH8" s="137"/>
      <c r="AI8" s="25"/>
    </row>
    <row r="9" spans="1:35" ht="16.5" customHeight="1" x14ac:dyDescent="0.25">
      <c r="A9" s="25"/>
      <c r="B9" s="27"/>
      <c r="C9" s="27"/>
      <c r="D9" s="27"/>
      <c r="E9" s="27"/>
      <c r="F9" s="27"/>
      <c r="G9" s="27"/>
      <c r="H9" s="27"/>
      <c r="I9" s="27"/>
      <c r="J9" s="27"/>
      <c r="K9" s="27"/>
      <c r="L9" s="27"/>
      <c r="M9" s="27"/>
      <c r="N9" s="27"/>
      <c r="O9" s="28"/>
      <c r="P9" s="28"/>
      <c r="Q9" s="28"/>
      <c r="R9" s="28"/>
      <c r="S9" s="28"/>
      <c r="T9" s="28"/>
      <c r="U9" s="28"/>
      <c r="V9" s="28"/>
      <c r="W9" s="28"/>
      <c r="X9" s="28"/>
      <c r="Y9" s="28"/>
      <c r="Z9" s="28"/>
      <c r="AA9" s="28"/>
      <c r="AB9" s="28"/>
      <c r="AC9" s="28"/>
      <c r="AD9" s="28"/>
      <c r="AE9" s="28"/>
      <c r="AF9" s="69"/>
      <c r="AG9" s="69"/>
      <c r="AH9" s="25"/>
      <c r="AI9" s="25"/>
    </row>
    <row r="10" spans="1:35" ht="16.5" customHeight="1" x14ac:dyDescent="0.25">
      <c r="A10" s="143"/>
      <c r="B10" s="139"/>
      <c r="C10" s="144" t="s">
        <v>93</v>
      </c>
      <c r="D10" s="130"/>
      <c r="E10" s="130"/>
      <c r="F10" s="130"/>
      <c r="G10" s="130"/>
      <c r="H10" s="130"/>
      <c r="I10" s="130"/>
      <c r="J10" s="130"/>
      <c r="K10" s="130"/>
      <c r="L10" s="130"/>
      <c r="M10" s="130"/>
      <c r="N10" s="132"/>
      <c r="O10" s="145">
        <v>1</v>
      </c>
      <c r="P10" s="130"/>
      <c r="Q10" s="131"/>
      <c r="R10" s="129">
        <v>2</v>
      </c>
      <c r="S10" s="130"/>
      <c r="T10" s="131"/>
      <c r="U10" s="129">
        <v>3</v>
      </c>
      <c r="V10" s="130"/>
      <c r="W10" s="131"/>
      <c r="X10" s="129">
        <v>4</v>
      </c>
      <c r="Y10" s="130"/>
      <c r="Z10" s="132"/>
      <c r="AA10" s="29" t="s">
        <v>82</v>
      </c>
      <c r="AB10" s="29" t="s">
        <v>83</v>
      </c>
      <c r="AC10" s="129" t="s">
        <v>84</v>
      </c>
      <c r="AD10" s="130"/>
      <c r="AE10" s="131"/>
      <c r="AF10" s="30" t="s">
        <v>85</v>
      </c>
      <c r="AG10" s="133" t="s">
        <v>86</v>
      </c>
      <c r="AH10" s="132"/>
      <c r="AI10" s="25"/>
    </row>
    <row r="11" spans="1:35" ht="16.5" customHeight="1" x14ac:dyDescent="0.25">
      <c r="A11" s="31">
        <v>1</v>
      </c>
      <c r="B11" s="146" t="s">
        <v>174</v>
      </c>
      <c r="C11" s="147"/>
      <c r="D11" s="147"/>
      <c r="E11" s="147"/>
      <c r="F11" s="147"/>
      <c r="G11" s="147"/>
      <c r="H11" s="147"/>
      <c r="I11" s="147"/>
      <c r="J11" s="147"/>
      <c r="K11" s="147"/>
      <c r="L11" s="147"/>
      <c r="M11" s="147"/>
      <c r="N11" s="147"/>
      <c r="O11" s="148" t="s">
        <v>88</v>
      </c>
      <c r="P11" s="149"/>
      <c r="Q11" s="150"/>
      <c r="R11" s="32">
        <v>3</v>
      </c>
      <c r="S11" s="33" t="s">
        <v>89</v>
      </c>
      <c r="T11" s="34">
        <v>2</v>
      </c>
      <c r="U11" s="32">
        <v>1</v>
      </c>
      <c r="V11" s="33" t="s">
        <v>89</v>
      </c>
      <c r="W11" s="34">
        <v>3</v>
      </c>
      <c r="X11" s="32">
        <v>3</v>
      </c>
      <c r="Y11" s="33" t="s">
        <v>89</v>
      </c>
      <c r="Z11" s="32">
        <v>0</v>
      </c>
      <c r="AA11" s="35">
        <f>IF(B11&lt;&gt;"",SUM(IF(R11&gt;T11,1,0),IF(U11&gt;W11,1,0),IF(X11&gt;Z11,1,0)),"")</f>
        <v>2</v>
      </c>
      <c r="AB11" s="36">
        <f>IF(B11&lt;&gt;"",SUM(IF(R11&lt;T11,1,0),IF(U11&lt;W11,1,0),IF(X11&lt;Z11,1,0)),"")</f>
        <v>1</v>
      </c>
      <c r="AC11" s="37">
        <f>IF(B11&lt;&gt;"",R11+U11+X11,"")</f>
        <v>7</v>
      </c>
      <c r="AD11" s="37" t="s">
        <v>89</v>
      </c>
      <c r="AE11" s="38">
        <f>IF(B11&lt;&gt;"",T11+W11+Z11,"")</f>
        <v>5</v>
      </c>
      <c r="AF11" s="39">
        <f t="shared" ref="AF11:AF14" si="2">IF(B11&lt;&gt;"",(AA11*2)+AB11,"")</f>
        <v>5</v>
      </c>
      <c r="AG11" s="134">
        <f t="shared" ref="AG11:AG14" si="3">IF(B11&lt;&gt;"",RANK(AF11,$AF$11:$AF$14,0),"")</f>
        <v>2</v>
      </c>
      <c r="AH11" s="135"/>
      <c r="AI11" s="25"/>
    </row>
    <row r="12" spans="1:35" ht="16.5" customHeight="1" x14ac:dyDescent="0.25">
      <c r="A12" s="40">
        <v>2</v>
      </c>
      <c r="B12" s="146" t="s">
        <v>175</v>
      </c>
      <c r="C12" s="147"/>
      <c r="D12" s="147"/>
      <c r="E12" s="147"/>
      <c r="F12" s="147"/>
      <c r="G12" s="147"/>
      <c r="H12" s="147"/>
      <c r="I12" s="147"/>
      <c r="J12" s="147"/>
      <c r="K12" s="147"/>
      <c r="L12" s="147"/>
      <c r="M12" s="147"/>
      <c r="N12" s="147"/>
      <c r="O12" s="41">
        <f>T11</f>
        <v>2</v>
      </c>
      <c r="P12" s="42" t="s">
        <v>89</v>
      </c>
      <c r="Q12" s="43">
        <f>R11</f>
        <v>3</v>
      </c>
      <c r="R12" s="151" t="s">
        <v>88</v>
      </c>
      <c r="S12" s="152"/>
      <c r="T12" s="153"/>
      <c r="U12" s="44">
        <v>0</v>
      </c>
      <c r="V12" s="45" t="s">
        <v>89</v>
      </c>
      <c r="W12" s="46">
        <v>3</v>
      </c>
      <c r="X12" s="44">
        <v>3</v>
      </c>
      <c r="Y12" s="45" t="s">
        <v>89</v>
      </c>
      <c r="Z12" s="47">
        <v>1</v>
      </c>
      <c r="AA12" s="48">
        <f>IF(B12&lt;&gt;"",SUM(IF(O12&gt;Q12,1,0),IF(U12&gt;W12,1,0),IF(X12&gt;Z12,1,0)),"")</f>
        <v>1</v>
      </c>
      <c r="AB12" s="49">
        <f>IF(B12&lt;&gt;"",SUM(IF(O12&lt;Q12,1,0),IF(U12&lt;W12,1,0),IF(X12&lt;Z12,1,0)),"")</f>
        <v>2</v>
      </c>
      <c r="AC12" s="50">
        <f>IF(B12&lt;&gt;"",O12+U12+X12,"")</f>
        <v>5</v>
      </c>
      <c r="AD12" s="51" t="s">
        <v>89</v>
      </c>
      <c r="AE12" s="52">
        <f>IF(B12&lt;&gt;"",Q12+W12+Z12,"")</f>
        <v>7</v>
      </c>
      <c r="AF12" s="53">
        <f t="shared" si="2"/>
        <v>4</v>
      </c>
      <c r="AG12" s="134">
        <f t="shared" si="3"/>
        <v>3</v>
      </c>
      <c r="AH12" s="135"/>
      <c r="AI12" s="25"/>
    </row>
    <row r="13" spans="1:35" ht="16.5" customHeight="1" x14ac:dyDescent="0.25">
      <c r="A13" s="40">
        <v>3</v>
      </c>
      <c r="B13" s="146" t="s">
        <v>176</v>
      </c>
      <c r="C13" s="147"/>
      <c r="D13" s="147"/>
      <c r="E13" s="147"/>
      <c r="F13" s="147"/>
      <c r="G13" s="147"/>
      <c r="H13" s="147"/>
      <c r="I13" s="147"/>
      <c r="J13" s="147"/>
      <c r="K13" s="147"/>
      <c r="L13" s="147"/>
      <c r="M13" s="147"/>
      <c r="N13" s="147"/>
      <c r="O13" s="54">
        <f>W11</f>
        <v>3</v>
      </c>
      <c r="P13" s="55" t="s">
        <v>89</v>
      </c>
      <c r="Q13" s="46">
        <f>U11</f>
        <v>1</v>
      </c>
      <c r="R13" s="47">
        <f>W12</f>
        <v>3</v>
      </c>
      <c r="S13" s="55" t="s">
        <v>89</v>
      </c>
      <c r="T13" s="46">
        <f>U12</f>
        <v>0</v>
      </c>
      <c r="U13" s="151" t="s">
        <v>88</v>
      </c>
      <c r="V13" s="152"/>
      <c r="W13" s="153"/>
      <c r="X13" s="44">
        <v>3</v>
      </c>
      <c r="Y13" s="45" t="s">
        <v>89</v>
      </c>
      <c r="Z13" s="47">
        <v>0</v>
      </c>
      <c r="AA13" s="48">
        <f>IF(B13&lt;&gt;"",SUM(IF(O13&gt;Q13,1,0),IF(R13&gt;T13,1,0),IF(X13&gt;Z13,1,0)),"")</f>
        <v>3</v>
      </c>
      <c r="AB13" s="49">
        <f>IF(B13&lt;&gt;"",SUM(IF(O13&lt;Q13,1,0),IF(R13&lt;T13,1,0),IF(X13&lt;Z13,1,0)),"")</f>
        <v>0</v>
      </c>
      <c r="AC13" s="50">
        <f>IF(B13&lt;&gt;"",O13+R13+X13,"")</f>
        <v>9</v>
      </c>
      <c r="AD13" s="51" t="s">
        <v>89</v>
      </c>
      <c r="AE13" s="52">
        <f>IF(B13&lt;&gt;"",Q13+T13+Z13,"")</f>
        <v>1</v>
      </c>
      <c r="AF13" s="53">
        <f t="shared" si="2"/>
        <v>6</v>
      </c>
      <c r="AG13" s="134">
        <f t="shared" si="3"/>
        <v>1</v>
      </c>
      <c r="AH13" s="135"/>
      <c r="AI13" s="25"/>
    </row>
    <row r="14" spans="1:35" ht="16.5" customHeight="1" x14ac:dyDescent="0.25">
      <c r="A14" s="56">
        <v>4</v>
      </c>
      <c r="B14" s="154" t="s">
        <v>177</v>
      </c>
      <c r="C14" s="155"/>
      <c r="D14" s="155"/>
      <c r="E14" s="155"/>
      <c r="F14" s="155"/>
      <c r="G14" s="155"/>
      <c r="H14" s="155"/>
      <c r="I14" s="155"/>
      <c r="J14" s="155"/>
      <c r="K14" s="155"/>
      <c r="L14" s="155"/>
      <c r="M14" s="155"/>
      <c r="N14" s="155"/>
      <c r="O14" s="57">
        <f>Z11</f>
        <v>0</v>
      </c>
      <c r="P14" s="58" t="s">
        <v>89</v>
      </c>
      <c r="Q14" s="59">
        <f>X11</f>
        <v>3</v>
      </c>
      <c r="R14" s="60">
        <f>Z12</f>
        <v>1</v>
      </c>
      <c r="S14" s="58" t="s">
        <v>89</v>
      </c>
      <c r="T14" s="61">
        <f>X12</f>
        <v>3</v>
      </c>
      <c r="U14" s="60">
        <f>Z13</f>
        <v>0</v>
      </c>
      <c r="V14" s="62" t="s">
        <v>89</v>
      </c>
      <c r="W14" s="61">
        <f>X13</f>
        <v>3</v>
      </c>
      <c r="X14" s="156" t="s">
        <v>88</v>
      </c>
      <c r="Y14" s="157"/>
      <c r="Z14" s="158"/>
      <c r="AA14" s="63">
        <f>IF(B14&lt;&gt;"",SUM(IF(O14&gt;Q14,1,0),IF(R14&gt;T14,1,0),IF(U14&gt;W14,1,0)),"")</f>
        <v>0</v>
      </c>
      <c r="AB14" s="64">
        <f>IF(B14&lt;&gt;"",SUM(IF(O14&lt;Q14,1,0),IF(R14&lt;T14,1,0),IF(U14&lt;W14,1,0)),"")</f>
        <v>3</v>
      </c>
      <c r="AC14" s="65">
        <f>IF(B14&lt;&gt;"",O14+R14+U14,"")</f>
        <v>1</v>
      </c>
      <c r="AD14" s="66" t="s">
        <v>89</v>
      </c>
      <c r="AE14" s="67">
        <f>IF(B14&lt;&gt;"",Q14+T14+W14,"")</f>
        <v>9</v>
      </c>
      <c r="AF14" s="68">
        <f t="shared" si="2"/>
        <v>3</v>
      </c>
      <c r="AG14" s="136">
        <f t="shared" si="3"/>
        <v>4</v>
      </c>
      <c r="AH14" s="137"/>
      <c r="AI14" s="25"/>
    </row>
    <row r="15" spans="1:35" ht="16.5" customHeight="1" x14ac:dyDescent="0.25">
      <c r="A15" s="25"/>
      <c r="B15" s="27"/>
      <c r="C15" s="27"/>
      <c r="D15" s="27"/>
      <c r="E15" s="27"/>
      <c r="F15" s="27"/>
      <c r="G15" s="27"/>
      <c r="H15" s="27"/>
      <c r="I15" s="27"/>
      <c r="J15" s="27"/>
      <c r="K15" s="27"/>
      <c r="L15" s="27"/>
      <c r="M15" s="27"/>
      <c r="N15" s="27"/>
      <c r="O15" s="28"/>
      <c r="P15" s="28"/>
      <c r="Q15" s="28"/>
      <c r="R15" s="28"/>
      <c r="S15" s="28"/>
      <c r="T15" s="28"/>
      <c r="U15" s="28"/>
      <c r="V15" s="28"/>
      <c r="W15" s="28"/>
      <c r="X15" s="28"/>
      <c r="Y15" s="28"/>
      <c r="Z15" s="28"/>
      <c r="AA15" s="28"/>
      <c r="AB15" s="28"/>
      <c r="AC15" s="28"/>
      <c r="AD15" s="28"/>
      <c r="AE15" s="28"/>
      <c r="AF15" s="28"/>
      <c r="AG15" s="28"/>
      <c r="AH15" s="70"/>
      <c r="AI15" s="25"/>
    </row>
    <row r="16" spans="1:35" ht="16.5" customHeight="1" x14ac:dyDescent="0.25">
      <c r="A16" s="143"/>
      <c r="B16" s="139"/>
      <c r="C16" s="144" t="s">
        <v>97</v>
      </c>
      <c r="D16" s="130"/>
      <c r="E16" s="130"/>
      <c r="F16" s="130"/>
      <c r="G16" s="130"/>
      <c r="H16" s="130"/>
      <c r="I16" s="130"/>
      <c r="J16" s="130"/>
      <c r="K16" s="130"/>
      <c r="L16" s="130"/>
      <c r="M16" s="130"/>
      <c r="N16" s="132"/>
      <c r="O16" s="145">
        <v>1</v>
      </c>
      <c r="P16" s="130"/>
      <c r="Q16" s="131"/>
      <c r="R16" s="129">
        <v>2</v>
      </c>
      <c r="S16" s="130"/>
      <c r="T16" s="131"/>
      <c r="U16" s="129">
        <v>3</v>
      </c>
      <c r="V16" s="130"/>
      <c r="W16" s="131"/>
      <c r="X16" s="129">
        <v>4</v>
      </c>
      <c r="Y16" s="130"/>
      <c r="Z16" s="132"/>
      <c r="AA16" s="29" t="s">
        <v>82</v>
      </c>
      <c r="AB16" s="29" t="s">
        <v>83</v>
      </c>
      <c r="AC16" s="129" t="s">
        <v>84</v>
      </c>
      <c r="AD16" s="130"/>
      <c r="AE16" s="131"/>
      <c r="AF16" s="30" t="s">
        <v>85</v>
      </c>
      <c r="AG16" s="133" t="s">
        <v>86</v>
      </c>
      <c r="AH16" s="132"/>
      <c r="AI16" s="25"/>
    </row>
    <row r="17" spans="1:35" ht="16.5" customHeight="1" x14ac:dyDescent="0.25">
      <c r="A17" s="31">
        <v>1</v>
      </c>
      <c r="B17" s="146" t="s">
        <v>178</v>
      </c>
      <c r="C17" s="147"/>
      <c r="D17" s="147"/>
      <c r="E17" s="147"/>
      <c r="F17" s="147"/>
      <c r="G17" s="147"/>
      <c r="H17" s="147"/>
      <c r="I17" s="147"/>
      <c r="J17" s="147"/>
      <c r="K17" s="147"/>
      <c r="L17" s="147"/>
      <c r="M17" s="147"/>
      <c r="N17" s="147"/>
      <c r="O17" s="148" t="s">
        <v>88</v>
      </c>
      <c r="P17" s="149"/>
      <c r="Q17" s="150"/>
      <c r="R17" s="32">
        <v>1</v>
      </c>
      <c r="S17" s="33" t="s">
        <v>89</v>
      </c>
      <c r="T17" s="34">
        <v>3</v>
      </c>
      <c r="U17" s="32">
        <v>3</v>
      </c>
      <c r="V17" s="33" t="s">
        <v>89</v>
      </c>
      <c r="W17" s="34">
        <v>0</v>
      </c>
      <c r="X17" s="32">
        <v>3</v>
      </c>
      <c r="Y17" s="33" t="s">
        <v>89</v>
      </c>
      <c r="Z17" s="32">
        <v>2</v>
      </c>
      <c r="AA17" s="35">
        <f>IF(B17&lt;&gt;"",SUM(IF(R17&gt;T17,1,0),IF(U17&gt;W17,1,0),IF(X17&gt;Z17,1,0)),"")</f>
        <v>2</v>
      </c>
      <c r="AB17" s="36">
        <f>IF(B17&lt;&gt;"",SUM(IF(R17&lt;T17,1,0),IF(U17&lt;W17,1,0),IF(X17&lt;Z17,1,0)),"")</f>
        <v>1</v>
      </c>
      <c r="AC17" s="37">
        <f>IF(B17&lt;&gt;"",R17+U17+X17,"")</f>
        <v>7</v>
      </c>
      <c r="AD17" s="37" t="s">
        <v>89</v>
      </c>
      <c r="AE17" s="38">
        <f>IF(B17&lt;&gt;"",T17+W17+Z17,"")</f>
        <v>5</v>
      </c>
      <c r="AF17" s="39">
        <f t="shared" ref="AF17:AF20" si="4">IF(B17&lt;&gt;"",(AA17*2)+AB17,"")</f>
        <v>5</v>
      </c>
      <c r="AG17" s="134">
        <f t="shared" ref="AG17:AG20" si="5">IF(B17&lt;&gt;"",RANK(AF17,$AF$17:$AF$20,0),"")</f>
        <v>1</v>
      </c>
      <c r="AH17" s="135"/>
      <c r="AI17" s="25"/>
    </row>
    <row r="18" spans="1:35" ht="16.5" customHeight="1" x14ac:dyDescent="0.25">
      <c r="A18" s="40">
        <v>2</v>
      </c>
      <c r="B18" s="146" t="s">
        <v>179</v>
      </c>
      <c r="C18" s="147"/>
      <c r="D18" s="147"/>
      <c r="E18" s="147"/>
      <c r="F18" s="147"/>
      <c r="G18" s="147"/>
      <c r="H18" s="147"/>
      <c r="I18" s="147"/>
      <c r="J18" s="147"/>
      <c r="K18" s="147"/>
      <c r="L18" s="147"/>
      <c r="M18" s="147"/>
      <c r="N18" s="147"/>
      <c r="O18" s="41">
        <f>T17</f>
        <v>3</v>
      </c>
      <c r="P18" s="42" t="s">
        <v>89</v>
      </c>
      <c r="Q18" s="43">
        <f>R17</f>
        <v>1</v>
      </c>
      <c r="R18" s="151" t="s">
        <v>88</v>
      </c>
      <c r="S18" s="152"/>
      <c r="T18" s="153"/>
      <c r="U18" s="44">
        <v>0</v>
      </c>
      <c r="V18" s="45" t="s">
        <v>89</v>
      </c>
      <c r="W18" s="46">
        <v>3</v>
      </c>
      <c r="X18" s="44">
        <v>0</v>
      </c>
      <c r="Y18" s="45" t="s">
        <v>89</v>
      </c>
      <c r="Z18" s="47">
        <v>3</v>
      </c>
      <c r="AA18" s="48">
        <f>IF(B18&lt;&gt;"",SUM(IF(O18&gt;Q18,1,0),IF(U18&gt;W18,1,0),IF(X18&gt;Z18,1,0)),"")</f>
        <v>1</v>
      </c>
      <c r="AB18" s="49">
        <f>IF(B18&lt;&gt;"",SUM(IF(O18&lt;Q18,1,0),IF(U18&lt;W18,1,0),IF(X18&lt;Z18,1,0)),"")</f>
        <v>2</v>
      </c>
      <c r="AC18" s="50">
        <f>IF(B18&lt;&gt;"",O18+U18+X18,"")</f>
        <v>3</v>
      </c>
      <c r="AD18" s="51" t="s">
        <v>89</v>
      </c>
      <c r="AE18" s="52">
        <f>IF(B18&lt;&gt;"",Q18+W18+Z18,"")</f>
        <v>7</v>
      </c>
      <c r="AF18" s="53">
        <f t="shared" si="4"/>
        <v>4</v>
      </c>
      <c r="AG18" s="134">
        <f t="shared" si="5"/>
        <v>3</v>
      </c>
      <c r="AH18" s="135"/>
      <c r="AI18" s="25"/>
    </row>
    <row r="19" spans="1:35" ht="16.5" customHeight="1" x14ac:dyDescent="0.25">
      <c r="A19" s="40">
        <v>3</v>
      </c>
      <c r="B19" s="146" t="s">
        <v>180</v>
      </c>
      <c r="C19" s="147"/>
      <c r="D19" s="147"/>
      <c r="E19" s="147"/>
      <c r="F19" s="147"/>
      <c r="G19" s="147"/>
      <c r="H19" s="147"/>
      <c r="I19" s="147"/>
      <c r="J19" s="147"/>
      <c r="K19" s="147"/>
      <c r="L19" s="147"/>
      <c r="M19" s="147"/>
      <c r="N19" s="147"/>
      <c r="O19" s="54">
        <f>W17</f>
        <v>0</v>
      </c>
      <c r="P19" s="55" t="s">
        <v>89</v>
      </c>
      <c r="Q19" s="46">
        <f>U17</f>
        <v>3</v>
      </c>
      <c r="R19" s="47">
        <f>W18</f>
        <v>3</v>
      </c>
      <c r="S19" s="55" t="s">
        <v>89</v>
      </c>
      <c r="T19" s="46">
        <f>U18</f>
        <v>0</v>
      </c>
      <c r="U19" s="151" t="s">
        <v>88</v>
      </c>
      <c r="V19" s="152"/>
      <c r="W19" s="153"/>
      <c r="X19" s="44">
        <v>3</v>
      </c>
      <c r="Y19" s="45" t="s">
        <v>89</v>
      </c>
      <c r="Z19" s="47">
        <v>0</v>
      </c>
      <c r="AA19" s="48">
        <f>IF(B19&lt;&gt;"",SUM(IF(O19&gt;Q19,1,0),IF(R19&gt;T19,1,0),IF(X19&gt;Z19,1,0)),"")</f>
        <v>2</v>
      </c>
      <c r="AB19" s="49">
        <f>IF(B19&lt;&gt;"",SUM(IF(O19&lt;Q19,1,0),IF(R19&lt;T19,1,0),IF(X19&lt;Z19,1,0)),"")</f>
        <v>1</v>
      </c>
      <c r="AC19" s="50">
        <f>IF(B19&lt;&gt;"",O19+R19+X19,"")</f>
        <v>6</v>
      </c>
      <c r="AD19" s="51" t="s">
        <v>89</v>
      </c>
      <c r="AE19" s="52">
        <f>IF(B19&lt;&gt;"",Q19+T19+Z19,"")</f>
        <v>3</v>
      </c>
      <c r="AF19" s="53">
        <f t="shared" si="4"/>
        <v>5</v>
      </c>
      <c r="AG19" s="134">
        <f t="shared" si="5"/>
        <v>1</v>
      </c>
      <c r="AH19" s="135"/>
      <c r="AI19" s="25"/>
    </row>
    <row r="20" spans="1:35" ht="16.5" customHeight="1" x14ac:dyDescent="0.25">
      <c r="A20" s="56">
        <v>4</v>
      </c>
      <c r="B20" s="154" t="s">
        <v>181</v>
      </c>
      <c r="C20" s="155"/>
      <c r="D20" s="155"/>
      <c r="E20" s="155"/>
      <c r="F20" s="155"/>
      <c r="G20" s="155"/>
      <c r="H20" s="155"/>
      <c r="I20" s="155"/>
      <c r="J20" s="155"/>
      <c r="K20" s="155"/>
      <c r="L20" s="155"/>
      <c r="M20" s="155"/>
      <c r="N20" s="155"/>
      <c r="O20" s="57">
        <f>Z17</f>
        <v>2</v>
      </c>
      <c r="P20" s="58" t="s">
        <v>89</v>
      </c>
      <c r="Q20" s="59">
        <f>X17</f>
        <v>3</v>
      </c>
      <c r="R20" s="60">
        <f>Z18</f>
        <v>3</v>
      </c>
      <c r="S20" s="58" t="s">
        <v>89</v>
      </c>
      <c r="T20" s="61">
        <f>X18</f>
        <v>0</v>
      </c>
      <c r="U20" s="60">
        <f>Z19</f>
        <v>0</v>
      </c>
      <c r="V20" s="62" t="s">
        <v>89</v>
      </c>
      <c r="W20" s="61">
        <f>X19</f>
        <v>3</v>
      </c>
      <c r="X20" s="156" t="s">
        <v>88</v>
      </c>
      <c r="Y20" s="157"/>
      <c r="Z20" s="158"/>
      <c r="AA20" s="63">
        <f>IF(B20&lt;&gt;"",SUM(IF(O20&gt;Q20,1,0),IF(R20&gt;T20,1,0),IF(U20&gt;W20,1,0)),"")</f>
        <v>1</v>
      </c>
      <c r="AB20" s="64">
        <f>IF(B20&lt;&gt;"",SUM(IF(O20&lt;Q20,1,0),IF(R20&lt;T20,1,0),IF(U20&lt;W20,1,0)),"")</f>
        <v>2</v>
      </c>
      <c r="AC20" s="65">
        <f>IF(B20&lt;&gt;"",O20+R20+U20,"")</f>
        <v>5</v>
      </c>
      <c r="AD20" s="66" t="s">
        <v>89</v>
      </c>
      <c r="AE20" s="67">
        <f>IF(B20&lt;&gt;"",Q20+T20+W20,"")</f>
        <v>6</v>
      </c>
      <c r="AF20" s="68">
        <f t="shared" si="4"/>
        <v>4</v>
      </c>
      <c r="AG20" s="136">
        <f t="shared" si="5"/>
        <v>3</v>
      </c>
      <c r="AH20" s="137"/>
      <c r="AI20" s="25"/>
    </row>
    <row r="21" spans="1:35" ht="16.5" customHeight="1" x14ac:dyDescent="0.25">
      <c r="A21" s="25"/>
      <c r="B21" s="27"/>
      <c r="C21" s="27"/>
      <c r="D21" s="27"/>
      <c r="E21" s="27"/>
      <c r="F21" s="27"/>
      <c r="G21" s="27"/>
      <c r="H21" s="27"/>
      <c r="I21" s="27"/>
      <c r="J21" s="27"/>
      <c r="K21" s="27"/>
      <c r="L21" s="27"/>
      <c r="M21" s="27"/>
      <c r="N21" s="27"/>
      <c r="O21" s="28"/>
      <c r="P21" s="28"/>
      <c r="Q21" s="28"/>
      <c r="R21" s="28"/>
      <c r="S21" s="28"/>
      <c r="T21" s="28"/>
      <c r="U21" s="28"/>
      <c r="V21" s="28"/>
      <c r="W21" s="28"/>
      <c r="X21" s="28"/>
      <c r="Y21" s="28"/>
      <c r="Z21" s="28"/>
      <c r="AA21" s="28"/>
      <c r="AB21" s="28"/>
      <c r="AC21" s="28"/>
      <c r="AD21" s="28"/>
      <c r="AE21" s="28"/>
      <c r="AF21" s="28"/>
      <c r="AG21" s="28"/>
      <c r="AH21" s="70"/>
      <c r="AI21" s="25"/>
    </row>
    <row r="22" spans="1:35" ht="16.5" customHeight="1" x14ac:dyDescent="0.25">
      <c r="A22" s="143"/>
      <c r="B22" s="139"/>
      <c r="C22" s="144" t="s">
        <v>102</v>
      </c>
      <c r="D22" s="130"/>
      <c r="E22" s="130"/>
      <c r="F22" s="130"/>
      <c r="G22" s="130"/>
      <c r="H22" s="130"/>
      <c r="I22" s="130"/>
      <c r="J22" s="130"/>
      <c r="K22" s="130"/>
      <c r="L22" s="130"/>
      <c r="M22" s="130"/>
      <c r="N22" s="132"/>
      <c r="O22" s="145">
        <v>1</v>
      </c>
      <c r="P22" s="130"/>
      <c r="Q22" s="131"/>
      <c r="R22" s="129">
        <v>2</v>
      </c>
      <c r="S22" s="130"/>
      <c r="T22" s="131"/>
      <c r="U22" s="129">
        <v>3</v>
      </c>
      <c r="V22" s="130"/>
      <c r="W22" s="131"/>
      <c r="X22" s="129">
        <v>4</v>
      </c>
      <c r="Y22" s="130"/>
      <c r="Z22" s="132"/>
      <c r="AA22" s="29" t="s">
        <v>82</v>
      </c>
      <c r="AB22" s="29" t="s">
        <v>83</v>
      </c>
      <c r="AC22" s="129" t="s">
        <v>84</v>
      </c>
      <c r="AD22" s="130"/>
      <c r="AE22" s="131"/>
      <c r="AF22" s="30" t="s">
        <v>85</v>
      </c>
      <c r="AG22" s="133" t="s">
        <v>86</v>
      </c>
      <c r="AH22" s="132"/>
      <c r="AI22" s="25"/>
    </row>
    <row r="23" spans="1:35" ht="16.5" customHeight="1" x14ac:dyDescent="0.25">
      <c r="A23" s="31">
        <v>1</v>
      </c>
      <c r="B23" s="146" t="s">
        <v>182</v>
      </c>
      <c r="C23" s="147"/>
      <c r="D23" s="147"/>
      <c r="E23" s="147"/>
      <c r="F23" s="147"/>
      <c r="G23" s="147"/>
      <c r="H23" s="147"/>
      <c r="I23" s="147"/>
      <c r="J23" s="147"/>
      <c r="K23" s="147"/>
      <c r="L23" s="147"/>
      <c r="M23" s="147"/>
      <c r="N23" s="147"/>
      <c r="O23" s="148" t="s">
        <v>88</v>
      </c>
      <c r="P23" s="149"/>
      <c r="Q23" s="150"/>
      <c r="R23" s="32">
        <v>3</v>
      </c>
      <c r="S23" s="33" t="s">
        <v>89</v>
      </c>
      <c r="T23" s="34">
        <v>2</v>
      </c>
      <c r="U23" s="32">
        <v>0</v>
      </c>
      <c r="V23" s="33" t="s">
        <v>89</v>
      </c>
      <c r="W23" s="34">
        <v>3</v>
      </c>
      <c r="X23" s="32">
        <v>3</v>
      </c>
      <c r="Y23" s="33" t="s">
        <v>89</v>
      </c>
      <c r="Z23" s="32">
        <v>0</v>
      </c>
      <c r="AA23" s="35">
        <f>IF(B23&lt;&gt;"",SUM(IF(R23&gt;T23,1,0),IF(U23&gt;W23,1,0),IF(X23&gt;Z23,1,0)),"")</f>
        <v>2</v>
      </c>
      <c r="AB23" s="36">
        <f>IF(B23&lt;&gt;"",SUM(IF(R23&lt;T23,1,0),IF(U23&lt;W23,1,0),IF(X23&lt;Z23,1,0)),"")</f>
        <v>1</v>
      </c>
      <c r="AC23" s="37">
        <f>IF(B23&lt;&gt;"",R23+U23+X23,"")</f>
        <v>6</v>
      </c>
      <c r="AD23" s="37" t="s">
        <v>89</v>
      </c>
      <c r="AE23" s="38">
        <f>IF(B23&lt;&gt;"",T23+W23+Z23,"")</f>
        <v>5</v>
      </c>
      <c r="AF23" s="39">
        <f t="shared" ref="AF23:AF26" si="6">IF(B23&lt;&gt;"",(AA23*2)+AB23,"")</f>
        <v>5</v>
      </c>
      <c r="AG23" s="134">
        <f t="shared" ref="AG23:AG26" si="7">IF(B23&lt;&gt;"",RANK(AF23,$AF$23:$AF$26,0),"")</f>
        <v>2</v>
      </c>
      <c r="AH23" s="135"/>
      <c r="AI23" s="25"/>
    </row>
    <row r="24" spans="1:35" ht="16.5" customHeight="1" x14ac:dyDescent="0.25">
      <c r="A24" s="40">
        <v>2</v>
      </c>
      <c r="B24" s="146" t="s">
        <v>183</v>
      </c>
      <c r="C24" s="147"/>
      <c r="D24" s="147"/>
      <c r="E24" s="147"/>
      <c r="F24" s="147"/>
      <c r="G24" s="147"/>
      <c r="H24" s="147"/>
      <c r="I24" s="147"/>
      <c r="J24" s="147"/>
      <c r="K24" s="147"/>
      <c r="L24" s="147"/>
      <c r="M24" s="147"/>
      <c r="N24" s="147"/>
      <c r="O24" s="41">
        <f>T23</f>
        <v>2</v>
      </c>
      <c r="P24" s="42" t="s">
        <v>89</v>
      </c>
      <c r="Q24" s="43">
        <f>R23</f>
        <v>3</v>
      </c>
      <c r="R24" s="151" t="s">
        <v>88</v>
      </c>
      <c r="S24" s="152"/>
      <c r="T24" s="153"/>
      <c r="U24" s="44">
        <v>0</v>
      </c>
      <c r="V24" s="45" t="s">
        <v>89</v>
      </c>
      <c r="W24" s="46">
        <v>3</v>
      </c>
      <c r="X24" s="44">
        <v>3</v>
      </c>
      <c r="Y24" s="45" t="s">
        <v>89</v>
      </c>
      <c r="Z24" s="47">
        <v>2</v>
      </c>
      <c r="AA24" s="48">
        <f>IF(B24&lt;&gt;"",SUM(IF(O24&gt;Q24,1,0),IF(U24&gt;W24,1,0),IF(X24&gt;Z24,1,0)),"")</f>
        <v>1</v>
      </c>
      <c r="AB24" s="49">
        <f>IF(B24&lt;&gt;"",SUM(IF(O24&lt;Q24,1,0),IF(U24&lt;W24,1,0),IF(X24&lt;Z24,1,0)),"")</f>
        <v>2</v>
      </c>
      <c r="AC24" s="50">
        <f>IF(B24&lt;&gt;"",O24+U24+X24,"")</f>
        <v>5</v>
      </c>
      <c r="AD24" s="51" t="s">
        <v>89</v>
      </c>
      <c r="AE24" s="52">
        <f>IF(B24&lt;&gt;"",Q24+W24+Z24,"")</f>
        <v>8</v>
      </c>
      <c r="AF24" s="53">
        <f t="shared" si="6"/>
        <v>4</v>
      </c>
      <c r="AG24" s="134">
        <f t="shared" si="7"/>
        <v>3</v>
      </c>
      <c r="AH24" s="135"/>
      <c r="AI24" s="25"/>
    </row>
    <row r="25" spans="1:35" ht="16.5" customHeight="1" x14ac:dyDescent="0.25">
      <c r="A25" s="40">
        <v>3</v>
      </c>
      <c r="B25" s="146" t="s">
        <v>184</v>
      </c>
      <c r="C25" s="147"/>
      <c r="D25" s="147"/>
      <c r="E25" s="147"/>
      <c r="F25" s="147"/>
      <c r="G25" s="147"/>
      <c r="H25" s="147"/>
      <c r="I25" s="147"/>
      <c r="J25" s="147"/>
      <c r="K25" s="147"/>
      <c r="L25" s="147"/>
      <c r="M25" s="147"/>
      <c r="N25" s="147"/>
      <c r="O25" s="54">
        <f>W23</f>
        <v>3</v>
      </c>
      <c r="P25" s="55" t="s">
        <v>89</v>
      </c>
      <c r="Q25" s="46">
        <f>U23</f>
        <v>0</v>
      </c>
      <c r="R25" s="47">
        <f>W24</f>
        <v>3</v>
      </c>
      <c r="S25" s="55" t="s">
        <v>89</v>
      </c>
      <c r="T25" s="46">
        <f>U24</f>
        <v>0</v>
      </c>
      <c r="U25" s="151" t="s">
        <v>88</v>
      </c>
      <c r="V25" s="152"/>
      <c r="W25" s="153"/>
      <c r="X25" s="44">
        <v>3</v>
      </c>
      <c r="Y25" s="45" t="s">
        <v>89</v>
      </c>
      <c r="Z25" s="47">
        <v>0</v>
      </c>
      <c r="AA25" s="48">
        <f>IF(B25&lt;&gt;"",SUM(IF(O25&gt;Q25,1,0),IF(R25&gt;T25,1,0),IF(X25&gt;Z25,1,0)),"")</f>
        <v>3</v>
      </c>
      <c r="AB25" s="49">
        <f>IF(B25&lt;&gt;"",SUM(IF(O25&lt;Q25,1,0),IF(R25&lt;T25,1,0),IF(X25&lt;Z25,1,0)),"")</f>
        <v>0</v>
      </c>
      <c r="AC25" s="50">
        <f>IF(B25&lt;&gt;"",O25+R25+X25,"")</f>
        <v>9</v>
      </c>
      <c r="AD25" s="51" t="s">
        <v>89</v>
      </c>
      <c r="AE25" s="52">
        <f>IF(B25&lt;&gt;"",Q25+T25+Z25,"")</f>
        <v>0</v>
      </c>
      <c r="AF25" s="53">
        <f t="shared" si="6"/>
        <v>6</v>
      </c>
      <c r="AG25" s="134">
        <f t="shared" si="7"/>
        <v>1</v>
      </c>
      <c r="AH25" s="135"/>
      <c r="AI25" s="25"/>
    </row>
    <row r="26" spans="1:35" ht="16.5" customHeight="1" x14ac:dyDescent="0.25">
      <c r="A26" s="56">
        <v>4</v>
      </c>
      <c r="B26" s="154" t="s">
        <v>185</v>
      </c>
      <c r="C26" s="155"/>
      <c r="D26" s="155"/>
      <c r="E26" s="155"/>
      <c r="F26" s="155"/>
      <c r="G26" s="155"/>
      <c r="H26" s="155"/>
      <c r="I26" s="155"/>
      <c r="J26" s="155"/>
      <c r="K26" s="155"/>
      <c r="L26" s="155"/>
      <c r="M26" s="155"/>
      <c r="N26" s="155"/>
      <c r="O26" s="57">
        <f>Z23</f>
        <v>0</v>
      </c>
      <c r="P26" s="58" t="s">
        <v>89</v>
      </c>
      <c r="Q26" s="59">
        <f>X23</f>
        <v>3</v>
      </c>
      <c r="R26" s="60">
        <f>Z24</f>
        <v>2</v>
      </c>
      <c r="S26" s="58" t="s">
        <v>89</v>
      </c>
      <c r="T26" s="61">
        <f>X24</f>
        <v>3</v>
      </c>
      <c r="U26" s="60">
        <f>Z25</f>
        <v>0</v>
      </c>
      <c r="V26" s="62" t="s">
        <v>89</v>
      </c>
      <c r="W26" s="61">
        <f>X25</f>
        <v>3</v>
      </c>
      <c r="X26" s="156" t="s">
        <v>88</v>
      </c>
      <c r="Y26" s="157"/>
      <c r="Z26" s="158"/>
      <c r="AA26" s="63">
        <f>IF(B26&lt;&gt;"",SUM(IF(O26&gt;Q26,1,0),IF(R26&gt;T26,1,0),IF(U26&gt;W26,1,0)),"")</f>
        <v>0</v>
      </c>
      <c r="AB26" s="64">
        <f>IF(B26&lt;&gt;"",SUM(IF(O26&lt;Q26,1,0),IF(R26&lt;T26,1,0),IF(U26&lt;W26,1,0)),"")</f>
        <v>3</v>
      </c>
      <c r="AC26" s="65">
        <f>IF(B26&lt;&gt;"",O26+R26+U26,"")</f>
        <v>2</v>
      </c>
      <c r="AD26" s="66" t="s">
        <v>89</v>
      </c>
      <c r="AE26" s="67">
        <f>IF(B26&lt;&gt;"",Q26+T26+W26,"")</f>
        <v>9</v>
      </c>
      <c r="AF26" s="68">
        <f t="shared" si="6"/>
        <v>3</v>
      </c>
      <c r="AG26" s="136">
        <f t="shared" si="7"/>
        <v>4</v>
      </c>
      <c r="AH26" s="137"/>
      <c r="AI26" s="25"/>
    </row>
    <row r="27" spans="1:35" ht="12.75" customHeight="1" x14ac:dyDescent="0.25">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row>
    <row r="28" spans="1:35" ht="12.75" customHeight="1" x14ac:dyDescent="0.25">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row>
    <row r="29" spans="1:35" ht="15.75" customHeight="1" x14ac:dyDescent="0.25">
      <c r="A29" s="159">
        <f>A1</f>
        <v>0</v>
      </c>
      <c r="B29" s="130"/>
      <c r="C29" s="130"/>
      <c r="D29" s="130"/>
      <c r="E29" s="130"/>
      <c r="F29" s="130"/>
      <c r="G29" s="130"/>
      <c r="H29" s="130"/>
      <c r="I29" s="139"/>
      <c r="J29" s="23"/>
      <c r="K29" s="160" t="str">
        <f>K1</f>
        <v>Jablonec n. N., 6.12.25</v>
      </c>
      <c r="L29" s="130"/>
      <c r="M29" s="130"/>
      <c r="N29" s="130"/>
      <c r="O29" s="130"/>
      <c r="P29" s="130"/>
      <c r="Q29" s="130"/>
      <c r="R29" s="130"/>
      <c r="S29" s="139"/>
      <c r="T29" s="23"/>
      <c r="U29" s="202" t="str">
        <f>U1</f>
        <v>Divize</v>
      </c>
      <c r="V29" s="130"/>
      <c r="W29" s="139"/>
      <c r="X29" s="203" t="str">
        <f>X1</f>
        <v>F</v>
      </c>
      <c r="Y29" s="130"/>
      <c r="Z29" s="139"/>
      <c r="AA29" s="203" t="str">
        <f>Z32</f>
        <v>o 1.-8. místo</v>
      </c>
      <c r="AB29" s="130"/>
      <c r="AC29" s="130"/>
      <c r="AD29" s="130"/>
      <c r="AE29" s="130"/>
      <c r="AF29" s="130"/>
      <c r="AG29" s="130"/>
      <c r="AH29" s="132"/>
      <c r="AI29" s="25"/>
    </row>
    <row r="30" spans="1:35" ht="10.5" customHeight="1" x14ac:dyDescent="0.25">
      <c r="A30" s="25"/>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25"/>
      <c r="AH30" s="25"/>
      <c r="AI30" s="25"/>
    </row>
    <row r="31" spans="1:35" ht="10.5" customHeight="1" x14ac:dyDescent="0.3">
      <c r="A31" s="72"/>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4"/>
      <c r="AI31" s="25"/>
    </row>
    <row r="32" spans="1:35" ht="12.75" customHeight="1" x14ac:dyDescent="0.3">
      <c r="A32" s="161" t="s">
        <v>171</v>
      </c>
      <c r="B32" s="147"/>
      <c r="C32" s="147"/>
      <c r="D32" s="147"/>
      <c r="E32" s="147"/>
      <c r="F32" s="147"/>
      <c r="G32" s="147"/>
      <c r="H32" s="147"/>
      <c r="I32" s="147"/>
      <c r="J32" s="147"/>
      <c r="K32" s="147"/>
      <c r="L32" s="75"/>
      <c r="M32" s="75"/>
      <c r="N32" s="75"/>
      <c r="O32" s="75"/>
      <c r="P32" s="75"/>
      <c r="Q32" s="75"/>
      <c r="R32" s="75"/>
      <c r="S32" s="75"/>
      <c r="T32" s="75"/>
      <c r="U32" s="75"/>
      <c r="V32" s="75"/>
      <c r="W32" s="75"/>
      <c r="X32" s="75"/>
      <c r="Y32" s="75"/>
      <c r="Z32" s="76" t="s">
        <v>107</v>
      </c>
      <c r="AA32" s="75"/>
      <c r="AB32" s="75"/>
      <c r="AC32" s="75"/>
      <c r="AD32" s="75"/>
      <c r="AE32" s="75"/>
      <c r="AF32" s="75"/>
      <c r="AG32" s="75"/>
      <c r="AH32" s="77"/>
      <c r="AI32" s="71"/>
    </row>
    <row r="33" spans="1:35" ht="12.75" customHeight="1" x14ac:dyDescent="0.3">
      <c r="A33" s="78"/>
      <c r="B33" s="75"/>
      <c r="C33" s="75"/>
      <c r="D33" s="75"/>
      <c r="E33" s="75"/>
      <c r="F33" s="75"/>
      <c r="G33" s="75"/>
      <c r="H33" s="75"/>
      <c r="I33" s="75"/>
      <c r="J33" s="75"/>
      <c r="K33" s="77"/>
      <c r="L33" s="161" t="str">
        <f>IF(L34="3:0",A32,IF(L34="3:1",A32,IF(L34="3:2",A32,IF(L34="2:3",A34,IF(L34="1:3",A34,IF(L34="0:3",A34,""))))))</f>
        <v>Hájek Matěj (187) (PINK!)</v>
      </c>
      <c r="M33" s="147"/>
      <c r="N33" s="147"/>
      <c r="O33" s="147"/>
      <c r="P33" s="147"/>
      <c r="Q33" s="147"/>
      <c r="R33" s="147"/>
      <c r="S33" s="147"/>
      <c r="T33" s="147"/>
      <c r="U33" s="147"/>
      <c r="V33" s="147"/>
      <c r="W33" s="75"/>
      <c r="X33" s="75"/>
      <c r="Y33" s="75"/>
      <c r="Z33" s="75"/>
      <c r="AA33" s="75"/>
      <c r="AB33" s="75"/>
      <c r="AC33" s="75"/>
      <c r="AD33" s="75"/>
      <c r="AE33" s="75"/>
      <c r="AF33" s="75"/>
      <c r="AG33" s="75"/>
      <c r="AH33" s="77"/>
      <c r="AI33" s="71"/>
    </row>
    <row r="34" spans="1:35" ht="12.75" customHeight="1" x14ac:dyDescent="0.3">
      <c r="A34" s="161" t="s">
        <v>174</v>
      </c>
      <c r="B34" s="147"/>
      <c r="C34" s="147"/>
      <c r="D34" s="147"/>
      <c r="E34" s="147"/>
      <c r="F34" s="147"/>
      <c r="G34" s="147"/>
      <c r="H34" s="147"/>
      <c r="I34" s="147"/>
      <c r="J34" s="147"/>
      <c r="K34" s="147"/>
      <c r="L34" s="162" t="s">
        <v>108</v>
      </c>
      <c r="M34" s="122"/>
      <c r="N34" s="122"/>
      <c r="O34" s="122"/>
      <c r="P34" s="122"/>
      <c r="Q34" s="122"/>
      <c r="R34" s="122"/>
      <c r="S34" s="122"/>
      <c r="T34" s="122"/>
      <c r="U34" s="122"/>
      <c r="V34" s="122"/>
      <c r="W34" s="78"/>
      <c r="X34" s="75"/>
      <c r="Y34" s="75"/>
      <c r="Z34" s="75"/>
      <c r="AA34" s="75"/>
      <c r="AB34" s="75"/>
      <c r="AC34" s="75"/>
      <c r="AD34" s="75"/>
      <c r="AE34" s="75"/>
      <c r="AF34" s="75"/>
      <c r="AG34" s="75"/>
      <c r="AH34" s="77"/>
      <c r="AI34" s="71"/>
    </row>
    <row r="35" spans="1:35" ht="12.75" customHeight="1" x14ac:dyDescent="0.3">
      <c r="A35" s="78"/>
      <c r="B35" s="75"/>
      <c r="C35" s="75"/>
      <c r="D35" s="75"/>
      <c r="E35" s="75"/>
      <c r="F35" s="75"/>
      <c r="G35" s="75"/>
      <c r="H35" s="75"/>
      <c r="I35" s="75"/>
      <c r="J35" s="75"/>
      <c r="K35" s="75"/>
      <c r="L35" s="75"/>
      <c r="M35" s="75"/>
      <c r="N35" s="75"/>
      <c r="O35" s="75"/>
      <c r="P35" s="75"/>
      <c r="Q35" s="75"/>
      <c r="R35" s="75"/>
      <c r="S35" s="75"/>
      <c r="T35" s="75"/>
      <c r="U35" s="75"/>
      <c r="V35" s="75"/>
      <c r="W35" s="161" t="str">
        <f>IF(W36="3:0",L33,IF(W36="3:1",L33,IF(W36="3:2",L33,IF(W36="2:3",L37,IF(W36="1:3",L37,IF(W36="0:3",L37,""))))))</f>
        <v>Hájek Matěj (187) (PINK!)</v>
      </c>
      <c r="X35" s="147"/>
      <c r="Y35" s="147"/>
      <c r="Z35" s="147"/>
      <c r="AA35" s="147"/>
      <c r="AB35" s="147"/>
      <c r="AC35" s="147"/>
      <c r="AD35" s="147"/>
      <c r="AE35" s="147"/>
      <c r="AF35" s="147"/>
      <c r="AG35" s="147"/>
      <c r="AH35" s="77"/>
      <c r="AI35" s="71"/>
    </row>
    <row r="36" spans="1:35" ht="12.75" customHeight="1" x14ac:dyDescent="0.3">
      <c r="A36" s="161" t="s">
        <v>182</v>
      </c>
      <c r="B36" s="147"/>
      <c r="C36" s="147"/>
      <c r="D36" s="147"/>
      <c r="E36" s="147"/>
      <c r="F36" s="147"/>
      <c r="G36" s="147"/>
      <c r="H36" s="147"/>
      <c r="I36" s="147"/>
      <c r="J36" s="147"/>
      <c r="K36" s="147"/>
      <c r="L36" s="75"/>
      <c r="M36" s="75"/>
      <c r="N36" s="75"/>
      <c r="O36" s="75"/>
      <c r="P36" s="75"/>
      <c r="Q36" s="75"/>
      <c r="R36" s="75"/>
      <c r="S36" s="75"/>
      <c r="T36" s="75"/>
      <c r="U36" s="75"/>
      <c r="V36" s="75"/>
      <c r="W36" s="162" t="s">
        <v>109</v>
      </c>
      <c r="X36" s="122"/>
      <c r="Y36" s="122"/>
      <c r="Z36" s="122"/>
      <c r="AA36" s="122"/>
      <c r="AB36" s="122"/>
      <c r="AC36" s="122"/>
      <c r="AD36" s="122"/>
      <c r="AE36" s="122"/>
      <c r="AF36" s="122"/>
      <c r="AG36" s="122"/>
      <c r="AH36" s="79"/>
      <c r="AI36" s="71"/>
    </row>
    <row r="37" spans="1:35" ht="12.75" customHeight="1" x14ac:dyDescent="0.3">
      <c r="A37" s="78"/>
      <c r="B37" s="75"/>
      <c r="C37" s="75"/>
      <c r="D37" s="75"/>
      <c r="E37" s="75"/>
      <c r="F37" s="75"/>
      <c r="G37" s="75"/>
      <c r="H37" s="75"/>
      <c r="I37" s="75"/>
      <c r="J37" s="75"/>
      <c r="K37" s="77"/>
      <c r="L37" s="161" t="str">
        <f>IF(L38="3:0",A36,IF(L38="3:1",A36,IF(L38="3:2",A36,IF(L38="2:3",A38,IF(L38="1:3",A38,IF(L38="0:3",A38,""))))))</f>
        <v>Jakubů Jonáš (162) (Semily)</v>
      </c>
      <c r="M37" s="147"/>
      <c r="N37" s="147"/>
      <c r="O37" s="147"/>
      <c r="P37" s="147"/>
      <c r="Q37" s="147"/>
      <c r="R37" s="147"/>
      <c r="S37" s="147"/>
      <c r="T37" s="147"/>
      <c r="U37" s="147"/>
      <c r="V37" s="147"/>
      <c r="W37" s="78"/>
      <c r="X37" s="75"/>
      <c r="Y37" s="75"/>
      <c r="Z37" s="75"/>
      <c r="AA37" s="75"/>
      <c r="AB37" s="75"/>
      <c r="AC37" s="75"/>
      <c r="AD37" s="75"/>
      <c r="AE37" s="75"/>
      <c r="AF37" s="75"/>
      <c r="AG37" s="80"/>
      <c r="AH37" s="79"/>
      <c r="AI37" s="71"/>
    </row>
    <row r="38" spans="1:35" ht="12.75" customHeight="1" x14ac:dyDescent="0.3">
      <c r="A38" s="161" t="s">
        <v>178</v>
      </c>
      <c r="B38" s="147"/>
      <c r="C38" s="147"/>
      <c r="D38" s="147"/>
      <c r="E38" s="147"/>
      <c r="F38" s="147"/>
      <c r="G38" s="147"/>
      <c r="H38" s="147"/>
      <c r="I38" s="147"/>
      <c r="J38" s="147"/>
      <c r="K38" s="147"/>
      <c r="L38" s="162" t="s">
        <v>156</v>
      </c>
      <c r="M38" s="122"/>
      <c r="N38" s="122"/>
      <c r="O38" s="122"/>
      <c r="P38" s="122"/>
      <c r="Q38" s="122"/>
      <c r="R38" s="122"/>
      <c r="S38" s="122"/>
      <c r="T38" s="122"/>
      <c r="U38" s="122"/>
      <c r="V38" s="122"/>
      <c r="W38" s="75"/>
      <c r="X38" s="75"/>
      <c r="Y38" s="75"/>
      <c r="Z38" s="75"/>
      <c r="AA38" s="75"/>
      <c r="AB38" s="75"/>
      <c r="AC38" s="75"/>
      <c r="AD38" s="75"/>
      <c r="AE38" s="75"/>
      <c r="AF38" s="75"/>
      <c r="AG38" s="80"/>
      <c r="AH38" s="79"/>
      <c r="AI38" s="71"/>
    </row>
    <row r="39" spans="1:35" ht="12.75" customHeight="1" x14ac:dyDescent="0.3">
      <c r="A39" s="78"/>
      <c r="B39" s="75"/>
      <c r="C39" s="75"/>
      <c r="D39" s="75"/>
      <c r="E39" s="75"/>
      <c r="F39" s="75"/>
      <c r="G39" s="75"/>
      <c r="H39" s="75"/>
      <c r="I39" s="75"/>
      <c r="J39" s="75"/>
      <c r="K39" s="75"/>
      <c r="L39" s="75"/>
      <c r="M39" s="75"/>
      <c r="N39" s="75"/>
      <c r="O39" s="75"/>
      <c r="P39" s="75"/>
      <c r="Q39" s="75"/>
      <c r="R39" s="75"/>
      <c r="S39" s="75"/>
      <c r="T39" s="75"/>
      <c r="U39" s="75"/>
      <c r="V39" s="75"/>
      <c r="W39" s="163" t="str">
        <f>IF(W40="3:0",W35,IF(W40="3:1",W35,IF(W40="3:2",W35,IF(W40="2:3",W43,IF(W40="1:3",W43,IF(W40="0:3",W43,""))))))</f>
        <v>Louda Štěpán (181) (STAR)</v>
      </c>
      <c r="X39" s="147"/>
      <c r="Y39" s="147"/>
      <c r="Z39" s="147"/>
      <c r="AA39" s="147"/>
      <c r="AB39" s="147"/>
      <c r="AC39" s="147"/>
      <c r="AD39" s="147"/>
      <c r="AE39" s="147"/>
      <c r="AF39" s="147"/>
      <c r="AG39" s="147"/>
      <c r="AH39" s="79"/>
      <c r="AI39" s="71"/>
    </row>
    <row r="40" spans="1:35" ht="12.75" customHeight="1" x14ac:dyDescent="0.3">
      <c r="A40" s="161" t="s">
        <v>184</v>
      </c>
      <c r="B40" s="147"/>
      <c r="C40" s="147"/>
      <c r="D40" s="147"/>
      <c r="E40" s="147"/>
      <c r="F40" s="147"/>
      <c r="G40" s="147"/>
      <c r="H40" s="147"/>
      <c r="I40" s="147"/>
      <c r="J40" s="147"/>
      <c r="K40" s="147"/>
      <c r="L40" s="75"/>
      <c r="M40" s="75"/>
      <c r="N40" s="75"/>
      <c r="O40" s="75"/>
      <c r="P40" s="75"/>
      <c r="Q40" s="75"/>
      <c r="R40" s="75"/>
      <c r="S40" s="75"/>
      <c r="T40" s="75"/>
      <c r="U40" s="75"/>
      <c r="V40" s="75"/>
      <c r="W40" s="164" t="s">
        <v>155</v>
      </c>
      <c r="X40" s="122"/>
      <c r="Y40" s="122"/>
      <c r="Z40" s="122"/>
      <c r="AA40" s="122"/>
      <c r="AB40" s="122"/>
      <c r="AC40" s="122"/>
      <c r="AD40" s="122"/>
      <c r="AE40" s="122"/>
      <c r="AF40" s="122"/>
      <c r="AG40" s="122"/>
      <c r="AH40" s="79"/>
      <c r="AI40" s="71"/>
    </row>
    <row r="41" spans="1:35" ht="12.75" customHeight="1" x14ac:dyDescent="0.3">
      <c r="A41" s="78"/>
      <c r="B41" s="75"/>
      <c r="C41" s="75"/>
      <c r="D41" s="75"/>
      <c r="E41" s="75"/>
      <c r="F41" s="75"/>
      <c r="G41" s="75"/>
      <c r="H41" s="75"/>
      <c r="I41" s="75"/>
      <c r="J41" s="75"/>
      <c r="K41" s="75"/>
      <c r="L41" s="161" t="str">
        <f>IF(L42="3:0",A40,IF(L42="3:1",A40,IF(L42="3:2",A40,IF(L42="2:3",A42,IF(L42="1:3",A42,IF(L42="0:3",A42,""))))))</f>
        <v>Dajčar Martin (184) (PINK!)</v>
      </c>
      <c r="M41" s="147"/>
      <c r="N41" s="147"/>
      <c r="O41" s="147"/>
      <c r="P41" s="147"/>
      <c r="Q41" s="147"/>
      <c r="R41" s="147"/>
      <c r="S41" s="147"/>
      <c r="T41" s="147"/>
      <c r="U41" s="147"/>
      <c r="V41" s="147"/>
      <c r="W41" s="75"/>
      <c r="X41" s="75"/>
      <c r="Y41" s="75"/>
      <c r="Z41" s="75"/>
      <c r="AA41" s="75"/>
      <c r="AB41" s="75"/>
      <c r="AC41" s="75"/>
      <c r="AD41" s="75"/>
      <c r="AE41" s="75"/>
      <c r="AF41" s="75"/>
      <c r="AG41" s="80"/>
      <c r="AH41" s="79"/>
      <c r="AI41" s="71"/>
    </row>
    <row r="42" spans="1:35" ht="12.75" customHeight="1" x14ac:dyDescent="0.3">
      <c r="A42" s="161" t="s">
        <v>172</v>
      </c>
      <c r="B42" s="147"/>
      <c r="C42" s="147"/>
      <c r="D42" s="147"/>
      <c r="E42" s="147"/>
      <c r="F42" s="147"/>
      <c r="G42" s="147"/>
      <c r="H42" s="147"/>
      <c r="I42" s="147"/>
      <c r="J42" s="147"/>
      <c r="K42" s="147"/>
      <c r="L42" s="162" t="s">
        <v>110</v>
      </c>
      <c r="M42" s="122"/>
      <c r="N42" s="122"/>
      <c r="O42" s="122"/>
      <c r="P42" s="122"/>
      <c r="Q42" s="122"/>
      <c r="R42" s="122"/>
      <c r="S42" s="122"/>
      <c r="T42" s="122"/>
      <c r="U42" s="122"/>
      <c r="V42" s="122"/>
      <c r="W42" s="78"/>
      <c r="X42" s="75"/>
      <c r="Y42" s="75"/>
      <c r="Z42" s="75"/>
      <c r="AA42" s="75"/>
      <c r="AB42" s="75"/>
      <c r="AC42" s="75"/>
      <c r="AD42" s="75"/>
      <c r="AE42" s="75"/>
      <c r="AF42" s="75"/>
      <c r="AG42" s="80"/>
      <c r="AH42" s="79"/>
      <c r="AI42" s="71"/>
    </row>
    <row r="43" spans="1:35" ht="12.75" customHeight="1" x14ac:dyDescent="0.3">
      <c r="A43" s="78"/>
      <c r="B43" s="75"/>
      <c r="C43" s="75"/>
      <c r="D43" s="75"/>
      <c r="E43" s="75"/>
      <c r="F43" s="75"/>
      <c r="G43" s="75"/>
      <c r="H43" s="75"/>
      <c r="I43" s="75"/>
      <c r="J43" s="75"/>
      <c r="K43" s="75"/>
      <c r="L43" s="75"/>
      <c r="M43" s="75"/>
      <c r="N43" s="75"/>
      <c r="O43" s="75"/>
      <c r="P43" s="75"/>
      <c r="Q43" s="75"/>
      <c r="R43" s="75"/>
      <c r="S43" s="75"/>
      <c r="T43" s="75"/>
      <c r="U43" s="75"/>
      <c r="V43" s="75"/>
      <c r="W43" s="161" t="str">
        <f>IF(W44="3:0",L41,IF(W44="3:1",L41,IF(W44="3:2",L41,IF(W44="2:3",L45,IF(W44="1:3",L45,IF(W44="0:3",L45,""))))))</f>
        <v>Louda Štěpán (181) (STAR)</v>
      </c>
      <c r="X43" s="147"/>
      <c r="Y43" s="147"/>
      <c r="Z43" s="147"/>
      <c r="AA43" s="147"/>
      <c r="AB43" s="147"/>
      <c r="AC43" s="147"/>
      <c r="AD43" s="147"/>
      <c r="AE43" s="147"/>
      <c r="AF43" s="147"/>
      <c r="AG43" s="147"/>
      <c r="AH43" s="79"/>
      <c r="AI43" s="71"/>
    </row>
    <row r="44" spans="1:35" ht="12.75" customHeight="1" x14ac:dyDescent="0.3">
      <c r="A44" s="161" t="s">
        <v>180</v>
      </c>
      <c r="B44" s="147"/>
      <c r="C44" s="147"/>
      <c r="D44" s="147"/>
      <c r="E44" s="147"/>
      <c r="F44" s="147"/>
      <c r="G44" s="147"/>
      <c r="H44" s="147"/>
      <c r="I44" s="147"/>
      <c r="J44" s="147"/>
      <c r="K44" s="147"/>
      <c r="L44" s="75"/>
      <c r="M44" s="75"/>
      <c r="N44" s="75"/>
      <c r="O44" s="75"/>
      <c r="P44" s="75"/>
      <c r="Q44" s="75"/>
      <c r="R44" s="75"/>
      <c r="S44" s="75"/>
      <c r="T44" s="75"/>
      <c r="U44" s="75"/>
      <c r="V44" s="75"/>
      <c r="W44" s="162" t="s">
        <v>155</v>
      </c>
      <c r="X44" s="122"/>
      <c r="Y44" s="122"/>
      <c r="Z44" s="122"/>
      <c r="AA44" s="122"/>
      <c r="AB44" s="122"/>
      <c r="AC44" s="122"/>
      <c r="AD44" s="122"/>
      <c r="AE44" s="122"/>
      <c r="AF44" s="122"/>
      <c r="AG44" s="122"/>
      <c r="AH44" s="77"/>
      <c r="AI44" s="71"/>
    </row>
    <row r="45" spans="1:35" ht="12.75" customHeight="1" x14ac:dyDescent="0.3">
      <c r="A45" s="78"/>
      <c r="B45" s="75"/>
      <c r="C45" s="75"/>
      <c r="D45" s="75"/>
      <c r="E45" s="75"/>
      <c r="F45" s="75"/>
      <c r="G45" s="75"/>
      <c r="H45" s="75"/>
      <c r="I45" s="75"/>
      <c r="J45" s="75"/>
      <c r="K45" s="75"/>
      <c r="L45" s="161" t="str">
        <f>IF(L46="3:0",A44,IF(L46="3:1",A44,IF(L46="3:2",A44,IF(L46="2:3",A46,IF(L46="1:3",A46,IF(L46="0:3",A46,""))))))</f>
        <v>Louda Štěpán (181) (STAR)</v>
      </c>
      <c r="M45" s="147"/>
      <c r="N45" s="147"/>
      <c r="O45" s="147"/>
      <c r="P45" s="147"/>
      <c r="Q45" s="147"/>
      <c r="R45" s="147"/>
      <c r="S45" s="147"/>
      <c r="T45" s="147"/>
      <c r="U45" s="147"/>
      <c r="V45" s="147"/>
      <c r="W45" s="78"/>
      <c r="X45" s="75"/>
      <c r="Y45" s="75"/>
      <c r="Z45" s="75"/>
      <c r="AA45" s="75"/>
      <c r="AB45" s="75"/>
      <c r="AC45" s="75"/>
      <c r="AD45" s="75"/>
      <c r="AE45" s="75"/>
      <c r="AF45" s="75"/>
      <c r="AG45" s="80"/>
      <c r="AH45" s="77"/>
      <c r="AI45" s="71"/>
    </row>
    <row r="46" spans="1:35" ht="12.75" customHeight="1" x14ac:dyDescent="0.3">
      <c r="A46" s="161" t="s">
        <v>176</v>
      </c>
      <c r="B46" s="147"/>
      <c r="C46" s="147"/>
      <c r="D46" s="147"/>
      <c r="E46" s="147"/>
      <c r="F46" s="147"/>
      <c r="G46" s="147"/>
      <c r="H46" s="147"/>
      <c r="I46" s="147"/>
      <c r="J46" s="147"/>
      <c r="K46" s="147"/>
      <c r="L46" s="162" t="s">
        <v>155</v>
      </c>
      <c r="M46" s="122"/>
      <c r="N46" s="122"/>
      <c r="O46" s="122"/>
      <c r="P46" s="122"/>
      <c r="Q46" s="122"/>
      <c r="R46" s="122"/>
      <c r="S46" s="122"/>
      <c r="T46" s="122"/>
      <c r="U46" s="122"/>
      <c r="V46" s="122"/>
      <c r="W46" s="75"/>
      <c r="X46" s="75"/>
      <c r="Y46" s="75"/>
      <c r="Z46" s="75"/>
      <c r="AA46" s="80"/>
      <c r="AB46" s="80"/>
      <c r="AC46" s="80"/>
      <c r="AD46" s="80"/>
      <c r="AE46" s="80"/>
      <c r="AF46" s="80"/>
      <c r="AG46" s="80"/>
      <c r="AH46" s="77"/>
      <c r="AI46" s="71"/>
    </row>
    <row r="47" spans="1:35" ht="10.5" customHeight="1" x14ac:dyDescent="0.3">
      <c r="A47" s="8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3"/>
      <c r="AI47" s="25"/>
    </row>
    <row r="48" spans="1:35" ht="12.75" customHeight="1" x14ac:dyDescent="0.3">
      <c r="A48" s="72"/>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4"/>
      <c r="AI48" s="25"/>
    </row>
    <row r="49" spans="1:35" ht="12.75" customHeight="1" x14ac:dyDescent="0.3">
      <c r="A49" s="161" t="str">
        <f>IF(L34="3:0",A34,IF(L34="3:1",A34,IF(L34="3:2",A34,IF(L34="2:3",A32,IF(L34="1:3",A32,IF(L34="0:3",A32,""))))))</f>
        <v>Skála Jan (161) (Bižu)</v>
      </c>
      <c r="B49" s="147"/>
      <c r="C49" s="147"/>
      <c r="D49" s="147"/>
      <c r="E49" s="147"/>
      <c r="F49" s="147"/>
      <c r="G49" s="147"/>
      <c r="H49" s="147"/>
      <c r="I49" s="147"/>
      <c r="J49" s="147"/>
      <c r="K49" s="147"/>
      <c r="L49" s="75"/>
      <c r="M49" s="75"/>
      <c r="N49" s="75"/>
      <c r="O49" s="75"/>
      <c r="P49" s="75"/>
      <c r="Q49" s="75"/>
      <c r="R49" s="75"/>
      <c r="S49" s="75"/>
      <c r="T49" s="75"/>
      <c r="U49" s="75"/>
      <c r="V49" s="75"/>
      <c r="W49" s="75"/>
      <c r="X49" s="75"/>
      <c r="Y49" s="75"/>
      <c r="Z49" s="76" t="s">
        <v>111</v>
      </c>
      <c r="AA49" s="75"/>
      <c r="AB49" s="75"/>
      <c r="AC49" s="75"/>
      <c r="AD49" s="75"/>
      <c r="AE49" s="75"/>
      <c r="AF49" s="75"/>
      <c r="AG49" s="75"/>
      <c r="AH49" s="77"/>
      <c r="AI49" s="25"/>
    </row>
    <row r="50" spans="1:35" ht="12.75" customHeight="1" x14ac:dyDescent="0.3">
      <c r="A50" s="78"/>
      <c r="B50" s="75"/>
      <c r="C50" s="75"/>
      <c r="D50" s="75"/>
      <c r="E50" s="75"/>
      <c r="F50" s="75"/>
      <c r="G50" s="75"/>
      <c r="H50" s="75"/>
      <c r="I50" s="75"/>
      <c r="J50" s="75"/>
      <c r="K50" s="77"/>
      <c r="L50" s="161" t="str">
        <f>IF(L51="3:0",A49,IF(L51="3:1",A49,IF(L51="3:2",A49,IF(L51="2:3",A51,IF(L51="1:3",A51,IF(L51="0:3",A51,""))))))</f>
        <v>Skála Jan (161) (Bižu)</v>
      </c>
      <c r="M50" s="147"/>
      <c r="N50" s="147"/>
      <c r="O50" s="147"/>
      <c r="P50" s="147"/>
      <c r="Q50" s="147"/>
      <c r="R50" s="147"/>
      <c r="S50" s="147"/>
      <c r="T50" s="147"/>
      <c r="U50" s="147"/>
      <c r="V50" s="147"/>
      <c r="W50" s="75"/>
      <c r="X50" s="75"/>
      <c r="Y50" s="75"/>
      <c r="Z50" s="75"/>
      <c r="AA50" s="75"/>
      <c r="AB50" s="75"/>
      <c r="AC50" s="75"/>
      <c r="AD50" s="75"/>
      <c r="AE50" s="75"/>
      <c r="AF50" s="75"/>
      <c r="AG50" s="75"/>
      <c r="AH50" s="77"/>
      <c r="AI50" s="25"/>
    </row>
    <row r="51" spans="1:35" ht="12.75" customHeight="1" x14ac:dyDescent="0.3">
      <c r="A51" s="161" t="str">
        <f>IF(L38="3:0",A38,IF(L38="3:1",A38,IF(L38="3:2",A38,IF(L38="2:3",A36,IF(L38="1:3",A36,IF(L38="0:3",A36,""))))))</f>
        <v>Wach Jonáš (167) (PINK!)</v>
      </c>
      <c r="B51" s="147"/>
      <c r="C51" s="147"/>
      <c r="D51" s="147"/>
      <c r="E51" s="147"/>
      <c r="F51" s="147"/>
      <c r="G51" s="147"/>
      <c r="H51" s="147"/>
      <c r="I51" s="147"/>
      <c r="J51" s="147"/>
      <c r="K51" s="147"/>
      <c r="L51" s="162" t="s">
        <v>110</v>
      </c>
      <c r="M51" s="122"/>
      <c r="N51" s="122"/>
      <c r="O51" s="122"/>
      <c r="P51" s="122"/>
      <c r="Q51" s="122"/>
      <c r="R51" s="122"/>
      <c r="S51" s="122"/>
      <c r="T51" s="122"/>
      <c r="U51" s="122"/>
      <c r="V51" s="122"/>
      <c r="W51" s="78"/>
      <c r="X51" s="75"/>
      <c r="Y51" s="75"/>
      <c r="Z51" s="75"/>
      <c r="AA51" s="75"/>
      <c r="AB51" s="75"/>
      <c r="AC51" s="75"/>
      <c r="AD51" s="75"/>
      <c r="AE51" s="75"/>
      <c r="AF51" s="75"/>
      <c r="AG51" s="75"/>
      <c r="AH51" s="77"/>
      <c r="AI51" s="25"/>
    </row>
    <row r="52" spans="1:35" ht="12.75" customHeight="1" x14ac:dyDescent="0.3">
      <c r="A52" s="78"/>
      <c r="B52" s="75"/>
      <c r="C52" s="75"/>
      <c r="D52" s="75"/>
      <c r="E52" s="75"/>
      <c r="F52" s="75"/>
      <c r="G52" s="75"/>
      <c r="H52" s="75"/>
      <c r="I52" s="75"/>
      <c r="J52" s="75"/>
      <c r="K52" s="75"/>
      <c r="L52" s="75"/>
      <c r="M52" s="75"/>
      <c r="N52" s="75"/>
      <c r="O52" s="75"/>
      <c r="P52" s="75"/>
      <c r="Q52" s="75"/>
      <c r="R52" s="75"/>
      <c r="S52" s="75"/>
      <c r="T52" s="75"/>
      <c r="U52" s="75"/>
      <c r="V52" s="75"/>
      <c r="W52" s="161" t="str">
        <f>IF(W53="3:0",L50,IF(W53="3:1",L50,IF(W53="3:2",L50,IF(W53="2:3",L54,IF(W53="1:3",L54,IF(W53="0:3",L54,""))))))</f>
        <v>Skála Jan (161) (Bižu)</v>
      </c>
      <c r="X52" s="147"/>
      <c r="Y52" s="147"/>
      <c r="Z52" s="147"/>
      <c r="AA52" s="147"/>
      <c r="AB52" s="147"/>
      <c r="AC52" s="147"/>
      <c r="AD52" s="147"/>
      <c r="AE52" s="147"/>
      <c r="AF52" s="147"/>
      <c r="AG52" s="147"/>
      <c r="AH52" s="77"/>
      <c r="AI52" s="25"/>
    </row>
    <row r="53" spans="1:35" ht="12.75" customHeight="1" x14ac:dyDescent="0.3">
      <c r="A53" s="161" t="str">
        <f>IF(L42="3:0",A42,IF(L42="3:1",A42,IF(L42="3:2",A42,IF(L42="2:3",A40,IF(L42="1:3",A40,IF(L42="0:3",A40,""))))))</f>
        <v>Hušek Martin (190) (KMST)</v>
      </c>
      <c r="B53" s="147"/>
      <c r="C53" s="147"/>
      <c r="D53" s="147"/>
      <c r="E53" s="147"/>
      <c r="F53" s="147"/>
      <c r="G53" s="147"/>
      <c r="H53" s="147"/>
      <c r="I53" s="147"/>
      <c r="J53" s="147"/>
      <c r="K53" s="147"/>
      <c r="L53" s="75"/>
      <c r="M53" s="75"/>
      <c r="N53" s="75"/>
      <c r="O53" s="75"/>
      <c r="P53" s="75"/>
      <c r="Q53" s="75"/>
      <c r="R53" s="75"/>
      <c r="S53" s="75"/>
      <c r="T53" s="75"/>
      <c r="U53" s="75"/>
      <c r="V53" s="75"/>
      <c r="W53" s="162" t="s">
        <v>110</v>
      </c>
      <c r="X53" s="122"/>
      <c r="Y53" s="122"/>
      <c r="Z53" s="122"/>
      <c r="AA53" s="122"/>
      <c r="AB53" s="122"/>
      <c r="AC53" s="122"/>
      <c r="AD53" s="122"/>
      <c r="AE53" s="122"/>
      <c r="AF53" s="122"/>
      <c r="AG53" s="122"/>
      <c r="AH53" s="77"/>
      <c r="AI53" s="25"/>
    </row>
    <row r="54" spans="1:35" ht="12.75" customHeight="1" x14ac:dyDescent="0.3">
      <c r="A54" s="78"/>
      <c r="B54" s="75"/>
      <c r="C54" s="75"/>
      <c r="D54" s="75"/>
      <c r="E54" s="75"/>
      <c r="F54" s="75"/>
      <c r="G54" s="75"/>
      <c r="H54" s="75"/>
      <c r="I54" s="75"/>
      <c r="J54" s="75"/>
      <c r="K54" s="77"/>
      <c r="L54" s="161" t="str">
        <f>IF(L55="3:0",A53,IF(L55="3:1",A53,IF(L55="3:2",A53,IF(L55="2:3",A55,IF(L55="1:3",A55,IF(L55="0:3",A55,""))))))</f>
        <v>Hušek Martin (190) (KMST)</v>
      </c>
      <c r="M54" s="147"/>
      <c r="N54" s="147"/>
      <c r="O54" s="147"/>
      <c r="P54" s="147"/>
      <c r="Q54" s="147"/>
      <c r="R54" s="147"/>
      <c r="S54" s="147"/>
      <c r="T54" s="147"/>
      <c r="U54" s="147"/>
      <c r="V54" s="147"/>
      <c r="W54" s="78"/>
      <c r="X54" s="75"/>
      <c r="Y54" s="75"/>
      <c r="Z54" s="75"/>
      <c r="AA54" s="75"/>
      <c r="AB54" s="75"/>
      <c r="AC54" s="75"/>
      <c r="AD54" s="75"/>
      <c r="AE54" s="75"/>
      <c r="AF54" s="75"/>
      <c r="AG54" s="80"/>
      <c r="AH54" s="77"/>
      <c r="AI54" s="25"/>
    </row>
    <row r="55" spans="1:35" ht="11.25" customHeight="1" x14ac:dyDescent="0.3">
      <c r="A55" s="161" t="str">
        <f>IF(L46="3:0",A46,IF(L46="3:1",A46,IF(L46="3:2",A46,IF(L46="2:3",A44,IF(L46="1:3",A44,IF(L46="0:3",A44,""))))))</f>
        <v>Exner Kryštof (189) (PINK!)</v>
      </c>
      <c r="B55" s="147"/>
      <c r="C55" s="147"/>
      <c r="D55" s="147"/>
      <c r="E55" s="147"/>
      <c r="F55" s="147"/>
      <c r="G55" s="147"/>
      <c r="H55" s="147"/>
      <c r="I55" s="147"/>
      <c r="J55" s="147"/>
      <c r="K55" s="147"/>
      <c r="L55" s="162" t="s">
        <v>109</v>
      </c>
      <c r="M55" s="122"/>
      <c r="N55" s="122"/>
      <c r="O55" s="122"/>
      <c r="P55" s="122"/>
      <c r="Q55" s="122"/>
      <c r="R55" s="122"/>
      <c r="S55" s="122"/>
      <c r="T55" s="122"/>
      <c r="U55" s="122"/>
      <c r="V55" s="122"/>
      <c r="W55" s="75"/>
      <c r="X55" s="75"/>
      <c r="Y55" s="75"/>
      <c r="Z55" s="75"/>
      <c r="AA55" s="75"/>
      <c r="AB55" s="75"/>
      <c r="AC55" s="75"/>
      <c r="AD55" s="75"/>
      <c r="AE55" s="75"/>
      <c r="AF55" s="75"/>
      <c r="AG55" s="80"/>
      <c r="AH55" s="77"/>
      <c r="AI55" s="25"/>
    </row>
    <row r="56" spans="1:35" ht="12.75" customHeight="1" x14ac:dyDescent="0.3">
      <c r="A56" s="81"/>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3"/>
      <c r="AI56" s="25"/>
    </row>
    <row r="57" spans="1:35" ht="12.75" customHeight="1" x14ac:dyDescent="0.3">
      <c r="A57" s="72"/>
      <c r="B57" s="73"/>
      <c r="C57" s="73"/>
      <c r="D57" s="73"/>
      <c r="E57" s="73"/>
      <c r="F57" s="73"/>
      <c r="G57" s="73"/>
      <c r="H57" s="73"/>
      <c r="I57" s="73"/>
      <c r="J57" s="73"/>
      <c r="K57" s="73"/>
      <c r="L57" s="73"/>
      <c r="M57" s="73"/>
      <c r="N57" s="73"/>
      <c r="O57" s="73"/>
      <c r="P57" s="73"/>
      <c r="Q57" s="73"/>
      <c r="R57" s="73"/>
      <c r="S57" s="73"/>
      <c r="T57" s="73"/>
      <c r="U57" s="73"/>
      <c r="V57" s="73"/>
      <c r="W57" s="73"/>
      <c r="X57" s="73"/>
      <c r="Y57" s="73"/>
      <c r="Z57" s="84" t="s">
        <v>112</v>
      </c>
      <c r="AA57" s="73"/>
      <c r="AB57" s="73"/>
      <c r="AC57" s="73"/>
      <c r="AD57" s="73"/>
      <c r="AE57" s="73"/>
      <c r="AF57" s="73"/>
      <c r="AG57" s="73"/>
      <c r="AH57" s="74"/>
      <c r="AI57" s="25"/>
    </row>
    <row r="58" spans="1:35" ht="12.75" customHeight="1" x14ac:dyDescent="0.3">
      <c r="A58" s="78"/>
      <c r="B58" s="75"/>
      <c r="C58" s="75"/>
      <c r="D58" s="75"/>
      <c r="E58" s="75"/>
      <c r="F58" s="75"/>
      <c r="G58" s="75"/>
      <c r="H58" s="75"/>
      <c r="I58" s="75"/>
      <c r="J58" s="75"/>
      <c r="K58" s="75"/>
      <c r="L58" s="163" t="str">
        <f>IF(W36="3:0",L37,IF(W36="3:1",L37,IF(W36="3:2",L37,IF(W36="2:3",L33,IF(W36="1:3",L33,IF(W36="0:3",L33,""))))))</f>
        <v>Jakubů Jonáš (162) (Semily)</v>
      </c>
      <c r="M58" s="147"/>
      <c r="N58" s="147"/>
      <c r="O58" s="147"/>
      <c r="P58" s="147"/>
      <c r="Q58" s="147"/>
      <c r="R58" s="147"/>
      <c r="S58" s="147"/>
      <c r="T58" s="147"/>
      <c r="U58" s="147"/>
      <c r="V58" s="147"/>
      <c r="W58" s="75"/>
      <c r="X58" s="75"/>
      <c r="Y58" s="75"/>
      <c r="Z58" s="75"/>
      <c r="AA58" s="75"/>
      <c r="AB58" s="75"/>
      <c r="AC58" s="75"/>
      <c r="AD58" s="75"/>
      <c r="AE58" s="75"/>
      <c r="AF58" s="75"/>
      <c r="AG58" s="75"/>
      <c r="AH58" s="77"/>
      <c r="AI58" s="25"/>
    </row>
    <row r="59" spans="1:35" ht="11.25" customHeight="1" x14ac:dyDescent="0.3">
      <c r="A59" s="78"/>
      <c r="B59" s="75"/>
      <c r="C59" s="75"/>
      <c r="D59" s="75"/>
      <c r="E59" s="75"/>
      <c r="F59" s="75"/>
      <c r="G59" s="75"/>
      <c r="H59" s="75"/>
      <c r="I59" s="75"/>
      <c r="J59" s="75"/>
      <c r="K59" s="75"/>
      <c r="L59" s="75"/>
      <c r="M59" s="75"/>
      <c r="N59" s="75"/>
      <c r="O59" s="75"/>
      <c r="P59" s="75"/>
      <c r="Q59" s="75"/>
      <c r="R59" s="75"/>
      <c r="S59" s="75"/>
      <c r="T59" s="75"/>
      <c r="U59" s="75"/>
      <c r="V59" s="77"/>
      <c r="W59" s="161" t="str">
        <f>IF(W60="3:0",L58,IF(W60="3:1",L58,IF(W60="3:2",L58,IF(W60="2:3",L60,IF(W60="1:3",L60,IF(W60="0:3",L60,""))))))</f>
        <v>Jakubů Jonáš (162) (Semily)</v>
      </c>
      <c r="X59" s="147"/>
      <c r="Y59" s="147"/>
      <c r="Z59" s="147"/>
      <c r="AA59" s="147"/>
      <c r="AB59" s="147"/>
      <c r="AC59" s="147"/>
      <c r="AD59" s="147"/>
      <c r="AE59" s="147"/>
      <c r="AF59" s="147"/>
      <c r="AG59" s="147"/>
      <c r="AH59" s="77"/>
      <c r="AI59" s="25"/>
    </row>
    <row r="60" spans="1:35" ht="12.75" customHeight="1" x14ac:dyDescent="0.3">
      <c r="A60" s="78"/>
      <c r="B60" s="75"/>
      <c r="C60" s="75"/>
      <c r="D60" s="75"/>
      <c r="E60" s="75"/>
      <c r="F60" s="75"/>
      <c r="G60" s="75"/>
      <c r="H60" s="75"/>
      <c r="I60" s="75"/>
      <c r="J60" s="75"/>
      <c r="K60" s="75"/>
      <c r="L60" s="163" t="str">
        <f>IF(W44="3:0",L45,IF(W44="3:1",L45,IF(W44="3:2",L45,IF(W44="2:3",L41,IF(W44="1:3",L41,IF(W44="0:3",L41,""))))))</f>
        <v>Dajčar Martin (184) (PINK!)</v>
      </c>
      <c r="M60" s="147"/>
      <c r="N60" s="147"/>
      <c r="O60" s="147"/>
      <c r="P60" s="147"/>
      <c r="Q60" s="147"/>
      <c r="R60" s="147"/>
      <c r="S60" s="147"/>
      <c r="T60" s="147"/>
      <c r="U60" s="147"/>
      <c r="V60" s="147"/>
      <c r="W60" s="162" t="s">
        <v>108</v>
      </c>
      <c r="X60" s="122"/>
      <c r="Y60" s="122"/>
      <c r="Z60" s="122"/>
      <c r="AA60" s="122"/>
      <c r="AB60" s="122"/>
      <c r="AC60" s="122"/>
      <c r="AD60" s="122"/>
      <c r="AE60" s="122"/>
      <c r="AF60" s="122"/>
      <c r="AG60" s="122"/>
      <c r="AH60" s="77"/>
      <c r="AI60" s="25"/>
    </row>
    <row r="61" spans="1:35" ht="12.75" customHeight="1" x14ac:dyDescent="0.3">
      <c r="A61" s="81"/>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3"/>
      <c r="AI61" s="25"/>
    </row>
    <row r="62" spans="1:35" ht="12.75" customHeight="1" x14ac:dyDescent="0.3">
      <c r="A62" s="72"/>
      <c r="B62" s="73"/>
      <c r="C62" s="73"/>
      <c r="D62" s="73"/>
      <c r="E62" s="73"/>
      <c r="F62" s="73"/>
      <c r="G62" s="73"/>
      <c r="H62" s="73"/>
      <c r="I62" s="73"/>
      <c r="J62" s="73"/>
      <c r="K62" s="73"/>
      <c r="L62" s="73"/>
      <c r="M62" s="73"/>
      <c r="N62" s="73"/>
      <c r="O62" s="73"/>
      <c r="P62" s="73"/>
      <c r="Q62" s="73"/>
      <c r="R62" s="73"/>
      <c r="S62" s="73"/>
      <c r="T62" s="73"/>
      <c r="U62" s="73"/>
      <c r="V62" s="73"/>
      <c r="W62" s="73"/>
      <c r="X62" s="73"/>
      <c r="Y62" s="73"/>
      <c r="Z62" s="84" t="s">
        <v>113</v>
      </c>
      <c r="AA62" s="73"/>
      <c r="AB62" s="73"/>
      <c r="AC62" s="73"/>
      <c r="AD62" s="73"/>
      <c r="AE62" s="73"/>
      <c r="AF62" s="73"/>
      <c r="AG62" s="73"/>
      <c r="AH62" s="74"/>
      <c r="AI62" s="25"/>
    </row>
    <row r="63" spans="1:35" ht="12.75" customHeight="1" x14ac:dyDescent="0.3">
      <c r="A63" s="78"/>
      <c r="B63" s="75"/>
      <c r="C63" s="75"/>
      <c r="D63" s="75"/>
      <c r="E63" s="75"/>
      <c r="F63" s="75"/>
      <c r="G63" s="75"/>
      <c r="H63" s="75"/>
      <c r="I63" s="75"/>
      <c r="J63" s="75"/>
      <c r="K63" s="75"/>
      <c r="L63" s="163" t="str">
        <f>IF(L51="3:0",A51,IF(L51="3:1",A51,IF(L51="3:2",A51,IF(L51="2:3",A49,IF(L51="1:3",A49,IF(L51="0:3",A49,""))))))</f>
        <v>Wach Jonáš (167) (PINK!)</v>
      </c>
      <c r="M63" s="147"/>
      <c r="N63" s="147"/>
      <c r="O63" s="147"/>
      <c r="P63" s="147"/>
      <c r="Q63" s="147"/>
      <c r="R63" s="147"/>
      <c r="S63" s="147"/>
      <c r="T63" s="147"/>
      <c r="U63" s="147"/>
      <c r="V63" s="147"/>
      <c r="W63" s="75"/>
      <c r="X63" s="75"/>
      <c r="Y63" s="75"/>
      <c r="Z63" s="75"/>
      <c r="AA63" s="75"/>
      <c r="AB63" s="75"/>
      <c r="AC63" s="75"/>
      <c r="AD63" s="75"/>
      <c r="AE63" s="75"/>
      <c r="AF63" s="75"/>
      <c r="AG63" s="75"/>
      <c r="AH63" s="77"/>
      <c r="AI63" s="25"/>
    </row>
    <row r="64" spans="1:35" ht="12.75" customHeight="1" x14ac:dyDescent="0.3">
      <c r="A64" s="78"/>
      <c r="B64" s="75"/>
      <c r="C64" s="75"/>
      <c r="D64" s="75"/>
      <c r="E64" s="75"/>
      <c r="F64" s="75"/>
      <c r="G64" s="75"/>
      <c r="H64" s="75"/>
      <c r="I64" s="75"/>
      <c r="J64" s="75"/>
      <c r="K64" s="75"/>
      <c r="L64" s="75"/>
      <c r="M64" s="75"/>
      <c r="N64" s="75"/>
      <c r="O64" s="75"/>
      <c r="P64" s="75"/>
      <c r="Q64" s="75"/>
      <c r="R64" s="75"/>
      <c r="S64" s="75"/>
      <c r="T64" s="75"/>
      <c r="U64" s="75"/>
      <c r="V64" s="77"/>
      <c r="W64" s="161" t="str">
        <f>IF(W65="3:0",L63,IF(W65="3:1",L63,IF(W65="3:2",L63,IF(W65="2:3",L65,IF(W65="1:3",L65,IF(W65="0:3",L65,""))))))</f>
        <v>Exner Kryštof (189) (PINK!)</v>
      </c>
      <c r="X64" s="147"/>
      <c r="Y64" s="147"/>
      <c r="Z64" s="147"/>
      <c r="AA64" s="147"/>
      <c r="AB64" s="147"/>
      <c r="AC64" s="147"/>
      <c r="AD64" s="147"/>
      <c r="AE64" s="147"/>
      <c r="AF64" s="147"/>
      <c r="AG64" s="147"/>
      <c r="AH64" s="77"/>
      <c r="AI64" s="25"/>
    </row>
    <row r="65" spans="1:35" ht="15.75" customHeight="1" x14ac:dyDescent="0.3">
      <c r="A65" s="78"/>
      <c r="B65" s="75"/>
      <c r="C65" s="75"/>
      <c r="D65" s="75"/>
      <c r="E65" s="75"/>
      <c r="F65" s="75"/>
      <c r="G65" s="75"/>
      <c r="H65" s="75"/>
      <c r="I65" s="75"/>
      <c r="J65" s="75"/>
      <c r="K65" s="75"/>
      <c r="L65" s="163" t="str">
        <f>IF(L55="3:0",A55,IF(L55="3:1",A55,IF(L55="3:2",A55,IF(L55="2:3",A53,IF(L55="1:3",A53,IF(L55="0:3",A53,""))))))</f>
        <v>Exner Kryštof (189) (PINK!)</v>
      </c>
      <c r="M65" s="147"/>
      <c r="N65" s="147"/>
      <c r="O65" s="147"/>
      <c r="P65" s="147"/>
      <c r="Q65" s="147"/>
      <c r="R65" s="147"/>
      <c r="S65" s="147"/>
      <c r="T65" s="147"/>
      <c r="U65" s="147"/>
      <c r="V65" s="147"/>
      <c r="W65" s="162" t="s">
        <v>157</v>
      </c>
      <c r="X65" s="122"/>
      <c r="Y65" s="122"/>
      <c r="Z65" s="122"/>
      <c r="AA65" s="122"/>
      <c r="AB65" s="122"/>
      <c r="AC65" s="122"/>
      <c r="AD65" s="122"/>
      <c r="AE65" s="122"/>
      <c r="AF65" s="122"/>
      <c r="AG65" s="122"/>
      <c r="AH65" s="77"/>
      <c r="AI65" s="25"/>
    </row>
    <row r="66" spans="1:35" ht="12.75" customHeight="1" x14ac:dyDescent="0.3">
      <c r="A66" s="81"/>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3"/>
      <c r="AI66" s="25"/>
    </row>
    <row r="67" spans="1:35" ht="12.75" customHeight="1" x14ac:dyDescent="0.3">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25"/>
    </row>
    <row r="68" spans="1:35" ht="12.75" customHeight="1" x14ac:dyDescent="0.3">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25"/>
    </row>
    <row r="69" spans="1:35" ht="12.75" customHeight="1" x14ac:dyDescent="0.3">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25"/>
    </row>
    <row r="70" spans="1:35" ht="12.75" customHeight="1" x14ac:dyDescent="0.3">
      <c r="A70" s="165">
        <f>A1</f>
        <v>0</v>
      </c>
      <c r="B70" s="130"/>
      <c r="C70" s="130"/>
      <c r="D70" s="130"/>
      <c r="E70" s="130"/>
      <c r="F70" s="130"/>
      <c r="G70" s="130"/>
      <c r="H70" s="130"/>
      <c r="I70" s="139"/>
      <c r="J70" s="85"/>
      <c r="K70" s="166" t="str">
        <f>K1</f>
        <v>Jablonec n. N., 6.12.25</v>
      </c>
      <c r="L70" s="130"/>
      <c r="M70" s="130"/>
      <c r="N70" s="130"/>
      <c r="O70" s="130"/>
      <c r="P70" s="130"/>
      <c r="Q70" s="130"/>
      <c r="R70" s="130"/>
      <c r="S70" s="139"/>
      <c r="T70" s="85"/>
      <c r="U70" s="204" t="str">
        <f>U1</f>
        <v>Divize</v>
      </c>
      <c r="V70" s="130"/>
      <c r="W70" s="139"/>
      <c r="X70" s="205" t="str">
        <f>X1</f>
        <v>F</v>
      </c>
      <c r="Y70" s="130"/>
      <c r="Z70" s="139"/>
      <c r="AA70" s="205" t="str">
        <f>Z73</f>
        <v>o 9.-16.místo</v>
      </c>
      <c r="AB70" s="130"/>
      <c r="AC70" s="130"/>
      <c r="AD70" s="130"/>
      <c r="AE70" s="130"/>
      <c r="AF70" s="130"/>
      <c r="AG70" s="130"/>
      <c r="AH70" s="132"/>
      <c r="AI70" s="25"/>
    </row>
    <row r="71" spans="1:35" ht="12.75" customHeight="1" x14ac:dyDescent="0.3">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25"/>
    </row>
    <row r="72" spans="1:35" ht="12.75" customHeight="1" x14ac:dyDescent="0.3">
      <c r="A72" s="72"/>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4"/>
      <c r="AI72" s="25"/>
    </row>
    <row r="73" spans="1:35" ht="12.75" customHeight="1" x14ac:dyDescent="0.3">
      <c r="A73" s="161" t="s">
        <v>170</v>
      </c>
      <c r="B73" s="147"/>
      <c r="C73" s="147"/>
      <c r="D73" s="147"/>
      <c r="E73" s="147"/>
      <c r="F73" s="147"/>
      <c r="G73" s="147"/>
      <c r="H73" s="147"/>
      <c r="I73" s="147"/>
      <c r="J73" s="147"/>
      <c r="K73" s="147"/>
      <c r="L73" s="75"/>
      <c r="M73" s="75"/>
      <c r="N73" s="75"/>
      <c r="O73" s="75"/>
      <c r="P73" s="75"/>
      <c r="Q73" s="75"/>
      <c r="R73" s="75"/>
      <c r="S73" s="75"/>
      <c r="T73" s="75"/>
      <c r="U73" s="75"/>
      <c r="V73" s="75"/>
      <c r="W73" s="75"/>
      <c r="X73" s="75"/>
      <c r="Y73" s="75"/>
      <c r="Z73" s="76" t="s">
        <v>114</v>
      </c>
      <c r="AA73" s="75"/>
      <c r="AB73" s="75"/>
      <c r="AC73" s="75"/>
      <c r="AD73" s="75"/>
      <c r="AE73" s="75"/>
      <c r="AF73" s="75"/>
      <c r="AG73" s="75"/>
      <c r="AH73" s="77"/>
      <c r="AI73" s="25"/>
    </row>
    <row r="74" spans="1:35" ht="12.75" customHeight="1" x14ac:dyDescent="0.3">
      <c r="A74" s="78"/>
      <c r="B74" s="75"/>
      <c r="C74" s="75"/>
      <c r="D74" s="75"/>
      <c r="E74" s="75"/>
      <c r="F74" s="75"/>
      <c r="G74" s="75"/>
      <c r="H74" s="75"/>
      <c r="I74" s="75"/>
      <c r="J74" s="75"/>
      <c r="K74" s="77"/>
      <c r="L74" s="161" t="str">
        <f>IF(L75="3:0",A73,IF(L75="3:1",A73,IF(L75="3:2",A73,IF(L75="2:3",A75,IF(L75="1:3",A75,IF(L75="0:3",A75,""))))))</f>
        <v>Procházka Eduard (157) (Bižu)</v>
      </c>
      <c r="M74" s="147"/>
      <c r="N74" s="147"/>
      <c r="O74" s="147"/>
      <c r="P74" s="147"/>
      <c r="Q74" s="147"/>
      <c r="R74" s="147"/>
      <c r="S74" s="147"/>
      <c r="T74" s="147"/>
      <c r="U74" s="147"/>
      <c r="V74" s="147"/>
      <c r="W74" s="75"/>
      <c r="X74" s="75"/>
      <c r="Y74" s="75"/>
      <c r="Z74" s="75"/>
      <c r="AA74" s="75"/>
      <c r="AB74" s="75"/>
      <c r="AC74" s="75"/>
      <c r="AD74" s="75"/>
      <c r="AE74" s="75"/>
      <c r="AF74" s="75"/>
      <c r="AG74" s="75"/>
      <c r="AH74" s="77"/>
      <c r="AI74" s="69"/>
    </row>
    <row r="75" spans="1:35" ht="12.75" customHeight="1" x14ac:dyDescent="0.3">
      <c r="A75" s="161" t="s">
        <v>185</v>
      </c>
      <c r="B75" s="147"/>
      <c r="C75" s="147"/>
      <c r="D75" s="147"/>
      <c r="E75" s="147"/>
      <c r="F75" s="147"/>
      <c r="G75" s="147"/>
      <c r="H75" s="147"/>
      <c r="I75" s="147"/>
      <c r="J75" s="147"/>
      <c r="K75" s="147"/>
      <c r="L75" s="162" t="s">
        <v>108</v>
      </c>
      <c r="M75" s="122"/>
      <c r="N75" s="122"/>
      <c r="O75" s="122"/>
      <c r="P75" s="122"/>
      <c r="Q75" s="122"/>
      <c r="R75" s="122"/>
      <c r="S75" s="122"/>
      <c r="T75" s="122"/>
      <c r="U75" s="122"/>
      <c r="V75" s="122"/>
      <c r="W75" s="78"/>
      <c r="X75" s="75"/>
      <c r="Y75" s="75"/>
      <c r="Z75" s="75"/>
      <c r="AA75" s="75"/>
      <c r="AB75" s="75"/>
      <c r="AC75" s="75"/>
      <c r="AD75" s="75"/>
      <c r="AE75" s="75"/>
      <c r="AF75" s="75"/>
      <c r="AG75" s="75"/>
      <c r="AH75" s="77"/>
      <c r="AI75" s="25"/>
    </row>
    <row r="76" spans="1:35" ht="12.75" customHeight="1" x14ac:dyDescent="0.3">
      <c r="A76" s="78"/>
      <c r="B76" s="75"/>
      <c r="C76" s="75"/>
      <c r="D76" s="75"/>
      <c r="E76" s="75"/>
      <c r="F76" s="75"/>
      <c r="G76" s="75"/>
      <c r="H76" s="75"/>
      <c r="I76" s="75"/>
      <c r="J76" s="75"/>
      <c r="K76" s="75"/>
      <c r="L76" s="75"/>
      <c r="M76" s="75"/>
      <c r="N76" s="75"/>
      <c r="O76" s="75"/>
      <c r="P76" s="75"/>
      <c r="Q76" s="75"/>
      <c r="R76" s="75"/>
      <c r="S76" s="75"/>
      <c r="T76" s="75"/>
      <c r="U76" s="75"/>
      <c r="V76" s="75"/>
      <c r="W76" s="161" t="str">
        <f>IF(W77="3:0",L74,IF(W77="3:1",L74,IF(W77="3:2",L74,IF(W77="2:3",L78,IF(W77="1:3",L78,IF(W77="0:3",L78,""))))))</f>
        <v>Procházka Eduard (157) (Bižu)</v>
      </c>
      <c r="X76" s="147"/>
      <c r="Y76" s="147"/>
      <c r="Z76" s="147"/>
      <c r="AA76" s="147"/>
      <c r="AB76" s="147"/>
      <c r="AC76" s="147"/>
      <c r="AD76" s="147"/>
      <c r="AE76" s="147"/>
      <c r="AF76" s="147"/>
      <c r="AG76" s="147"/>
      <c r="AH76" s="77"/>
      <c r="AI76" s="25"/>
    </row>
    <row r="77" spans="1:35" ht="12.75" customHeight="1" x14ac:dyDescent="0.3">
      <c r="A77" s="161" t="s">
        <v>177</v>
      </c>
      <c r="B77" s="147"/>
      <c r="C77" s="147"/>
      <c r="D77" s="147"/>
      <c r="E77" s="147"/>
      <c r="F77" s="147"/>
      <c r="G77" s="147"/>
      <c r="H77" s="147"/>
      <c r="I77" s="147"/>
      <c r="J77" s="147"/>
      <c r="K77" s="147"/>
      <c r="L77" s="75"/>
      <c r="M77" s="75"/>
      <c r="N77" s="75"/>
      <c r="O77" s="75"/>
      <c r="P77" s="75"/>
      <c r="Q77" s="75"/>
      <c r="R77" s="75"/>
      <c r="S77" s="75"/>
      <c r="T77" s="75"/>
      <c r="U77" s="75"/>
      <c r="V77" s="75"/>
      <c r="W77" s="162" t="s">
        <v>110</v>
      </c>
      <c r="X77" s="122"/>
      <c r="Y77" s="122"/>
      <c r="Z77" s="122"/>
      <c r="AA77" s="122"/>
      <c r="AB77" s="122"/>
      <c r="AC77" s="122"/>
      <c r="AD77" s="122"/>
      <c r="AE77" s="122"/>
      <c r="AF77" s="122"/>
      <c r="AG77" s="122"/>
      <c r="AH77" s="79"/>
      <c r="AI77" s="25"/>
    </row>
    <row r="78" spans="1:35" ht="12.75" customHeight="1" x14ac:dyDescent="0.3">
      <c r="A78" s="78"/>
      <c r="B78" s="75"/>
      <c r="C78" s="75"/>
      <c r="D78" s="75"/>
      <c r="E78" s="75"/>
      <c r="F78" s="75"/>
      <c r="G78" s="75"/>
      <c r="H78" s="75"/>
      <c r="I78" s="75"/>
      <c r="J78" s="75"/>
      <c r="K78" s="77"/>
      <c r="L78" s="161" t="str">
        <f>IF(L79="3:0",A77,IF(L79="3:1",A77,IF(L79="3:2",A77,IF(L79="2:3",A79,IF(L79="1:3",A79,IF(L79="0:3",A79,""))))))</f>
        <v>Grofová Barbora (193) (Bižu)</v>
      </c>
      <c r="M78" s="147"/>
      <c r="N78" s="147"/>
      <c r="O78" s="147"/>
      <c r="P78" s="147"/>
      <c r="Q78" s="147"/>
      <c r="R78" s="147"/>
      <c r="S78" s="147"/>
      <c r="T78" s="147"/>
      <c r="U78" s="147"/>
      <c r="V78" s="147"/>
      <c r="W78" s="78"/>
      <c r="X78" s="75"/>
      <c r="Y78" s="75"/>
      <c r="Z78" s="75"/>
      <c r="AA78" s="75"/>
      <c r="AB78" s="75"/>
      <c r="AC78" s="75"/>
      <c r="AD78" s="75"/>
      <c r="AE78" s="75"/>
      <c r="AF78" s="75"/>
      <c r="AG78" s="80"/>
      <c r="AH78" s="79"/>
      <c r="AI78" s="25"/>
    </row>
    <row r="79" spans="1:35" ht="12.75" customHeight="1" x14ac:dyDescent="0.3">
      <c r="A79" s="161" t="s">
        <v>181</v>
      </c>
      <c r="B79" s="147"/>
      <c r="C79" s="147"/>
      <c r="D79" s="147"/>
      <c r="E79" s="147"/>
      <c r="F79" s="147"/>
      <c r="G79" s="147"/>
      <c r="H79" s="147"/>
      <c r="I79" s="147"/>
      <c r="J79" s="147"/>
      <c r="K79" s="147"/>
      <c r="L79" s="162" t="s">
        <v>156</v>
      </c>
      <c r="M79" s="122"/>
      <c r="N79" s="122"/>
      <c r="O79" s="122"/>
      <c r="P79" s="122"/>
      <c r="Q79" s="122"/>
      <c r="R79" s="122"/>
      <c r="S79" s="122"/>
      <c r="T79" s="122"/>
      <c r="U79" s="122"/>
      <c r="V79" s="122"/>
      <c r="W79" s="75"/>
      <c r="X79" s="75"/>
      <c r="Y79" s="75"/>
      <c r="Z79" s="75"/>
      <c r="AA79" s="75"/>
      <c r="AB79" s="75"/>
      <c r="AC79" s="75"/>
      <c r="AD79" s="75"/>
      <c r="AE79" s="75"/>
      <c r="AF79" s="75"/>
      <c r="AG79" s="80"/>
      <c r="AH79" s="79"/>
      <c r="AI79" s="25"/>
    </row>
    <row r="80" spans="1:35" ht="12.75" customHeight="1" x14ac:dyDescent="0.3">
      <c r="A80" s="78"/>
      <c r="B80" s="75"/>
      <c r="C80" s="75"/>
      <c r="D80" s="75"/>
      <c r="E80" s="75"/>
      <c r="F80" s="75"/>
      <c r="G80" s="75"/>
      <c r="H80" s="75"/>
      <c r="I80" s="75"/>
      <c r="J80" s="75"/>
      <c r="K80" s="75"/>
      <c r="L80" s="75"/>
      <c r="M80" s="75"/>
      <c r="N80" s="75"/>
      <c r="O80" s="75"/>
      <c r="P80" s="75"/>
      <c r="Q80" s="75"/>
      <c r="R80" s="75"/>
      <c r="S80" s="75"/>
      <c r="T80" s="75"/>
      <c r="U80" s="75"/>
      <c r="V80" s="75"/>
      <c r="W80" s="163" t="str">
        <f>IF(W81="3:0",W76,IF(W81="3:1",W76,IF(W81="3:2",W76,IF(W81="2:3",W84,IF(W81="1:3",W84,IF(W81="0:3",W84,""))))))</f>
        <v>Procházka Eduard (157) (Bižu)</v>
      </c>
      <c r="X80" s="147"/>
      <c r="Y80" s="147"/>
      <c r="Z80" s="147"/>
      <c r="AA80" s="147"/>
      <c r="AB80" s="147"/>
      <c r="AC80" s="147"/>
      <c r="AD80" s="147"/>
      <c r="AE80" s="147"/>
      <c r="AF80" s="147"/>
      <c r="AG80" s="147"/>
      <c r="AH80" s="79"/>
      <c r="AI80" s="25"/>
    </row>
    <row r="81" spans="1:35" ht="12.75" customHeight="1" x14ac:dyDescent="0.3">
      <c r="A81" s="161" t="s">
        <v>183</v>
      </c>
      <c r="B81" s="147"/>
      <c r="C81" s="147"/>
      <c r="D81" s="147"/>
      <c r="E81" s="147"/>
      <c r="F81" s="147"/>
      <c r="G81" s="147"/>
      <c r="H81" s="147"/>
      <c r="I81" s="147"/>
      <c r="J81" s="147"/>
      <c r="K81" s="147"/>
      <c r="L81" s="75"/>
      <c r="M81" s="75"/>
      <c r="N81" s="75"/>
      <c r="O81" s="75"/>
      <c r="P81" s="75"/>
      <c r="Q81" s="75"/>
      <c r="R81" s="75"/>
      <c r="S81" s="75"/>
      <c r="T81" s="75"/>
      <c r="U81" s="75"/>
      <c r="V81" s="75"/>
      <c r="W81" s="164" t="s">
        <v>109</v>
      </c>
      <c r="X81" s="122"/>
      <c r="Y81" s="122"/>
      <c r="Z81" s="122"/>
      <c r="AA81" s="122"/>
      <c r="AB81" s="122"/>
      <c r="AC81" s="122"/>
      <c r="AD81" s="122"/>
      <c r="AE81" s="122"/>
      <c r="AF81" s="122"/>
      <c r="AG81" s="122"/>
      <c r="AH81" s="79"/>
      <c r="AI81" s="25"/>
    </row>
    <row r="82" spans="1:35" ht="12.75" customHeight="1" x14ac:dyDescent="0.3">
      <c r="A82" s="78"/>
      <c r="B82" s="75"/>
      <c r="C82" s="75"/>
      <c r="D82" s="75"/>
      <c r="E82" s="75"/>
      <c r="F82" s="75"/>
      <c r="G82" s="75"/>
      <c r="H82" s="75"/>
      <c r="I82" s="75"/>
      <c r="J82" s="75"/>
      <c r="K82" s="75"/>
      <c r="L82" s="161" t="str">
        <f>IF(L83="3:0",A81,IF(L83="3:1",A81,IF(L83="3:2",A81,IF(L83="2:3",A83,IF(L83="1:3",A83,IF(L83="0:3",A83,""))))))</f>
        <v>Landa Petr (176) (Bižu)</v>
      </c>
      <c r="M82" s="147"/>
      <c r="N82" s="147"/>
      <c r="O82" s="147"/>
      <c r="P82" s="147"/>
      <c r="Q82" s="147"/>
      <c r="R82" s="147"/>
      <c r="S82" s="147"/>
      <c r="T82" s="147"/>
      <c r="U82" s="147"/>
      <c r="V82" s="147"/>
      <c r="W82" s="75"/>
      <c r="X82" s="75"/>
      <c r="Y82" s="75"/>
      <c r="Z82" s="75"/>
      <c r="AA82" s="75"/>
      <c r="AB82" s="75"/>
      <c r="AC82" s="75"/>
      <c r="AD82" s="75"/>
      <c r="AE82" s="75"/>
      <c r="AF82" s="75"/>
      <c r="AG82" s="80"/>
      <c r="AH82" s="79"/>
      <c r="AI82" s="25"/>
    </row>
    <row r="83" spans="1:35" ht="12.75" customHeight="1" x14ac:dyDescent="0.3">
      <c r="A83" s="161" t="s">
        <v>179</v>
      </c>
      <c r="B83" s="147"/>
      <c r="C83" s="147"/>
      <c r="D83" s="147"/>
      <c r="E83" s="147"/>
      <c r="F83" s="147"/>
      <c r="G83" s="147"/>
      <c r="H83" s="147"/>
      <c r="I83" s="147"/>
      <c r="J83" s="147"/>
      <c r="K83" s="147"/>
      <c r="L83" s="162" t="s">
        <v>108</v>
      </c>
      <c r="M83" s="122"/>
      <c r="N83" s="122"/>
      <c r="O83" s="122"/>
      <c r="P83" s="122"/>
      <c r="Q83" s="122"/>
      <c r="R83" s="122"/>
      <c r="S83" s="122"/>
      <c r="T83" s="122"/>
      <c r="U83" s="122"/>
      <c r="V83" s="122"/>
      <c r="W83" s="78"/>
      <c r="X83" s="75"/>
      <c r="Y83" s="75"/>
      <c r="Z83" s="75"/>
      <c r="AA83" s="75"/>
      <c r="AB83" s="75"/>
      <c r="AC83" s="75"/>
      <c r="AD83" s="75"/>
      <c r="AE83" s="75"/>
      <c r="AF83" s="75"/>
      <c r="AG83" s="80"/>
      <c r="AH83" s="79"/>
      <c r="AI83" s="25"/>
    </row>
    <row r="84" spans="1:35" ht="12.75" customHeight="1" x14ac:dyDescent="0.3">
      <c r="A84" s="78"/>
      <c r="B84" s="75"/>
      <c r="C84" s="75"/>
      <c r="D84" s="75"/>
      <c r="E84" s="75"/>
      <c r="F84" s="75"/>
      <c r="G84" s="75"/>
      <c r="H84" s="75"/>
      <c r="I84" s="75"/>
      <c r="J84" s="75"/>
      <c r="K84" s="75"/>
      <c r="L84" s="75"/>
      <c r="M84" s="75"/>
      <c r="N84" s="75"/>
      <c r="O84" s="75"/>
      <c r="P84" s="75"/>
      <c r="Q84" s="75"/>
      <c r="R84" s="75"/>
      <c r="S84" s="75"/>
      <c r="T84" s="75"/>
      <c r="U84" s="75"/>
      <c r="V84" s="75"/>
      <c r="W84" s="161" t="str">
        <f>IF(W85="3:0",L82,IF(W85="3:1",L82,IF(W85="3:2",L82,IF(W85="2:3",L86,IF(W85="1:3",L86,IF(W85="0:3",L86,""))))))</f>
        <v>Landa Petr (176) (Bižu)</v>
      </c>
      <c r="X84" s="147"/>
      <c r="Y84" s="147"/>
      <c r="Z84" s="147"/>
      <c r="AA84" s="147"/>
      <c r="AB84" s="147"/>
      <c r="AC84" s="147"/>
      <c r="AD84" s="147"/>
      <c r="AE84" s="147"/>
      <c r="AF84" s="147"/>
      <c r="AG84" s="147"/>
      <c r="AH84" s="79"/>
      <c r="AI84" s="25"/>
    </row>
    <row r="85" spans="1:35" ht="12.75" customHeight="1" x14ac:dyDescent="0.3">
      <c r="A85" s="161" t="s">
        <v>173</v>
      </c>
      <c r="B85" s="147"/>
      <c r="C85" s="147"/>
      <c r="D85" s="147"/>
      <c r="E85" s="147"/>
      <c r="F85" s="147"/>
      <c r="G85" s="147"/>
      <c r="H85" s="147"/>
      <c r="I85" s="147"/>
      <c r="J85" s="147"/>
      <c r="K85" s="147"/>
      <c r="L85" s="75"/>
      <c r="M85" s="75"/>
      <c r="N85" s="75"/>
      <c r="O85" s="75"/>
      <c r="P85" s="75"/>
      <c r="Q85" s="75"/>
      <c r="R85" s="75"/>
      <c r="S85" s="75"/>
      <c r="T85" s="75"/>
      <c r="U85" s="75"/>
      <c r="V85" s="75"/>
      <c r="W85" s="162" t="s">
        <v>109</v>
      </c>
      <c r="X85" s="122"/>
      <c r="Y85" s="122"/>
      <c r="Z85" s="122"/>
      <c r="AA85" s="122"/>
      <c r="AB85" s="122"/>
      <c r="AC85" s="122"/>
      <c r="AD85" s="122"/>
      <c r="AE85" s="122"/>
      <c r="AF85" s="122"/>
      <c r="AG85" s="122"/>
      <c r="AH85" s="77"/>
      <c r="AI85" s="25"/>
    </row>
    <row r="86" spans="1:35" ht="12.75" customHeight="1" x14ac:dyDescent="0.3">
      <c r="A86" s="78"/>
      <c r="B86" s="75"/>
      <c r="C86" s="75"/>
      <c r="D86" s="75"/>
      <c r="E86" s="75"/>
      <c r="F86" s="75"/>
      <c r="G86" s="75"/>
      <c r="H86" s="75"/>
      <c r="I86" s="75"/>
      <c r="J86" s="75"/>
      <c r="K86" s="75"/>
      <c r="L86" s="161" t="str">
        <f>IF(L87="3:0",A85,IF(L87="3:1",A85,IF(L87="3:2",A85,IF(L87="2:3",A87,IF(L87="1:3",A87,IF(L87="0:3",A87,""))))))</f>
        <v>Bošková Adéla (135) (PINK!)</v>
      </c>
      <c r="M86" s="147"/>
      <c r="N86" s="147"/>
      <c r="O86" s="147"/>
      <c r="P86" s="147"/>
      <c r="Q86" s="147"/>
      <c r="R86" s="147"/>
      <c r="S86" s="147"/>
      <c r="T86" s="147"/>
      <c r="U86" s="147"/>
      <c r="V86" s="147"/>
      <c r="W86" s="78"/>
      <c r="X86" s="75"/>
      <c r="Y86" s="75"/>
      <c r="Z86" s="75"/>
      <c r="AA86" s="75"/>
      <c r="AB86" s="75"/>
      <c r="AC86" s="75"/>
      <c r="AD86" s="75"/>
      <c r="AE86" s="75"/>
      <c r="AF86" s="75"/>
      <c r="AG86" s="80"/>
      <c r="AH86" s="77"/>
      <c r="AI86" s="25"/>
    </row>
    <row r="87" spans="1:35" ht="12.75" customHeight="1" x14ac:dyDescent="0.3">
      <c r="A87" s="161" t="s">
        <v>175</v>
      </c>
      <c r="B87" s="147"/>
      <c r="C87" s="147"/>
      <c r="D87" s="147"/>
      <c r="E87" s="147"/>
      <c r="F87" s="147"/>
      <c r="G87" s="147"/>
      <c r="H87" s="147"/>
      <c r="I87" s="147"/>
      <c r="J87" s="147"/>
      <c r="K87" s="147"/>
      <c r="L87" s="162" t="s">
        <v>157</v>
      </c>
      <c r="M87" s="122"/>
      <c r="N87" s="122"/>
      <c r="O87" s="122"/>
      <c r="P87" s="122"/>
      <c r="Q87" s="122"/>
      <c r="R87" s="122"/>
      <c r="S87" s="122"/>
      <c r="T87" s="122"/>
      <c r="U87" s="122"/>
      <c r="V87" s="122"/>
      <c r="W87" s="75"/>
      <c r="X87" s="75"/>
      <c r="Y87" s="75"/>
      <c r="Z87" s="75"/>
      <c r="AA87" s="80"/>
      <c r="AB87" s="80"/>
      <c r="AC87" s="80"/>
      <c r="AD87" s="80"/>
      <c r="AE87" s="80"/>
      <c r="AF87" s="80"/>
      <c r="AG87" s="80"/>
      <c r="AH87" s="77"/>
      <c r="AI87" s="25"/>
    </row>
    <row r="88" spans="1:35" ht="12.75" customHeight="1" x14ac:dyDescent="0.3">
      <c r="A88" s="81"/>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3"/>
      <c r="AI88" s="25"/>
    </row>
    <row r="89" spans="1:35" ht="12.75" customHeight="1" x14ac:dyDescent="0.3">
      <c r="A89" s="72"/>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4"/>
      <c r="AI89" s="25"/>
    </row>
    <row r="90" spans="1:35" ht="12.75" customHeight="1" x14ac:dyDescent="0.3">
      <c r="A90" s="161" t="str">
        <f>IF(L75="3:0",A75,IF(L75="3:1",A75,IF(L75="3:2",A75,IF(L75="2:3",A73,IF(L75="1:3",A73,IF(L75="0:3",A73,""))))))</f>
        <v>Hikl Filip (194) (KMST)</v>
      </c>
      <c r="B90" s="147"/>
      <c r="C90" s="147"/>
      <c r="D90" s="147"/>
      <c r="E90" s="147"/>
      <c r="F90" s="147"/>
      <c r="G90" s="147"/>
      <c r="H90" s="147"/>
      <c r="I90" s="147"/>
      <c r="J90" s="147"/>
      <c r="K90" s="147"/>
      <c r="L90" s="75"/>
      <c r="M90" s="75"/>
      <c r="N90" s="75"/>
      <c r="O90" s="75"/>
      <c r="P90" s="75"/>
      <c r="Q90" s="75"/>
      <c r="R90" s="75"/>
      <c r="S90" s="75"/>
      <c r="T90" s="75"/>
      <c r="U90" s="75"/>
      <c r="V90" s="75"/>
      <c r="W90" s="75"/>
      <c r="X90" s="75"/>
      <c r="Y90" s="75"/>
      <c r="Z90" s="76" t="s">
        <v>115</v>
      </c>
      <c r="AA90" s="75"/>
      <c r="AB90" s="75"/>
      <c r="AC90" s="75"/>
      <c r="AD90" s="75"/>
      <c r="AE90" s="75"/>
      <c r="AF90" s="75"/>
      <c r="AG90" s="75"/>
      <c r="AH90" s="77"/>
      <c r="AI90" s="25"/>
    </row>
    <row r="91" spans="1:35" ht="12.75" customHeight="1" x14ac:dyDescent="0.3">
      <c r="A91" s="78"/>
      <c r="B91" s="75"/>
      <c r="C91" s="75"/>
      <c r="D91" s="75"/>
      <c r="E91" s="75"/>
      <c r="F91" s="75"/>
      <c r="G91" s="75"/>
      <c r="H91" s="75"/>
      <c r="I91" s="75"/>
      <c r="J91" s="75"/>
      <c r="K91" s="77"/>
      <c r="L91" s="161" t="str">
        <f>IF(L92="3:0",A90,IF(L92="3:1",A90,IF(L92="3:2",A90,IF(L92="2:3",A92,IF(L92="1:3",A92,IF(L92="0:3",A92,""))))))</f>
        <v>Sluka Antonín (191) (PINK!)</v>
      </c>
      <c r="M91" s="147"/>
      <c r="N91" s="147"/>
      <c r="O91" s="147"/>
      <c r="P91" s="147"/>
      <c r="Q91" s="147"/>
      <c r="R91" s="147"/>
      <c r="S91" s="147"/>
      <c r="T91" s="147"/>
      <c r="U91" s="147"/>
      <c r="V91" s="147"/>
      <c r="W91" s="75"/>
      <c r="X91" s="75"/>
      <c r="Y91" s="75"/>
      <c r="Z91" s="75"/>
      <c r="AA91" s="75"/>
      <c r="AB91" s="75"/>
      <c r="AC91" s="75"/>
      <c r="AD91" s="75"/>
      <c r="AE91" s="75"/>
      <c r="AF91" s="75"/>
      <c r="AG91" s="75"/>
      <c r="AH91" s="77"/>
      <c r="AI91" s="25"/>
    </row>
    <row r="92" spans="1:35" ht="12.75" customHeight="1" x14ac:dyDescent="0.3">
      <c r="A92" s="161" t="str">
        <f>IF(L79="3:0",A79,IF(L79="3:1",A79,IF(L79="3:2",A79,IF(L79="2:3",A77,IF(L79="1:3",A77,IF(L79="0:3",A77,""))))))</f>
        <v>Sluka Antonín (191) (PINK!)</v>
      </c>
      <c r="B92" s="147"/>
      <c r="C92" s="147"/>
      <c r="D92" s="147"/>
      <c r="E92" s="147"/>
      <c r="F92" s="147"/>
      <c r="G92" s="147"/>
      <c r="H92" s="147"/>
      <c r="I92" s="147"/>
      <c r="J92" s="147"/>
      <c r="K92" s="147"/>
      <c r="L92" s="162" t="s">
        <v>156</v>
      </c>
      <c r="M92" s="122"/>
      <c r="N92" s="122"/>
      <c r="O92" s="122"/>
      <c r="P92" s="122"/>
      <c r="Q92" s="122"/>
      <c r="R92" s="122"/>
      <c r="S92" s="122"/>
      <c r="T92" s="122"/>
      <c r="U92" s="122"/>
      <c r="V92" s="122"/>
      <c r="W92" s="78"/>
      <c r="X92" s="75"/>
      <c r="Y92" s="75"/>
      <c r="Z92" s="75"/>
      <c r="AA92" s="75"/>
      <c r="AB92" s="75"/>
      <c r="AC92" s="75"/>
      <c r="AD92" s="75"/>
      <c r="AE92" s="75"/>
      <c r="AF92" s="75"/>
      <c r="AG92" s="75"/>
      <c r="AH92" s="77"/>
      <c r="AI92" s="25"/>
    </row>
    <row r="93" spans="1:35" ht="12.75" customHeight="1" x14ac:dyDescent="0.3">
      <c r="A93" s="78"/>
      <c r="B93" s="75"/>
      <c r="C93" s="75"/>
      <c r="D93" s="75"/>
      <c r="E93" s="75"/>
      <c r="F93" s="75"/>
      <c r="G93" s="75"/>
      <c r="H93" s="75"/>
      <c r="I93" s="75"/>
      <c r="J93" s="75"/>
      <c r="K93" s="75"/>
      <c r="L93" s="75"/>
      <c r="M93" s="75"/>
      <c r="N93" s="75"/>
      <c r="O93" s="75"/>
      <c r="P93" s="75"/>
      <c r="Q93" s="75"/>
      <c r="R93" s="75"/>
      <c r="S93" s="75"/>
      <c r="T93" s="75"/>
      <c r="U93" s="75"/>
      <c r="V93" s="75"/>
      <c r="W93" s="161" t="str">
        <f>IF(W94="3:0",L91,IF(W94="3:1",L91,IF(W94="3:2",L91,IF(W94="2:3",L95,IF(W94="1:3",L95,IF(W94="0:3",L95,""))))))</f>
        <v>Sluka Antonín (191) (PINK!)</v>
      </c>
      <c r="X93" s="147"/>
      <c r="Y93" s="147"/>
      <c r="Z93" s="147"/>
      <c r="AA93" s="147"/>
      <c r="AB93" s="147"/>
      <c r="AC93" s="147"/>
      <c r="AD93" s="147"/>
      <c r="AE93" s="147"/>
      <c r="AF93" s="147"/>
      <c r="AG93" s="147"/>
      <c r="AH93" s="77"/>
      <c r="AI93" s="25"/>
    </row>
    <row r="94" spans="1:35" ht="12.75" customHeight="1" x14ac:dyDescent="0.3">
      <c r="A94" s="161" t="str">
        <f>IF(L83="3:0",A83,IF(L83="3:1",A83,IF(L83="3:2",A83,IF(L83="2:3",A81,IF(L83="1:3",A81,IF(L83="0:3",A81,""))))))</f>
        <v>Farský Jan (128) (PINK!)</v>
      </c>
      <c r="B94" s="147"/>
      <c r="C94" s="147"/>
      <c r="D94" s="147"/>
      <c r="E94" s="147"/>
      <c r="F94" s="147"/>
      <c r="G94" s="147"/>
      <c r="H94" s="147"/>
      <c r="I94" s="147"/>
      <c r="J94" s="147"/>
      <c r="K94" s="147"/>
      <c r="L94" s="75"/>
      <c r="M94" s="75"/>
      <c r="N94" s="75"/>
      <c r="O94" s="75"/>
      <c r="P94" s="75"/>
      <c r="Q94" s="75"/>
      <c r="R94" s="75"/>
      <c r="S94" s="75"/>
      <c r="T94" s="75"/>
      <c r="U94" s="75"/>
      <c r="V94" s="75"/>
      <c r="W94" s="162" t="s">
        <v>110</v>
      </c>
      <c r="X94" s="122"/>
      <c r="Y94" s="122"/>
      <c r="Z94" s="122"/>
      <c r="AA94" s="122"/>
      <c r="AB94" s="122"/>
      <c r="AC94" s="122"/>
      <c r="AD94" s="122"/>
      <c r="AE94" s="122"/>
      <c r="AF94" s="122"/>
      <c r="AG94" s="122"/>
      <c r="AH94" s="77"/>
      <c r="AI94" s="25"/>
    </row>
    <row r="95" spans="1:35" ht="12.75" customHeight="1" x14ac:dyDescent="0.3">
      <c r="A95" s="78"/>
      <c r="B95" s="75"/>
      <c r="C95" s="75"/>
      <c r="D95" s="75"/>
      <c r="E95" s="75"/>
      <c r="F95" s="75"/>
      <c r="G95" s="75"/>
      <c r="H95" s="75"/>
      <c r="I95" s="75"/>
      <c r="J95" s="75"/>
      <c r="K95" s="77"/>
      <c r="L95" s="161" t="str">
        <f>IF(L96="3:0",A94,IF(L96="3:1",A94,IF(L96="3:2",A94,IF(L96="2:3",A96,IF(L96="1:3",A96,IF(L96="0:3",A96,""))))))</f>
        <v>Farský Jan (128) (PINK!)</v>
      </c>
      <c r="M95" s="147"/>
      <c r="N95" s="147"/>
      <c r="O95" s="147"/>
      <c r="P95" s="147"/>
      <c r="Q95" s="147"/>
      <c r="R95" s="147"/>
      <c r="S95" s="147"/>
      <c r="T95" s="147"/>
      <c r="U95" s="147"/>
      <c r="V95" s="147"/>
      <c r="W95" s="78"/>
      <c r="X95" s="75"/>
      <c r="Y95" s="75"/>
      <c r="Z95" s="75"/>
      <c r="AA95" s="75"/>
      <c r="AB95" s="75"/>
      <c r="AC95" s="75"/>
      <c r="AD95" s="75"/>
      <c r="AE95" s="75"/>
      <c r="AF95" s="75"/>
      <c r="AG95" s="80"/>
      <c r="AH95" s="77"/>
      <c r="AI95" s="25"/>
    </row>
    <row r="96" spans="1:35" ht="12.75" customHeight="1" x14ac:dyDescent="0.3">
      <c r="A96" s="161" t="str">
        <f>IF(L87="3:0",A87,IF(L87="3:1",A87,IF(L87="3:2",A87,IF(L87="2:3",A85,IF(L87="1:3",A85,IF(L87="0:3",A85,""))))))</f>
        <v>Wagler Oliver (194) (Bižu)</v>
      </c>
      <c r="B96" s="147"/>
      <c r="C96" s="147"/>
      <c r="D96" s="147"/>
      <c r="E96" s="147"/>
      <c r="F96" s="147"/>
      <c r="G96" s="147"/>
      <c r="H96" s="147"/>
      <c r="I96" s="147"/>
      <c r="J96" s="147"/>
      <c r="K96" s="147"/>
      <c r="L96" s="162" t="s">
        <v>108</v>
      </c>
      <c r="M96" s="122"/>
      <c r="N96" s="122"/>
      <c r="O96" s="122"/>
      <c r="P96" s="122"/>
      <c r="Q96" s="122"/>
      <c r="R96" s="122"/>
      <c r="S96" s="122"/>
      <c r="T96" s="122"/>
      <c r="U96" s="122"/>
      <c r="V96" s="122"/>
      <c r="W96" s="75"/>
      <c r="X96" s="75"/>
      <c r="Y96" s="75"/>
      <c r="Z96" s="75"/>
      <c r="AA96" s="75"/>
      <c r="AB96" s="75"/>
      <c r="AC96" s="75"/>
      <c r="AD96" s="75"/>
      <c r="AE96" s="75"/>
      <c r="AF96" s="75"/>
      <c r="AG96" s="80"/>
      <c r="AH96" s="77"/>
      <c r="AI96" s="25"/>
    </row>
    <row r="97" spans="1:35" ht="12.75" customHeight="1" x14ac:dyDescent="0.3">
      <c r="A97" s="81"/>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3"/>
      <c r="AI97" s="25"/>
    </row>
    <row r="98" spans="1:35" ht="12.75" customHeight="1" x14ac:dyDescent="0.3">
      <c r="A98" s="72"/>
      <c r="B98" s="73"/>
      <c r="C98" s="73"/>
      <c r="D98" s="73"/>
      <c r="E98" s="73"/>
      <c r="F98" s="73"/>
      <c r="G98" s="73"/>
      <c r="H98" s="73"/>
      <c r="I98" s="73"/>
      <c r="J98" s="73"/>
      <c r="K98" s="73"/>
      <c r="L98" s="73"/>
      <c r="M98" s="73"/>
      <c r="N98" s="73"/>
      <c r="O98" s="73"/>
      <c r="P98" s="73"/>
      <c r="Q98" s="73"/>
      <c r="R98" s="73"/>
      <c r="S98" s="73"/>
      <c r="T98" s="73"/>
      <c r="U98" s="73"/>
      <c r="V98" s="73"/>
      <c r="W98" s="73"/>
      <c r="X98" s="73"/>
      <c r="Y98" s="73"/>
      <c r="Z98" s="84" t="s">
        <v>116</v>
      </c>
      <c r="AA98" s="73"/>
      <c r="AB98" s="73"/>
      <c r="AC98" s="73"/>
      <c r="AD98" s="73"/>
      <c r="AE98" s="73"/>
      <c r="AF98" s="73"/>
      <c r="AG98" s="73"/>
      <c r="AH98" s="74"/>
      <c r="AI98" s="25"/>
    </row>
    <row r="99" spans="1:35" ht="12.75" customHeight="1" x14ac:dyDescent="0.3">
      <c r="A99" s="78"/>
      <c r="B99" s="75"/>
      <c r="C99" s="75"/>
      <c r="D99" s="75"/>
      <c r="E99" s="75"/>
      <c r="F99" s="75"/>
      <c r="G99" s="75"/>
      <c r="H99" s="75"/>
      <c r="I99" s="75"/>
      <c r="J99" s="75"/>
      <c r="K99" s="75"/>
      <c r="L99" s="163" t="str">
        <f>IF(W77="3:0",L78,IF(W77="3:1",L78,IF(W77="3:2",L78,IF(W77="2:3",L74,IF(W77="1:3",L74,IF(W77="0:3",L74,""))))))</f>
        <v>Grofová Barbora (193) (Bižu)</v>
      </c>
      <c r="M99" s="147"/>
      <c r="N99" s="147"/>
      <c r="O99" s="147"/>
      <c r="P99" s="147"/>
      <c r="Q99" s="147"/>
      <c r="R99" s="147"/>
      <c r="S99" s="147"/>
      <c r="T99" s="147"/>
      <c r="U99" s="147"/>
      <c r="V99" s="147"/>
      <c r="W99" s="75"/>
      <c r="X99" s="75"/>
      <c r="Y99" s="75"/>
      <c r="Z99" s="75"/>
      <c r="AA99" s="75"/>
      <c r="AB99" s="75"/>
      <c r="AC99" s="75"/>
      <c r="AD99" s="75"/>
      <c r="AE99" s="75"/>
      <c r="AF99" s="75"/>
      <c r="AG99" s="75"/>
      <c r="AH99" s="77"/>
      <c r="AI99" s="25"/>
    </row>
    <row r="100" spans="1:35" ht="12.75" customHeight="1" x14ac:dyDescent="0.3">
      <c r="A100" s="78"/>
      <c r="B100" s="75"/>
      <c r="C100" s="75"/>
      <c r="D100" s="75"/>
      <c r="E100" s="75"/>
      <c r="F100" s="75"/>
      <c r="G100" s="75"/>
      <c r="H100" s="75"/>
      <c r="I100" s="75"/>
      <c r="J100" s="75"/>
      <c r="K100" s="75"/>
      <c r="L100" s="75"/>
      <c r="M100" s="75"/>
      <c r="N100" s="75"/>
      <c r="O100" s="75"/>
      <c r="P100" s="75"/>
      <c r="Q100" s="75"/>
      <c r="R100" s="75"/>
      <c r="S100" s="75"/>
      <c r="T100" s="75"/>
      <c r="U100" s="75"/>
      <c r="V100" s="77"/>
      <c r="W100" s="161" t="str">
        <f>IF(W101="3:0",L99,IF(W101="3:1",L99,IF(W101="3:2",L99,IF(W101="2:3",L101,IF(W101="1:3",L101,IF(W101="0:3",L101,""))))))</f>
        <v>Grofová Barbora (193) (Bižu)</v>
      </c>
      <c r="X100" s="147"/>
      <c r="Y100" s="147"/>
      <c r="Z100" s="147"/>
      <c r="AA100" s="147"/>
      <c r="AB100" s="147"/>
      <c r="AC100" s="147"/>
      <c r="AD100" s="147"/>
      <c r="AE100" s="147"/>
      <c r="AF100" s="147"/>
      <c r="AG100" s="147"/>
      <c r="AH100" s="77"/>
      <c r="AI100" s="25"/>
    </row>
    <row r="101" spans="1:35" ht="12.75" customHeight="1" x14ac:dyDescent="0.3">
      <c r="A101" s="78"/>
      <c r="B101" s="75"/>
      <c r="C101" s="75"/>
      <c r="D101" s="75"/>
      <c r="E101" s="75"/>
      <c r="F101" s="75"/>
      <c r="G101" s="75"/>
      <c r="H101" s="75"/>
      <c r="I101" s="75"/>
      <c r="J101" s="75"/>
      <c r="K101" s="75"/>
      <c r="L101" s="163" t="str">
        <f>IF(W85="3:0",L86,IF(W85="3:1",L86,IF(W85="3:2",L86,IF(W85="2:3",L82,IF(W85="1:3",L82,IF(W85="0:3",L82,""))))))</f>
        <v>Bošková Adéla (135) (PINK!)</v>
      </c>
      <c r="M101" s="147"/>
      <c r="N101" s="147"/>
      <c r="O101" s="147"/>
      <c r="P101" s="147"/>
      <c r="Q101" s="147"/>
      <c r="R101" s="147"/>
      <c r="S101" s="147"/>
      <c r="T101" s="147"/>
      <c r="U101" s="147"/>
      <c r="V101" s="147"/>
      <c r="W101" s="162" t="s">
        <v>108</v>
      </c>
      <c r="X101" s="122"/>
      <c r="Y101" s="122"/>
      <c r="Z101" s="122"/>
      <c r="AA101" s="122"/>
      <c r="AB101" s="122"/>
      <c r="AC101" s="122"/>
      <c r="AD101" s="122"/>
      <c r="AE101" s="122"/>
      <c r="AF101" s="122"/>
      <c r="AG101" s="122"/>
      <c r="AH101" s="77"/>
      <c r="AI101" s="25"/>
    </row>
    <row r="102" spans="1:35" ht="12.75" customHeight="1" x14ac:dyDescent="0.3">
      <c r="A102" s="81"/>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3"/>
      <c r="AI102" s="25"/>
    </row>
    <row r="103" spans="1:35" ht="12.75" customHeight="1" x14ac:dyDescent="0.3">
      <c r="A103" s="72"/>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84" t="s">
        <v>117</v>
      </c>
      <c r="AA103" s="73"/>
      <c r="AB103" s="73"/>
      <c r="AC103" s="73"/>
      <c r="AD103" s="73"/>
      <c r="AE103" s="73"/>
      <c r="AF103" s="73"/>
      <c r="AG103" s="73"/>
      <c r="AH103" s="74"/>
      <c r="AI103" s="25"/>
    </row>
    <row r="104" spans="1:35" ht="12.75" customHeight="1" x14ac:dyDescent="0.3">
      <c r="A104" s="78"/>
      <c r="B104" s="75"/>
      <c r="C104" s="75"/>
      <c r="D104" s="75"/>
      <c r="E104" s="75"/>
      <c r="F104" s="75"/>
      <c r="G104" s="75"/>
      <c r="H104" s="75"/>
      <c r="I104" s="75"/>
      <c r="J104" s="75"/>
      <c r="K104" s="75"/>
      <c r="L104" s="163" t="str">
        <f>IF(L92="3:0",A92,IF(L92="3:1",A92,IF(L92="3:2",A92,IF(L92="2:3",A90,IF(L92="1:3",A90,IF(L92="0:3",A90,""))))))</f>
        <v>Hikl Filip (194) (KMST)</v>
      </c>
      <c r="M104" s="147"/>
      <c r="N104" s="147"/>
      <c r="O104" s="147"/>
      <c r="P104" s="147"/>
      <c r="Q104" s="147"/>
      <c r="R104" s="147"/>
      <c r="S104" s="147"/>
      <c r="T104" s="147"/>
      <c r="U104" s="147"/>
      <c r="V104" s="147"/>
      <c r="W104" s="75"/>
      <c r="X104" s="75"/>
      <c r="Y104" s="75"/>
      <c r="Z104" s="75"/>
      <c r="AA104" s="75"/>
      <c r="AB104" s="75"/>
      <c r="AC104" s="75"/>
      <c r="AD104" s="75"/>
      <c r="AE104" s="75"/>
      <c r="AF104" s="75"/>
      <c r="AG104" s="75"/>
      <c r="AH104" s="77"/>
      <c r="AI104" s="25"/>
    </row>
    <row r="105" spans="1:35" ht="12.75" customHeight="1" x14ac:dyDescent="0.3">
      <c r="A105" s="78"/>
      <c r="B105" s="75"/>
      <c r="C105" s="75"/>
      <c r="D105" s="75"/>
      <c r="E105" s="75"/>
      <c r="F105" s="75"/>
      <c r="G105" s="75"/>
      <c r="H105" s="75"/>
      <c r="I105" s="75"/>
      <c r="J105" s="75"/>
      <c r="K105" s="75"/>
      <c r="L105" s="75"/>
      <c r="M105" s="75"/>
      <c r="N105" s="75"/>
      <c r="O105" s="75"/>
      <c r="P105" s="75"/>
      <c r="Q105" s="75"/>
      <c r="R105" s="75"/>
      <c r="S105" s="75"/>
      <c r="T105" s="75"/>
      <c r="U105" s="75"/>
      <c r="V105" s="77"/>
      <c r="W105" s="161" t="str">
        <f>IF(W106="3:0",L104,IF(W106="3:1",L104,IF(W106="3:2",L104,IF(W106="2:3",L106,IF(W106="1:3",L106,IF(W106="0:3",L106,""))))))</f>
        <v>Hikl Filip (194) (KMST)</v>
      </c>
      <c r="X105" s="147"/>
      <c r="Y105" s="147"/>
      <c r="Z105" s="147"/>
      <c r="AA105" s="147"/>
      <c r="AB105" s="147"/>
      <c r="AC105" s="147"/>
      <c r="AD105" s="147"/>
      <c r="AE105" s="147"/>
      <c r="AF105" s="147"/>
      <c r="AG105" s="147"/>
      <c r="AH105" s="77"/>
      <c r="AI105" s="25"/>
    </row>
    <row r="106" spans="1:35" ht="12.75" customHeight="1" x14ac:dyDescent="0.3">
      <c r="A106" s="78"/>
      <c r="B106" s="75"/>
      <c r="C106" s="75"/>
      <c r="D106" s="75"/>
      <c r="E106" s="75"/>
      <c r="F106" s="75"/>
      <c r="G106" s="75"/>
      <c r="H106" s="75"/>
      <c r="I106" s="75"/>
      <c r="J106" s="75"/>
      <c r="K106" s="75"/>
      <c r="L106" s="163" t="str">
        <f>IF(L96="3:0",A96,IF(L96="3:1",A96,IF(L96="3:2",A96,IF(L96="2:3",A94,IF(L96="1:3",A94,IF(L96="0:3",A94,""))))))</f>
        <v>Wagler Oliver (194) (Bižu)</v>
      </c>
      <c r="M106" s="147"/>
      <c r="N106" s="147"/>
      <c r="O106" s="147"/>
      <c r="P106" s="147"/>
      <c r="Q106" s="147"/>
      <c r="R106" s="147"/>
      <c r="S106" s="147"/>
      <c r="T106" s="147"/>
      <c r="U106" s="147"/>
      <c r="V106" s="147"/>
      <c r="W106" s="162" t="s">
        <v>108</v>
      </c>
      <c r="X106" s="122"/>
      <c r="Y106" s="122"/>
      <c r="Z106" s="122"/>
      <c r="AA106" s="122"/>
      <c r="AB106" s="122"/>
      <c r="AC106" s="122"/>
      <c r="AD106" s="122"/>
      <c r="AE106" s="122"/>
      <c r="AF106" s="122"/>
      <c r="AG106" s="122"/>
      <c r="AH106" s="77"/>
      <c r="AI106" s="25"/>
    </row>
    <row r="107" spans="1:35" ht="12.75" customHeight="1" x14ac:dyDescent="0.3">
      <c r="A107" s="81"/>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3"/>
      <c r="AI107" s="25"/>
    </row>
    <row r="108" spans="1:35" ht="12.75" customHeight="1" x14ac:dyDescent="0.2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row>
    <row r="109" spans="1:35" ht="12.75" customHeight="1" x14ac:dyDescent="0.2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row>
    <row r="110" spans="1:35" ht="12.75" customHeight="1" x14ac:dyDescent="0.2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row>
    <row r="111" spans="1:35" ht="12.75" customHeight="1" x14ac:dyDescent="0.2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row>
    <row r="112" spans="1:35" ht="12.75" customHeight="1" x14ac:dyDescent="0.2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row>
    <row r="113" spans="1:35" ht="12.75" customHeight="1" x14ac:dyDescent="0.2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row>
    <row r="114" spans="1:35" ht="12.75" customHeight="1" x14ac:dyDescent="0.2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row>
    <row r="115" spans="1:35" ht="12.75" customHeight="1" x14ac:dyDescent="0.2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row>
    <row r="116" spans="1:35" ht="12.75" customHeight="1" x14ac:dyDescent="0.2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row>
    <row r="117" spans="1:35" ht="12.75" customHeight="1" x14ac:dyDescent="0.2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row>
    <row r="118" spans="1:35" ht="12.75" customHeight="1" x14ac:dyDescent="0.2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row>
    <row r="119" spans="1:35" ht="12.75" customHeight="1" x14ac:dyDescent="0.2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row>
    <row r="120" spans="1:35" ht="12.75" customHeight="1" x14ac:dyDescent="0.2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row>
    <row r="121" spans="1:35" ht="12.75" customHeight="1" x14ac:dyDescent="0.2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row>
    <row r="122" spans="1:35" ht="12.75" customHeight="1" x14ac:dyDescent="0.2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row>
    <row r="123" spans="1:35" ht="12.75" customHeight="1" x14ac:dyDescent="0.2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row>
    <row r="124" spans="1:35" ht="12.75" customHeight="1" x14ac:dyDescent="0.2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row>
    <row r="125" spans="1:35" ht="12.75" customHeight="1" x14ac:dyDescent="0.2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row>
    <row r="126" spans="1:35" ht="12.75" customHeight="1" x14ac:dyDescent="0.2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row>
    <row r="127" spans="1:35" ht="12.75" customHeight="1" x14ac:dyDescent="0.2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row>
    <row r="128" spans="1:35" ht="12.75" customHeight="1" x14ac:dyDescent="0.2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row>
    <row r="129" spans="1:35" ht="12.75" customHeight="1" x14ac:dyDescent="0.2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row>
    <row r="130" spans="1:35" ht="12.75" customHeight="1" x14ac:dyDescent="0.2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row>
    <row r="131" spans="1:35" ht="12.75" customHeight="1" x14ac:dyDescent="0.2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row>
    <row r="132" spans="1:35" ht="12.75" customHeight="1" x14ac:dyDescent="0.2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row>
    <row r="133" spans="1:35" ht="12.75" customHeight="1" x14ac:dyDescent="0.2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row>
    <row r="134" spans="1:35" ht="12.75" customHeight="1" x14ac:dyDescent="0.2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row>
    <row r="135" spans="1:35" ht="12.75" customHeight="1" x14ac:dyDescent="0.2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row>
    <row r="136" spans="1:35" ht="12.75" customHeight="1" x14ac:dyDescent="0.2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row>
    <row r="137" spans="1:35" ht="12.75" customHeight="1" x14ac:dyDescent="0.2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row>
    <row r="138" spans="1:35" ht="12.75" customHeight="1" x14ac:dyDescent="0.2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row>
    <row r="139" spans="1:35" ht="12.75" customHeight="1" x14ac:dyDescent="0.2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row>
    <row r="140" spans="1:35" ht="12.75" customHeight="1" x14ac:dyDescent="0.2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row>
    <row r="141" spans="1:35" ht="12.75" customHeight="1" x14ac:dyDescent="0.2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row>
    <row r="142" spans="1:35" ht="12.75" customHeight="1" x14ac:dyDescent="0.2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row>
    <row r="143" spans="1:35" ht="12.75" customHeight="1" x14ac:dyDescent="0.2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row>
    <row r="144" spans="1:35" ht="12.75" customHeight="1" x14ac:dyDescent="0.2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row>
    <row r="145" spans="1:35" ht="12.75" customHeight="1" x14ac:dyDescent="0.2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row>
    <row r="146" spans="1:35" ht="12.75" customHeight="1" x14ac:dyDescent="0.2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row>
    <row r="147" spans="1:35" ht="12.75" customHeight="1" x14ac:dyDescent="0.2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row>
    <row r="148" spans="1:35" ht="12.75" customHeight="1" x14ac:dyDescent="0.2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row>
    <row r="149" spans="1:35" ht="12.75" customHeight="1" x14ac:dyDescent="0.2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row>
    <row r="150" spans="1:35" ht="12.75" customHeight="1" x14ac:dyDescent="0.2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row>
    <row r="151" spans="1:35" ht="12.75" customHeight="1" x14ac:dyDescent="0.2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row>
    <row r="152" spans="1:35" ht="12.75" customHeight="1" x14ac:dyDescent="0.2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row>
    <row r="153" spans="1:35" ht="12.75" customHeight="1" x14ac:dyDescent="0.2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row>
    <row r="154" spans="1:35" ht="12.75" customHeight="1" x14ac:dyDescent="0.2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row>
    <row r="155" spans="1:35" ht="12.75" customHeight="1" x14ac:dyDescent="0.2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row>
    <row r="156" spans="1:35" ht="12.75" customHeight="1" x14ac:dyDescent="0.2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row>
    <row r="157" spans="1:35" ht="12.75" customHeight="1" x14ac:dyDescent="0.2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row>
    <row r="158" spans="1:35" ht="12.75" customHeight="1" x14ac:dyDescent="0.2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row>
    <row r="159" spans="1:35" ht="12.75" customHeight="1" x14ac:dyDescent="0.2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row>
    <row r="160" spans="1:35" ht="12.75" customHeight="1" x14ac:dyDescent="0.2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row>
    <row r="161" spans="1:35" ht="12.75" customHeight="1" x14ac:dyDescent="0.2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row>
    <row r="162" spans="1:35" ht="12.75" customHeight="1" x14ac:dyDescent="0.2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row>
    <row r="163" spans="1:35" ht="12.75" customHeight="1" x14ac:dyDescent="0.2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row>
    <row r="164" spans="1:35" ht="12.75" customHeight="1" x14ac:dyDescent="0.2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row>
    <row r="165" spans="1:35" ht="12.75" customHeight="1" x14ac:dyDescent="0.2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row>
    <row r="166" spans="1:35" ht="12.75" customHeight="1" x14ac:dyDescent="0.2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row>
    <row r="167" spans="1:35" ht="12.75" customHeight="1" x14ac:dyDescent="0.2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row>
    <row r="168" spans="1:35" ht="12.75" customHeight="1" x14ac:dyDescent="0.2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row>
    <row r="169" spans="1:35" ht="12.75" customHeight="1" x14ac:dyDescent="0.2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row>
    <row r="170" spans="1:35" ht="12.75" customHeight="1" x14ac:dyDescent="0.2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row>
    <row r="171" spans="1:35" ht="12.75" customHeight="1" x14ac:dyDescent="0.2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row>
    <row r="172" spans="1:35" ht="12.75" customHeight="1" x14ac:dyDescent="0.2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row>
    <row r="173" spans="1:35" ht="12.75" customHeight="1" x14ac:dyDescent="0.2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row>
    <row r="174" spans="1:35" ht="12.75" customHeight="1" x14ac:dyDescent="0.2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row>
    <row r="175" spans="1:35" ht="12.75" customHeight="1" x14ac:dyDescent="0.2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row>
    <row r="176" spans="1:35" ht="12.75" customHeight="1" x14ac:dyDescent="0.2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row>
    <row r="177" spans="1:35" ht="12.75" customHeight="1" x14ac:dyDescent="0.2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row>
    <row r="178" spans="1:35" ht="12.75" customHeight="1" x14ac:dyDescent="0.2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row>
    <row r="179" spans="1:35" ht="12.75" customHeight="1" x14ac:dyDescent="0.2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row>
    <row r="180" spans="1:35" ht="12.75" customHeight="1" x14ac:dyDescent="0.25">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row>
    <row r="181" spans="1:35" ht="12.75" customHeight="1" x14ac:dyDescent="0.25">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row>
    <row r="182" spans="1:35" ht="12.75" customHeight="1" x14ac:dyDescent="0.25">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row>
    <row r="183" spans="1:35" ht="12.75" customHeight="1" x14ac:dyDescent="0.25">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row>
    <row r="184" spans="1:35" ht="12.75" customHeight="1" x14ac:dyDescent="0.25">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row>
    <row r="185" spans="1:35" ht="12.75" customHeight="1" x14ac:dyDescent="0.2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row>
    <row r="186" spans="1:35" ht="12.75" customHeight="1" x14ac:dyDescent="0.25">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row>
    <row r="187" spans="1:35" ht="12.75" customHeight="1" x14ac:dyDescent="0.25">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row>
    <row r="188" spans="1:35" ht="12.75" customHeight="1" x14ac:dyDescent="0.25">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row>
    <row r="189" spans="1:35" ht="12.75" customHeight="1" x14ac:dyDescent="0.25">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row>
    <row r="190" spans="1:35" ht="12.75" customHeight="1" x14ac:dyDescent="0.25">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row>
    <row r="191" spans="1:35" ht="12.75" customHeight="1" x14ac:dyDescent="0.25">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row>
    <row r="192" spans="1:35" ht="12.75" customHeight="1" x14ac:dyDescent="0.25">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row>
    <row r="193" spans="1:35" ht="12.75" customHeight="1" x14ac:dyDescent="0.25">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row>
    <row r="194" spans="1:35" ht="12.75" customHeight="1" x14ac:dyDescent="0.25">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row>
    <row r="195" spans="1:35" ht="12.75" customHeight="1" x14ac:dyDescent="0.2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row>
    <row r="196" spans="1:35" ht="12.75" customHeight="1" x14ac:dyDescent="0.25">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row>
    <row r="197" spans="1:35" ht="12.75" customHeight="1" x14ac:dyDescent="0.25">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row>
    <row r="198" spans="1:35" ht="12.75" customHeight="1" x14ac:dyDescent="0.25">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row>
    <row r="199" spans="1:35" ht="12.75" customHeight="1" x14ac:dyDescent="0.25">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row>
    <row r="200" spans="1:35" ht="12.75" customHeight="1" x14ac:dyDescent="0.25">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row>
    <row r="201" spans="1:35" ht="12.75" customHeight="1" x14ac:dyDescent="0.25">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row>
    <row r="202" spans="1:35" ht="12.75" customHeight="1" x14ac:dyDescent="0.25">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row>
    <row r="203" spans="1:35" ht="12.75" customHeight="1" x14ac:dyDescent="0.25">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row>
    <row r="204" spans="1:35" ht="12.75" customHeight="1" x14ac:dyDescent="0.25">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row>
    <row r="205" spans="1:35" ht="12.75" customHeight="1" x14ac:dyDescent="0.2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row>
    <row r="206" spans="1:35" ht="15.75" customHeight="1" x14ac:dyDescent="0.25">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row>
    <row r="207" spans="1:35" ht="15.75" customHeight="1" x14ac:dyDescent="0.25">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row>
    <row r="208" spans="1:35" ht="15.75" customHeight="1" x14ac:dyDescent="0.25">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row>
    <row r="209" spans="1:35"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spans="1:35"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spans="1:35"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spans="1:35"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35"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spans="1:35"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row>
    <row r="289" spans="1:35"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row>
    <row r="290" spans="1:35"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row>
    <row r="291" spans="1:35"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row>
    <row r="292" spans="1:35"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row>
    <row r="293" spans="1:35"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row>
    <row r="294" spans="1:35"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row>
    <row r="295" spans="1:35"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row>
    <row r="296" spans="1:35"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row>
    <row r="297" spans="1:35"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row>
    <row r="298" spans="1:35"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ht="15.75" customHeight="1" x14ac:dyDescent="0.25">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row>
    <row r="300" spans="1:35" ht="15.75" customHeight="1" x14ac:dyDescent="0.25">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c r="AA300" s="71"/>
      <c r="AB300" s="71"/>
      <c r="AC300" s="71"/>
      <c r="AD300" s="71"/>
      <c r="AE300" s="71"/>
      <c r="AF300" s="71"/>
      <c r="AG300" s="71"/>
      <c r="AH300" s="71"/>
      <c r="AI300" s="71"/>
    </row>
    <row r="301" spans="1:35" ht="15.75" customHeight="1" x14ac:dyDescent="0.25">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c r="AA301" s="71"/>
      <c r="AB301" s="71"/>
      <c r="AC301" s="71"/>
      <c r="AD301" s="71"/>
      <c r="AE301" s="71"/>
      <c r="AF301" s="71"/>
      <c r="AG301" s="71"/>
      <c r="AH301" s="71"/>
      <c r="AI301" s="71"/>
    </row>
    <row r="302" spans="1:35" ht="15.75" customHeight="1" x14ac:dyDescent="0.25">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c r="AA302" s="71"/>
      <c r="AB302" s="71"/>
      <c r="AC302" s="71"/>
      <c r="AD302" s="71"/>
      <c r="AE302" s="71"/>
      <c r="AF302" s="71"/>
      <c r="AG302" s="71"/>
      <c r="AH302" s="71"/>
      <c r="AI302" s="71"/>
    </row>
    <row r="303" spans="1:35" ht="15.75" customHeight="1" x14ac:dyDescent="0.25">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c r="AE303" s="71"/>
      <c r="AF303" s="71"/>
      <c r="AG303" s="71"/>
      <c r="AH303" s="71"/>
      <c r="AI303" s="71"/>
    </row>
    <row r="304" spans="1:35" ht="15.75" customHeight="1" x14ac:dyDescent="0.25">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row>
    <row r="305" spans="1:35" ht="15.75" customHeight="1" x14ac:dyDescent="0.25">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c r="AA305" s="71"/>
      <c r="AB305" s="71"/>
      <c r="AC305" s="71"/>
      <c r="AD305" s="71"/>
      <c r="AE305" s="71"/>
      <c r="AF305" s="71"/>
      <c r="AG305" s="71"/>
      <c r="AH305" s="71"/>
      <c r="AI305" s="71"/>
    </row>
    <row r="306" spans="1:35" ht="15.75" customHeight="1" x14ac:dyDescent="0.25">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c r="AA306" s="71"/>
      <c r="AB306" s="71"/>
      <c r="AC306" s="71"/>
      <c r="AD306" s="71"/>
      <c r="AE306" s="71"/>
      <c r="AF306" s="71"/>
      <c r="AG306" s="71"/>
      <c r="AH306" s="71"/>
      <c r="AI306" s="71"/>
    </row>
    <row r="307" spans="1:35" ht="15.75" customHeight="1" x14ac:dyDescent="0.25"/>
    <row r="308" spans="1:35" ht="15.75" customHeight="1" x14ac:dyDescent="0.25"/>
    <row r="309" spans="1:35" ht="15.75" customHeight="1" x14ac:dyDescent="0.25"/>
    <row r="310" spans="1:35" ht="15.75" customHeight="1" x14ac:dyDescent="0.25"/>
    <row r="311" spans="1:35" ht="15.75" customHeight="1" x14ac:dyDescent="0.25"/>
    <row r="312" spans="1:35" ht="15.75" customHeight="1" x14ac:dyDescent="0.25"/>
    <row r="313" spans="1:35" ht="15.75" customHeight="1" x14ac:dyDescent="0.25"/>
    <row r="314" spans="1:35" ht="15.75" customHeight="1" x14ac:dyDescent="0.25"/>
    <row r="315" spans="1:35" ht="15.75" customHeight="1" x14ac:dyDescent="0.25"/>
    <row r="316" spans="1:35" ht="15.75" customHeight="1" x14ac:dyDescent="0.25"/>
    <row r="317" spans="1:35" ht="15.75" customHeight="1" x14ac:dyDescent="0.25"/>
    <row r="318" spans="1:35" ht="15.75" customHeight="1" x14ac:dyDescent="0.25"/>
    <row r="319" spans="1:35" ht="15.75" customHeight="1" x14ac:dyDescent="0.25"/>
    <row r="320" spans="1:35"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5">
    <mergeCell ref="X20:Z20"/>
    <mergeCell ref="AC22:AE22"/>
    <mergeCell ref="AG22:AH22"/>
    <mergeCell ref="AG23:AH23"/>
    <mergeCell ref="AG24:AH24"/>
    <mergeCell ref="AG25:AH25"/>
    <mergeCell ref="AG26:AH26"/>
    <mergeCell ref="B20:N20"/>
    <mergeCell ref="A22:B22"/>
    <mergeCell ref="C22:N22"/>
    <mergeCell ref="O22:Q22"/>
    <mergeCell ref="R22:T22"/>
    <mergeCell ref="U22:W22"/>
    <mergeCell ref="X22:Z22"/>
    <mergeCell ref="B23:N23"/>
    <mergeCell ref="O23:Q23"/>
    <mergeCell ref="B24:N24"/>
    <mergeCell ref="R24:T24"/>
    <mergeCell ref="B25:N25"/>
    <mergeCell ref="U25:W25"/>
    <mergeCell ref="X26:Z26"/>
    <mergeCell ref="L106:V106"/>
    <mergeCell ref="W106:AG106"/>
    <mergeCell ref="L96:V96"/>
    <mergeCell ref="L99:V99"/>
    <mergeCell ref="W100:AG100"/>
    <mergeCell ref="L101:V101"/>
    <mergeCell ref="W101:AG101"/>
    <mergeCell ref="L104:V104"/>
    <mergeCell ref="W105:AG105"/>
    <mergeCell ref="W81:AG81"/>
    <mergeCell ref="L82:V82"/>
    <mergeCell ref="L83:V83"/>
    <mergeCell ref="W84:AG84"/>
    <mergeCell ref="W85:AG85"/>
    <mergeCell ref="A92:K92"/>
    <mergeCell ref="A94:K94"/>
    <mergeCell ref="A96:K96"/>
    <mergeCell ref="A77:K77"/>
    <mergeCell ref="A79:K79"/>
    <mergeCell ref="A81:K81"/>
    <mergeCell ref="A83:K83"/>
    <mergeCell ref="A85:K85"/>
    <mergeCell ref="A87:K87"/>
    <mergeCell ref="A90:K90"/>
    <mergeCell ref="L86:V86"/>
    <mergeCell ref="L87:V87"/>
    <mergeCell ref="L91:V91"/>
    <mergeCell ref="L92:V92"/>
    <mergeCell ref="W93:AG93"/>
    <mergeCell ref="W94:AG94"/>
    <mergeCell ref="L95:V95"/>
    <mergeCell ref="A73:K73"/>
    <mergeCell ref="L74:V74"/>
    <mergeCell ref="A75:K75"/>
    <mergeCell ref="L75:V75"/>
    <mergeCell ref="W76:AG76"/>
    <mergeCell ref="W77:AG77"/>
    <mergeCell ref="L78:V78"/>
    <mergeCell ref="L79:V79"/>
    <mergeCell ref="W80:AG80"/>
    <mergeCell ref="W52:AG52"/>
    <mergeCell ref="W53:AG53"/>
    <mergeCell ref="L54:V54"/>
    <mergeCell ref="L65:V65"/>
    <mergeCell ref="W65:AG65"/>
    <mergeCell ref="A70:I70"/>
    <mergeCell ref="K70:S70"/>
    <mergeCell ref="U70:W70"/>
    <mergeCell ref="X70:Z70"/>
    <mergeCell ref="AA70:AH70"/>
    <mergeCell ref="L55:V55"/>
    <mergeCell ref="L58:V58"/>
    <mergeCell ref="W59:AG59"/>
    <mergeCell ref="L60:V60"/>
    <mergeCell ref="W60:AG60"/>
    <mergeCell ref="L63:V63"/>
    <mergeCell ref="W64:AG64"/>
    <mergeCell ref="L45:V45"/>
    <mergeCell ref="A46:K46"/>
    <mergeCell ref="L46:V46"/>
    <mergeCell ref="A53:K53"/>
    <mergeCell ref="A55:K55"/>
    <mergeCell ref="A49:K49"/>
    <mergeCell ref="L50:V50"/>
    <mergeCell ref="A51:K51"/>
    <mergeCell ref="L51:V51"/>
    <mergeCell ref="W39:AG39"/>
    <mergeCell ref="A40:K40"/>
    <mergeCell ref="W40:AG40"/>
    <mergeCell ref="L41:V41"/>
    <mergeCell ref="A42:K42"/>
    <mergeCell ref="L42:V42"/>
    <mergeCell ref="W43:AG43"/>
    <mergeCell ref="A44:K44"/>
    <mergeCell ref="W44:AG44"/>
    <mergeCell ref="L33:V33"/>
    <mergeCell ref="A32:K32"/>
    <mergeCell ref="A34:K34"/>
    <mergeCell ref="L34:V34"/>
    <mergeCell ref="W35:AG35"/>
    <mergeCell ref="A36:K36"/>
    <mergeCell ref="W36:AG36"/>
    <mergeCell ref="L37:V37"/>
    <mergeCell ref="A38:K38"/>
    <mergeCell ref="L38:V38"/>
    <mergeCell ref="AC16:AE16"/>
    <mergeCell ref="AG16:AH16"/>
    <mergeCell ref="AG17:AH17"/>
    <mergeCell ref="AG18:AH18"/>
    <mergeCell ref="AG19:AH19"/>
    <mergeCell ref="AG20:AH20"/>
    <mergeCell ref="B26:N26"/>
    <mergeCell ref="A29:I29"/>
    <mergeCell ref="K29:S29"/>
    <mergeCell ref="U29:W29"/>
    <mergeCell ref="X29:Z29"/>
    <mergeCell ref="AA29:AH29"/>
    <mergeCell ref="A16:B16"/>
    <mergeCell ref="C16:N16"/>
    <mergeCell ref="O16:Q16"/>
    <mergeCell ref="R16:T16"/>
    <mergeCell ref="U16:W16"/>
    <mergeCell ref="X16:Z16"/>
    <mergeCell ref="B17:N17"/>
    <mergeCell ref="O17:Q17"/>
    <mergeCell ref="B18:N18"/>
    <mergeCell ref="R18:T18"/>
    <mergeCell ref="B19:N19"/>
    <mergeCell ref="U19:W19"/>
    <mergeCell ref="U10:W10"/>
    <mergeCell ref="X10:Z10"/>
    <mergeCell ref="AC10:AE10"/>
    <mergeCell ref="AG10:AH10"/>
    <mergeCell ref="AG11:AH11"/>
    <mergeCell ref="AG12:AH12"/>
    <mergeCell ref="AG13:AH13"/>
    <mergeCell ref="AG14:AH14"/>
    <mergeCell ref="B7:N7"/>
    <mergeCell ref="B8:N8"/>
    <mergeCell ref="X8:Z8"/>
    <mergeCell ref="A10:B10"/>
    <mergeCell ref="C10:N10"/>
    <mergeCell ref="O10:Q10"/>
    <mergeCell ref="R10:T10"/>
    <mergeCell ref="B11:N11"/>
    <mergeCell ref="O11:Q11"/>
    <mergeCell ref="B12:N12"/>
    <mergeCell ref="R12:T12"/>
    <mergeCell ref="B13:N13"/>
    <mergeCell ref="U13:W13"/>
    <mergeCell ref="X14:Z14"/>
    <mergeCell ref="B14:N14"/>
    <mergeCell ref="U4:W4"/>
    <mergeCell ref="X4:Z4"/>
    <mergeCell ref="AC4:AE4"/>
    <mergeCell ref="AG4:AH4"/>
    <mergeCell ref="AG5:AH5"/>
    <mergeCell ref="AG6:AH6"/>
    <mergeCell ref="AG7:AH7"/>
    <mergeCell ref="AG8:AH8"/>
    <mergeCell ref="A1:I1"/>
    <mergeCell ref="K1:S1"/>
    <mergeCell ref="U1:W1"/>
    <mergeCell ref="X1:Z1"/>
    <mergeCell ref="AA1:AH1"/>
    <mergeCell ref="A4:B4"/>
    <mergeCell ref="C4:N4"/>
    <mergeCell ref="O4:Q4"/>
    <mergeCell ref="R4:T4"/>
    <mergeCell ref="B5:N5"/>
    <mergeCell ref="O5:Q5"/>
    <mergeCell ref="B6:N6"/>
    <mergeCell ref="R6:T6"/>
    <mergeCell ref="U7:W7"/>
  </mergeCells>
  <conditionalFormatting sqref="AG5:AH8 AG11:AH14 AG17:AH20 AG23:AH26">
    <cfRule type="cellIs" dxfId="1" priority="1" operator="lessThan">
      <formula>2.5</formula>
    </cfRule>
    <cfRule type="cellIs" dxfId="0" priority="2" operator="greaterThan">
      <formula>2.5</formula>
    </cfRule>
  </conditionalFormatting>
  <dataValidations count="1">
    <dataValidation type="list" allowBlank="1" showErrorMessage="1" sqref="A32 L33 A34 W35 A36 L37 A38 W39 A40 L41 A42 W43 A44 L45 A46 A49 L50 A51 W52 A53 L54 A55 L58 W59 L60 L63 W64 L65 A73 L74 A75 W76 A77 L78 A79 W80 A81 L82 A83 W84 A85 L86 A87 A90 L91 A92 W93 A94 L95 A96 L99 W100 L101 L104 W105 L106" xr:uid="{00000000-0002-0000-0800-000001000000}">
      <formula1>$B$5:$B$26</formula1>
    </dataValidation>
  </dataValidations>
  <printOptions horizontalCentered="1"/>
  <pageMargins left="0.39370078740157483" right="0.39370078740157483" top="0.39370078740157483" bottom="0.39370078740157483" header="0" footer="0"/>
  <pageSetup paperSize="9" fitToHeight="0"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800-000000000000}">
          <x14:formula1>
            <xm:f>seznam!$K:$K</xm:f>
          </x14:formula1>
          <xm:sqref>B5:B8 B11:B14 B17:B20 B23:B26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pageSetUpPr fitToPage="1"/>
  </sheetPr>
  <dimension ref="A1:AI1000"/>
  <sheetViews>
    <sheetView showGridLines="0" workbookViewId="0">
      <selection sqref="A1:I1"/>
    </sheetView>
  </sheetViews>
  <sheetFormatPr defaultColWidth="12.6640625" defaultRowHeight="15" customHeight="1" x14ac:dyDescent="0.25"/>
  <cols>
    <col min="1" max="33" width="2.109375" customWidth="1"/>
    <col min="34" max="35" width="2.33203125" customWidth="1"/>
  </cols>
  <sheetData>
    <row r="1" spans="1:35" ht="15.75" customHeight="1" x14ac:dyDescent="0.25">
      <c r="A1" s="159">
        <f>div_A!A1</f>
        <v>0</v>
      </c>
      <c r="B1" s="130"/>
      <c r="C1" s="130"/>
      <c r="D1" s="130"/>
      <c r="E1" s="130"/>
      <c r="F1" s="130"/>
      <c r="G1" s="130"/>
      <c r="H1" s="130"/>
      <c r="I1" s="139"/>
      <c r="J1" s="23"/>
      <c r="K1" s="160" t="str">
        <f>div_A!K1</f>
        <v>Jablonec n. N., 6.12.25</v>
      </c>
      <c r="L1" s="130"/>
      <c r="M1" s="130"/>
      <c r="N1" s="130"/>
      <c r="O1" s="130"/>
      <c r="P1" s="130"/>
      <c r="Q1" s="130"/>
      <c r="R1" s="130"/>
      <c r="S1" s="139"/>
      <c r="T1" s="24"/>
      <c r="U1" s="194" t="s">
        <v>78</v>
      </c>
      <c r="V1" s="130"/>
      <c r="W1" s="139"/>
      <c r="X1" s="195" t="s">
        <v>163</v>
      </c>
      <c r="Y1" s="130"/>
      <c r="Z1" s="139"/>
      <c r="AA1" s="195" t="s">
        <v>80</v>
      </c>
      <c r="AB1" s="130"/>
      <c r="AC1" s="130"/>
      <c r="AD1" s="130"/>
      <c r="AE1" s="130"/>
      <c r="AF1" s="130"/>
      <c r="AG1" s="130"/>
      <c r="AH1" s="132"/>
      <c r="AI1" s="25"/>
    </row>
    <row r="2" spans="1:35" ht="9" customHeight="1" x14ac:dyDescent="0.25">
      <c r="A2" s="26"/>
      <c r="B2" s="27"/>
      <c r="C2" s="27"/>
      <c r="D2" s="27"/>
      <c r="E2" s="27"/>
      <c r="F2" s="27"/>
      <c r="G2" s="27"/>
      <c r="H2" s="27"/>
      <c r="I2" s="27"/>
      <c r="J2" s="27"/>
      <c r="K2" s="27"/>
      <c r="L2" s="27"/>
      <c r="M2" s="27"/>
      <c r="N2" s="27"/>
      <c r="O2" s="28"/>
      <c r="P2" s="28"/>
      <c r="Q2" s="28"/>
      <c r="R2" s="28"/>
      <c r="S2" s="28"/>
      <c r="T2" s="28"/>
      <c r="U2" s="28"/>
      <c r="V2" s="28"/>
      <c r="W2" s="28"/>
      <c r="X2" s="28"/>
      <c r="Y2" s="28"/>
      <c r="Z2" s="28"/>
      <c r="AA2" s="28"/>
      <c r="AB2" s="28"/>
      <c r="AC2" s="28"/>
      <c r="AD2" s="28"/>
      <c r="AE2" s="28"/>
      <c r="AF2" s="28"/>
      <c r="AG2" s="28"/>
      <c r="AH2" s="25"/>
      <c r="AI2" s="25"/>
    </row>
    <row r="3" spans="1:35" ht="9" customHeight="1" x14ac:dyDescent="0.25">
      <c r="A3" s="26"/>
      <c r="B3" s="27"/>
      <c r="C3" s="27"/>
      <c r="D3" s="27"/>
      <c r="E3" s="27"/>
      <c r="F3" s="27"/>
      <c r="G3" s="27"/>
      <c r="H3" s="27"/>
      <c r="I3" s="27"/>
      <c r="J3" s="27"/>
      <c r="K3" s="27"/>
      <c r="L3" s="27"/>
      <c r="M3" s="27"/>
      <c r="N3" s="27"/>
      <c r="O3" s="28"/>
      <c r="P3" s="28"/>
      <c r="Q3" s="28"/>
      <c r="R3" s="28"/>
      <c r="S3" s="28"/>
      <c r="T3" s="28"/>
      <c r="U3" s="28"/>
      <c r="V3" s="28"/>
      <c r="W3" s="28"/>
      <c r="X3" s="28"/>
      <c r="Y3" s="28"/>
      <c r="Z3" s="28"/>
      <c r="AA3" s="28"/>
      <c r="AB3" s="28"/>
      <c r="AC3" s="28"/>
      <c r="AD3" s="28"/>
      <c r="AE3" s="28"/>
      <c r="AF3" s="28"/>
      <c r="AG3" s="28"/>
      <c r="AH3" s="25"/>
      <c r="AI3" s="25"/>
    </row>
    <row r="4" spans="1:35" ht="16.5" customHeight="1" x14ac:dyDescent="0.25">
      <c r="A4" s="143"/>
      <c r="B4" s="139"/>
      <c r="C4" s="144" t="s">
        <v>81</v>
      </c>
      <c r="D4" s="130"/>
      <c r="E4" s="130"/>
      <c r="F4" s="130"/>
      <c r="G4" s="130"/>
      <c r="H4" s="130"/>
      <c r="I4" s="130"/>
      <c r="J4" s="130"/>
      <c r="K4" s="130"/>
      <c r="L4" s="130"/>
      <c r="M4" s="130"/>
      <c r="N4" s="132"/>
      <c r="O4" s="145">
        <v>1</v>
      </c>
      <c r="P4" s="130"/>
      <c r="Q4" s="131"/>
      <c r="R4" s="129">
        <v>2</v>
      </c>
      <c r="S4" s="130"/>
      <c r="T4" s="131"/>
      <c r="U4" s="129">
        <v>3</v>
      </c>
      <c r="V4" s="130"/>
      <c r="W4" s="131"/>
      <c r="X4" s="129">
        <v>4</v>
      </c>
      <c r="Y4" s="130"/>
      <c r="Z4" s="132"/>
      <c r="AA4" s="29" t="s">
        <v>82</v>
      </c>
      <c r="AB4" s="29" t="s">
        <v>83</v>
      </c>
      <c r="AC4" s="129" t="s">
        <v>84</v>
      </c>
      <c r="AD4" s="130"/>
      <c r="AE4" s="131"/>
      <c r="AF4" s="30" t="s">
        <v>85</v>
      </c>
      <c r="AG4" s="133" t="s">
        <v>86</v>
      </c>
      <c r="AH4" s="132"/>
      <c r="AI4" s="25"/>
    </row>
    <row r="5" spans="1:35" ht="16.5" customHeight="1" x14ac:dyDescent="0.25">
      <c r="A5" s="31">
        <v>1</v>
      </c>
      <c r="B5" s="146" t="s">
        <v>58</v>
      </c>
      <c r="C5" s="147"/>
      <c r="D5" s="147"/>
      <c r="E5" s="147"/>
      <c r="F5" s="147"/>
      <c r="G5" s="147"/>
      <c r="H5" s="147"/>
      <c r="I5" s="147"/>
      <c r="J5" s="147"/>
      <c r="K5" s="147"/>
      <c r="L5" s="147"/>
      <c r="M5" s="147"/>
      <c r="N5" s="147"/>
      <c r="O5" s="148" t="s">
        <v>88</v>
      </c>
      <c r="P5" s="149"/>
      <c r="Q5" s="150"/>
      <c r="R5" s="32">
        <v>2</v>
      </c>
      <c r="S5" s="33" t="s">
        <v>89</v>
      </c>
      <c r="T5" s="34">
        <v>3</v>
      </c>
      <c r="U5" s="32">
        <v>3</v>
      </c>
      <c r="V5" s="33" t="s">
        <v>89</v>
      </c>
      <c r="W5" s="34">
        <v>1</v>
      </c>
      <c r="X5" s="32">
        <v>3</v>
      </c>
      <c r="Y5" s="33" t="s">
        <v>89</v>
      </c>
      <c r="Z5" s="32">
        <v>1</v>
      </c>
      <c r="AA5" s="35">
        <f>IF(B5&lt;&gt;"",SUM(IF(R5&gt;T5,1,0),IF(U5&gt;W5,1,0),IF(X5&gt;Z5,1,0)),"")</f>
        <v>2</v>
      </c>
      <c r="AB5" s="36">
        <f>IF(B5&lt;&gt;"",SUM(IF(R5&lt;T5,1,0),IF(U5&lt;W5,1,0),IF(X5&lt;Z5,1,0)),"")</f>
        <v>1</v>
      </c>
      <c r="AC5" s="37">
        <f>IF(B5&lt;&gt;"",R5+U5+X5,"")</f>
        <v>8</v>
      </c>
      <c r="AD5" s="37" t="s">
        <v>89</v>
      </c>
      <c r="AE5" s="38">
        <f>IF(B5&lt;&gt;"",T5+W5+Z5,"")</f>
        <v>5</v>
      </c>
      <c r="AF5" s="39">
        <f t="shared" ref="AF5:AF8" si="0">IF(B5&lt;&gt;"",(AA5*2)+AB5,"")</f>
        <v>5</v>
      </c>
      <c r="AG5" s="134">
        <f t="shared" ref="AG5:AG8" si="1">IF(B5&lt;&gt;"",RANK(AF5,$AF$5:$AF$8,0),"")</f>
        <v>2</v>
      </c>
      <c r="AH5" s="135"/>
      <c r="AI5" s="25"/>
    </row>
    <row r="6" spans="1:35" ht="16.5" customHeight="1" x14ac:dyDescent="0.25">
      <c r="A6" s="40">
        <v>2</v>
      </c>
      <c r="B6" s="146" t="s">
        <v>54</v>
      </c>
      <c r="C6" s="147"/>
      <c r="D6" s="147"/>
      <c r="E6" s="147"/>
      <c r="F6" s="147"/>
      <c r="G6" s="147"/>
      <c r="H6" s="147"/>
      <c r="I6" s="147"/>
      <c r="J6" s="147"/>
      <c r="K6" s="147"/>
      <c r="L6" s="147"/>
      <c r="M6" s="147"/>
      <c r="N6" s="147"/>
      <c r="O6" s="41">
        <f>T5</f>
        <v>3</v>
      </c>
      <c r="P6" s="42" t="s">
        <v>89</v>
      </c>
      <c r="Q6" s="43">
        <f>R5</f>
        <v>2</v>
      </c>
      <c r="R6" s="151" t="s">
        <v>88</v>
      </c>
      <c r="S6" s="152"/>
      <c r="T6" s="153"/>
      <c r="U6" s="44">
        <v>3</v>
      </c>
      <c r="V6" s="45" t="s">
        <v>89</v>
      </c>
      <c r="W6" s="46">
        <v>0</v>
      </c>
      <c r="X6" s="44">
        <v>3</v>
      </c>
      <c r="Y6" s="45" t="s">
        <v>89</v>
      </c>
      <c r="Z6" s="47">
        <v>0</v>
      </c>
      <c r="AA6" s="48">
        <f>IF(B6&lt;&gt;"",SUM(IF(O6&gt;Q6,1,0),IF(U6&gt;W6,1,0),IF(X6&gt;Z6,1,0)),"")</f>
        <v>3</v>
      </c>
      <c r="AB6" s="49">
        <f>IF(B6&lt;&gt;"",SUM(IF(O6&lt;Q6,1,0),IF(U6&lt;W6,1,0),IF(X6&lt;Z6,1,0)),"")</f>
        <v>0</v>
      </c>
      <c r="AC6" s="50">
        <f>IF(B6&lt;&gt;"",O6+U6+X6,"")</f>
        <v>9</v>
      </c>
      <c r="AD6" s="51" t="s">
        <v>89</v>
      </c>
      <c r="AE6" s="52">
        <f>IF(B6&lt;&gt;"",Q6+W6+Z6,"")</f>
        <v>2</v>
      </c>
      <c r="AF6" s="53">
        <f t="shared" si="0"/>
        <v>6</v>
      </c>
      <c r="AG6" s="134">
        <f t="shared" si="1"/>
        <v>1</v>
      </c>
      <c r="AH6" s="135"/>
      <c r="AI6" s="25"/>
    </row>
    <row r="7" spans="1:35" ht="16.5" customHeight="1" x14ac:dyDescent="0.25">
      <c r="A7" s="40">
        <v>3</v>
      </c>
      <c r="B7" s="146" t="s">
        <v>74</v>
      </c>
      <c r="C7" s="147"/>
      <c r="D7" s="147"/>
      <c r="E7" s="147"/>
      <c r="F7" s="147"/>
      <c r="G7" s="147"/>
      <c r="H7" s="147"/>
      <c r="I7" s="147"/>
      <c r="J7" s="147"/>
      <c r="K7" s="147"/>
      <c r="L7" s="147"/>
      <c r="M7" s="147"/>
      <c r="N7" s="147"/>
      <c r="O7" s="54">
        <f>W5</f>
        <v>1</v>
      </c>
      <c r="P7" s="55" t="s">
        <v>89</v>
      </c>
      <c r="Q7" s="46">
        <f>U5</f>
        <v>3</v>
      </c>
      <c r="R7" s="47">
        <f>W6</f>
        <v>0</v>
      </c>
      <c r="S7" s="55" t="s">
        <v>89</v>
      </c>
      <c r="T7" s="46">
        <f>U6</f>
        <v>3</v>
      </c>
      <c r="U7" s="151" t="s">
        <v>88</v>
      </c>
      <c r="V7" s="152"/>
      <c r="W7" s="153"/>
      <c r="X7" s="44">
        <v>2</v>
      </c>
      <c r="Y7" s="45" t="s">
        <v>89</v>
      </c>
      <c r="Z7" s="47">
        <v>3</v>
      </c>
      <c r="AA7" s="48">
        <f>IF(B7&lt;&gt;"",SUM(IF(O7&gt;Q7,1,0),IF(R7&gt;T7,1,0),IF(X7&gt;Z7,1,0)),"")</f>
        <v>0</v>
      </c>
      <c r="AB7" s="49">
        <f>IF(B7&lt;&gt;"",SUM(IF(O7&lt;Q7,1,0),IF(R7&lt;T7,1,0),IF(X7&lt;Z7,1,0)),"")</f>
        <v>3</v>
      </c>
      <c r="AC7" s="50">
        <f>IF(B7&lt;&gt;"",O7+R7+X7,"")</f>
        <v>3</v>
      </c>
      <c r="AD7" s="51" t="s">
        <v>89</v>
      </c>
      <c r="AE7" s="52">
        <f>IF(B7&lt;&gt;"",Q7+T7+Z7,"")</f>
        <v>9</v>
      </c>
      <c r="AF7" s="53">
        <f t="shared" si="0"/>
        <v>3</v>
      </c>
      <c r="AG7" s="134">
        <f t="shared" si="1"/>
        <v>4</v>
      </c>
      <c r="AH7" s="135"/>
      <c r="AI7" s="25"/>
    </row>
    <row r="8" spans="1:35" ht="16.5" customHeight="1" x14ac:dyDescent="0.25">
      <c r="A8" s="56">
        <v>4</v>
      </c>
      <c r="B8" s="154" t="s">
        <v>164</v>
      </c>
      <c r="C8" s="155"/>
      <c r="D8" s="155"/>
      <c r="E8" s="155"/>
      <c r="F8" s="155"/>
      <c r="G8" s="155"/>
      <c r="H8" s="155"/>
      <c r="I8" s="155"/>
      <c r="J8" s="155"/>
      <c r="K8" s="155"/>
      <c r="L8" s="155"/>
      <c r="M8" s="155"/>
      <c r="N8" s="155"/>
      <c r="O8" s="57">
        <f>Z5</f>
        <v>1</v>
      </c>
      <c r="P8" s="58" t="s">
        <v>89</v>
      </c>
      <c r="Q8" s="59">
        <f>X5</f>
        <v>3</v>
      </c>
      <c r="R8" s="60">
        <f>Z6</f>
        <v>0</v>
      </c>
      <c r="S8" s="58" t="s">
        <v>89</v>
      </c>
      <c r="T8" s="61">
        <f>X6</f>
        <v>3</v>
      </c>
      <c r="U8" s="60">
        <v>3</v>
      </c>
      <c r="V8" s="62" t="s">
        <v>89</v>
      </c>
      <c r="W8" s="61">
        <f>X7</f>
        <v>2</v>
      </c>
      <c r="X8" s="156" t="s">
        <v>88</v>
      </c>
      <c r="Y8" s="157"/>
      <c r="Z8" s="158"/>
      <c r="AA8" s="63">
        <f>IF(B8&lt;&gt;"",SUM(IF(O8&gt;Q8,1,0),IF(R8&gt;T8,1,0),IF(U8&gt;W8,1,0)),"")</f>
        <v>1</v>
      </c>
      <c r="AB8" s="64">
        <f>IF(B8&lt;&gt;"",SUM(IF(O8&lt;Q8,1,0),IF(R8&lt;T8,1,0),IF(U8&lt;W8,1,0)),"")</f>
        <v>2</v>
      </c>
      <c r="AC8" s="65">
        <f>IF(B8&lt;&gt;"",O8+R8+U8,"")</f>
        <v>4</v>
      </c>
      <c r="AD8" s="66" t="s">
        <v>89</v>
      </c>
      <c r="AE8" s="67">
        <f>IF(B8&lt;&gt;"",Q8+T8+W8,"")</f>
        <v>8</v>
      </c>
      <c r="AF8" s="68">
        <f t="shared" si="0"/>
        <v>4</v>
      </c>
      <c r="AG8" s="136">
        <f t="shared" si="1"/>
        <v>3</v>
      </c>
      <c r="AH8" s="137"/>
      <c r="AI8" s="25"/>
    </row>
    <row r="9" spans="1:35" ht="16.5" customHeight="1" x14ac:dyDescent="0.25">
      <c r="A9" s="25"/>
      <c r="B9" s="27"/>
      <c r="C9" s="27"/>
      <c r="D9" s="27"/>
      <c r="E9" s="27"/>
      <c r="F9" s="27"/>
      <c r="G9" s="27"/>
      <c r="H9" s="27"/>
      <c r="I9" s="27"/>
      <c r="J9" s="27"/>
      <c r="K9" s="27"/>
      <c r="L9" s="27"/>
      <c r="M9" s="27"/>
      <c r="N9" s="27"/>
      <c r="O9" s="28"/>
      <c r="P9" s="28"/>
      <c r="Q9" s="28"/>
      <c r="R9" s="28"/>
      <c r="S9" s="28"/>
      <c r="T9" s="28"/>
      <c r="U9" s="28"/>
      <c r="V9" s="28"/>
      <c r="W9" s="28"/>
      <c r="X9" s="28"/>
      <c r="Y9" s="28"/>
      <c r="Z9" s="28"/>
      <c r="AA9" s="28"/>
      <c r="AB9" s="28"/>
      <c r="AC9" s="28"/>
      <c r="AD9" s="28"/>
      <c r="AE9" s="28"/>
      <c r="AF9" s="69"/>
      <c r="AG9" s="69"/>
      <c r="AH9" s="25"/>
      <c r="AI9" s="25"/>
    </row>
    <row r="10" spans="1:35" ht="16.5" customHeight="1" x14ac:dyDescent="0.25">
      <c r="A10" s="143"/>
      <c r="B10" s="139"/>
      <c r="C10" s="144" t="s">
        <v>93</v>
      </c>
      <c r="D10" s="130"/>
      <c r="E10" s="130"/>
      <c r="F10" s="130"/>
      <c r="G10" s="130"/>
      <c r="H10" s="130"/>
      <c r="I10" s="130"/>
      <c r="J10" s="130"/>
      <c r="K10" s="130"/>
      <c r="L10" s="130"/>
      <c r="M10" s="130"/>
      <c r="N10" s="132"/>
      <c r="O10" s="145">
        <v>1</v>
      </c>
      <c r="P10" s="130"/>
      <c r="Q10" s="131"/>
      <c r="R10" s="129">
        <v>2</v>
      </c>
      <c r="S10" s="130"/>
      <c r="T10" s="131"/>
      <c r="U10" s="129">
        <v>3</v>
      </c>
      <c r="V10" s="130"/>
      <c r="W10" s="131"/>
      <c r="X10" s="129">
        <v>4</v>
      </c>
      <c r="Y10" s="130"/>
      <c r="Z10" s="132"/>
      <c r="AA10" s="29" t="s">
        <v>82</v>
      </c>
      <c r="AB10" s="29" t="s">
        <v>83</v>
      </c>
      <c r="AC10" s="129" t="s">
        <v>84</v>
      </c>
      <c r="AD10" s="130"/>
      <c r="AE10" s="131"/>
      <c r="AF10" s="30" t="s">
        <v>85</v>
      </c>
      <c r="AG10" s="133" t="s">
        <v>86</v>
      </c>
      <c r="AH10" s="132"/>
      <c r="AI10" s="25"/>
    </row>
    <row r="11" spans="1:35" ht="16.5" customHeight="1" x14ac:dyDescent="0.25">
      <c r="A11" s="31">
        <v>1</v>
      </c>
      <c r="B11" s="146" t="s">
        <v>68</v>
      </c>
      <c r="C11" s="147"/>
      <c r="D11" s="147"/>
      <c r="E11" s="147"/>
      <c r="F11" s="147"/>
      <c r="G11" s="147"/>
      <c r="H11" s="147"/>
      <c r="I11" s="147"/>
      <c r="J11" s="147"/>
      <c r="K11" s="147"/>
      <c r="L11" s="147"/>
      <c r="M11" s="147"/>
      <c r="N11" s="147"/>
      <c r="O11" s="148" t="s">
        <v>88</v>
      </c>
      <c r="P11" s="149"/>
      <c r="Q11" s="150"/>
      <c r="R11" s="32">
        <v>3</v>
      </c>
      <c r="S11" s="33" t="s">
        <v>89</v>
      </c>
      <c r="T11" s="34">
        <v>0</v>
      </c>
      <c r="U11" s="32">
        <v>0</v>
      </c>
      <c r="V11" s="33" t="s">
        <v>89</v>
      </c>
      <c r="W11" s="34">
        <v>3</v>
      </c>
      <c r="X11" s="32">
        <v>0</v>
      </c>
      <c r="Y11" s="33" t="s">
        <v>89</v>
      </c>
      <c r="Z11" s="32">
        <v>3</v>
      </c>
      <c r="AA11" s="35">
        <f>IF(B11&lt;&gt;"",SUM(IF(R11&gt;T11,1,0),IF(U11&gt;W11,1,0),IF(X11&gt;Z11,1,0)),"")</f>
        <v>1</v>
      </c>
      <c r="AB11" s="36">
        <f>IF(B11&lt;&gt;"",SUM(IF(R11&lt;T11,1,0),IF(U11&lt;W11,1,0),IF(X11&lt;Z11,1,0)),"")</f>
        <v>2</v>
      </c>
      <c r="AC11" s="37">
        <f>IF(B11&lt;&gt;"",R11+U11+X11,"")</f>
        <v>3</v>
      </c>
      <c r="AD11" s="37" t="s">
        <v>89</v>
      </c>
      <c r="AE11" s="38">
        <f>IF(B11&lt;&gt;"",T11+W11+Z11,"")</f>
        <v>6</v>
      </c>
      <c r="AF11" s="39">
        <f t="shared" ref="AF11:AF14" si="2">IF(B11&lt;&gt;"",(AA11*2)+AB11,"")</f>
        <v>4</v>
      </c>
      <c r="AG11" s="134">
        <f t="shared" ref="AG11:AG14" si="3">IF(B11&lt;&gt;"",RANK(AF11,$AF$11:$AF$14,0),"")</f>
        <v>3</v>
      </c>
      <c r="AH11" s="135"/>
      <c r="AI11" s="25"/>
    </row>
    <row r="12" spans="1:35" ht="16.5" customHeight="1" x14ac:dyDescent="0.25">
      <c r="A12" s="40">
        <v>2</v>
      </c>
      <c r="B12" s="146" t="s">
        <v>165</v>
      </c>
      <c r="C12" s="147"/>
      <c r="D12" s="147"/>
      <c r="E12" s="147"/>
      <c r="F12" s="147"/>
      <c r="G12" s="147"/>
      <c r="H12" s="147"/>
      <c r="I12" s="147"/>
      <c r="J12" s="147"/>
      <c r="K12" s="147"/>
      <c r="L12" s="147"/>
      <c r="M12" s="147"/>
      <c r="N12" s="147"/>
      <c r="O12" s="41">
        <f>T11</f>
        <v>0</v>
      </c>
      <c r="P12" s="42" t="s">
        <v>89</v>
      </c>
      <c r="Q12" s="43">
        <f>R11</f>
        <v>3</v>
      </c>
      <c r="R12" s="151" t="s">
        <v>88</v>
      </c>
      <c r="S12" s="152"/>
      <c r="T12" s="153"/>
      <c r="U12" s="44">
        <v>2</v>
      </c>
      <c r="V12" s="45" t="s">
        <v>89</v>
      </c>
      <c r="W12" s="46">
        <v>3</v>
      </c>
      <c r="X12" s="44">
        <v>3</v>
      </c>
      <c r="Y12" s="45" t="s">
        <v>89</v>
      </c>
      <c r="Z12" s="47">
        <v>1</v>
      </c>
      <c r="AA12" s="48">
        <f>IF(B12&lt;&gt;"",SUM(IF(O12&gt;Q12,1,0),IF(U12&gt;W12,1,0),IF(X12&gt;Z12,1,0)),"")</f>
        <v>1</v>
      </c>
      <c r="AB12" s="49">
        <f>IF(B12&lt;&gt;"",SUM(IF(O12&lt;Q12,1,0),IF(U12&lt;W12,1,0),IF(X12&lt;Z12,1,0)),"")</f>
        <v>2</v>
      </c>
      <c r="AC12" s="50">
        <f>IF(B12&lt;&gt;"",O12+U12+X12,"")</f>
        <v>5</v>
      </c>
      <c r="AD12" s="51" t="s">
        <v>89</v>
      </c>
      <c r="AE12" s="52">
        <f>IF(B12&lt;&gt;"",Q12+W12+Z12,"")</f>
        <v>7</v>
      </c>
      <c r="AF12" s="53">
        <f t="shared" si="2"/>
        <v>4</v>
      </c>
      <c r="AG12" s="134">
        <f t="shared" si="3"/>
        <v>3</v>
      </c>
      <c r="AH12" s="135"/>
      <c r="AI12" s="25"/>
    </row>
    <row r="13" spans="1:35" ht="16.5" customHeight="1" x14ac:dyDescent="0.25">
      <c r="A13" s="40">
        <v>3</v>
      </c>
      <c r="B13" s="146" t="s">
        <v>56</v>
      </c>
      <c r="C13" s="147"/>
      <c r="D13" s="147"/>
      <c r="E13" s="147"/>
      <c r="F13" s="147"/>
      <c r="G13" s="147"/>
      <c r="H13" s="147"/>
      <c r="I13" s="147"/>
      <c r="J13" s="147"/>
      <c r="K13" s="147"/>
      <c r="L13" s="147"/>
      <c r="M13" s="147"/>
      <c r="N13" s="147"/>
      <c r="O13" s="54">
        <f>W11</f>
        <v>3</v>
      </c>
      <c r="P13" s="55" t="s">
        <v>89</v>
      </c>
      <c r="Q13" s="46">
        <f>U11</f>
        <v>0</v>
      </c>
      <c r="R13" s="47">
        <f>W12</f>
        <v>3</v>
      </c>
      <c r="S13" s="55" t="s">
        <v>89</v>
      </c>
      <c r="T13" s="46">
        <f>U12</f>
        <v>2</v>
      </c>
      <c r="U13" s="151" t="s">
        <v>88</v>
      </c>
      <c r="V13" s="152"/>
      <c r="W13" s="153"/>
      <c r="X13" s="44">
        <v>1</v>
      </c>
      <c r="Y13" s="45" t="s">
        <v>89</v>
      </c>
      <c r="Z13" s="47">
        <v>3</v>
      </c>
      <c r="AA13" s="48">
        <f>IF(B13&lt;&gt;"",SUM(IF(O13&gt;Q13,1,0),IF(R13&gt;T13,1,0),IF(X13&gt;Z13,1,0)),"")</f>
        <v>2</v>
      </c>
      <c r="AB13" s="49">
        <f>IF(B13&lt;&gt;"",SUM(IF(O13&lt;Q13,1,0),IF(R13&lt;T13,1,0),IF(X13&lt;Z13,1,0)),"")</f>
        <v>1</v>
      </c>
      <c r="AC13" s="50">
        <f>IF(B13&lt;&gt;"",O13+R13+X13,"")</f>
        <v>7</v>
      </c>
      <c r="AD13" s="51" t="s">
        <v>89</v>
      </c>
      <c r="AE13" s="52">
        <f>IF(B13&lt;&gt;"",Q13+T13+Z13,"")</f>
        <v>5</v>
      </c>
      <c r="AF13" s="53">
        <f t="shared" si="2"/>
        <v>5</v>
      </c>
      <c r="AG13" s="134">
        <f t="shared" si="3"/>
        <v>1</v>
      </c>
      <c r="AH13" s="135"/>
      <c r="AI13" s="25"/>
    </row>
    <row r="14" spans="1:35" ht="16.5" customHeight="1" x14ac:dyDescent="0.25">
      <c r="A14" s="56">
        <v>4</v>
      </c>
      <c r="B14" s="154" t="s">
        <v>52</v>
      </c>
      <c r="C14" s="155"/>
      <c r="D14" s="155"/>
      <c r="E14" s="155"/>
      <c r="F14" s="155"/>
      <c r="G14" s="155"/>
      <c r="H14" s="155"/>
      <c r="I14" s="155"/>
      <c r="J14" s="155"/>
      <c r="K14" s="155"/>
      <c r="L14" s="155"/>
      <c r="M14" s="155"/>
      <c r="N14" s="155"/>
      <c r="O14" s="57">
        <f>Z11</f>
        <v>3</v>
      </c>
      <c r="P14" s="58" t="s">
        <v>89</v>
      </c>
      <c r="Q14" s="59">
        <f>X11</f>
        <v>0</v>
      </c>
      <c r="R14" s="60">
        <f>Z12</f>
        <v>1</v>
      </c>
      <c r="S14" s="58" t="s">
        <v>89</v>
      </c>
      <c r="T14" s="61">
        <f>X12</f>
        <v>3</v>
      </c>
      <c r="U14" s="60">
        <v>3</v>
      </c>
      <c r="V14" s="62" t="s">
        <v>89</v>
      </c>
      <c r="W14" s="61">
        <v>1</v>
      </c>
      <c r="X14" s="156" t="s">
        <v>88</v>
      </c>
      <c r="Y14" s="157"/>
      <c r="Z14" s="158"/>
      <c r="AA14" s="63">
        <f>IF(B14&lt;&gt;"",SUM(IF(O14&gt;Q14,1,0),IF(R14&gt;T14,1,0),IF(U14&gt;W14,1,0)),"")</f>
        <v>2</v>
      </c>
      <c r="AB14" s="64">
        <f>IF(B14&lt;&gt;"",SUM(IF(O14&lt;Q14,1,0),IF(R14&lt;T14,1,0),IF(U14&lt;W14,1,0)),"")</f>
        <v>1</v>
      </c>
      <c r="AC14" s="65">
        <f>IF(B14&lt;&gt;"",O14+R14+U14,"")</f>
        <v>7</v>
      </c>
      <c r="AD14" s="66" t="s">
        <v>89</v>
      </c>
      <c r="AE14" s="67">
        <f>IF(B14&lt;&gt;"",Q14+T14+W14,"")</f>
        <v>4</v>
      </c>
      <c r="AF14" s="68">
        <f t="shared" si="2"/>
        <v>5</v>
      </c>
      <c r="AG14" s="136">
        <f t="shared" si="3"/>
        <v>1</v>
      </c>
      <c r="AH14" s="137"/>
      <c r="AI14" s="25"/>
    </row>
    <row r="15" spans="1:35" ht="16.5" customHeight="1" x14ac:dyDescent="0.25">
      <c r="A15" s="25"/>
      <c r="B15" s="27"/>
      <c r="C15" s="27"/>
      <c r="D15" s="27"/>
      <c r="E15" s="27"/>
      <c r="F15" s="27"/>
      <c r="G15" s="27"/>
      <c r="H15" s="27"/>
      <c r="I15" s="27"/>
      <c r="J15" s="27"/>
      <c r="K15" s="27"/>
      <c r="L15" s="27"/>
      <c r="M15" s="27"/>
      <c r="N15" s="27"/>
      <c r="O15" s="28"/>
      <c r="P15" s="28"/>
      <c r="Q15" s="28"/>
      <c r="R15" s="28"/>
      <c r="S15" s="28"/>
      <c r="T15" s="28"/>
      <c r="U15" s="28"/>
      <c r="V15" s="28"/>
      <c r="W15" s="28"/>
      <c r="X15" s="28"/>
      <c r="Y15" s="28"/>
      <c r="Z15" s="28"/>
      <c r="AA15" s="28"/>
      <c r="AB15" s="28"/>
      <c r="AC15" s="28"/>
      <c r="AD15" s="28"/>
      <c r="AE15" s="28"/>
      <c r="AF15" s="28"/>
      <c r="AG15" s="28"/>
      <c r="AH15" s="70"/>
      <c r="AI15" s="25"/>
    </row>
    <row r="16" spans="1:35" ht="16.5" customHeight="1" x14ac:dyDescent="0.25">
      <c r="A16" s="143"/>
      <c r="B16" s="139"/>
      <c r="C16" s="144" t="s">
        <v>97</v>
      </c>
      <c r="D16" s="130"/>
      <c r="E16" s="130"/>
      <c r="F16" s="130"/>
      <c r="G16" s="130"/>
      <c r="H16" s="130"/>
      <c r="I16" s="130"/>
      <c r="J16" s="130"/>
      <c r="K16" s="130"/>
      <c r="L16" s="130"/>
      <c r="M16" s="130"/>
      <c r="N16" s="132"/>
      <c r="O16" s="145">
        <v>1</v>
      </c>
      <c r="P16" s="130"/>
      <c r="Q16" s="131"/>
      <c r="R16" s="129">
        <v>2</v>
      </c>
      <c r="S16" s="130"/>
      <c r="T16" s="131"/>
      <c r="U16" s="129">
        <v>3</v>
      </c>
      <c r="V16" s="130"/>
      <c r="W16" s="131"/>
      <c r="X16" s="129">
        <v>4</v>
      </c>
      <c r="Y16" s="130"/>
      <c r="Z16" s="132"/>
      <c r="AA16" s="29" t="s">
        <v>82</v>
      </c>
      <c r="AB16" s="29" t="s">
        <v>83</v>
      </c>
      <c r="AC16" s="129" t="s">
        <v>84</v>
      </c>
      <c r="AD16" s="130"/>
      <c r="AE16" s="131"/>
      <c r="AF16" s="30" t="s">
        <v>85</v>
      </c>
      <c r="AG16" s="133" t="s">
        <v>86</v>
      </c>
      <c r="AH16" s="132"/>
      <c r="AI16" s="25"/>
    </row>
    <row r="17" spans="1:35" ht="16.5" customHeight="1" x14ac:dyDescent="0.25">
      <c r="A17" s="31">
        <v>1</v>
      </c>
      <c r="B17" s="146" t="s">
        <v>166</v>
      </c>
      <c r="C17" s="147"/>
      <c r="D17" s="147"/>
      <c r="E17" s="147"/>
      <c r="F17" s="147"/>
      <c r="G17" s="147"/>
      <c r="H17" s="147"/>
      <c r="I17" s="147"/>
      <c r="J17" s="147"/>
      <c r="K17" s="147"/>
      <c r="L17" s="147"/>
      <c r="M17" s="147"/>
      <c r="N17" s="147"/>
      <c r="O17" s="148" t="s">
        <v>88</v>
      </c>
      <c r="P17" s="149"/>
      <c r="Q17" s="150"/>
      <c r="R17" s="32">
        <v>3</v>
      </c>
      <c r="S17" s="33" t="s">
        <v>89</v>
      </c>
      <c r="T17" s="34">
        <v>1</v>
      </c>
      <c r="U17" s="32">
        <v>3</v>
      </c>
      <c r="V17" s="33" t="s">
        <v>89</v>
      </c>
      <c r="W17" s="34">
        <v>1</v>
      </c>
      <c r="X17" s="32">
        <v>3</v>
      </c>
      <c r="Y17" s="33" t="s">
        <v>89</v>
      </c>
      <c r="Z17" s="32">
        <v>0</v>
      </c>
      <c r="AA17" s="35">
        <f>IF(B17&lt;&gt;"",SUM(IF(R17&gt;T17,1,0),IF(U17&gt;W17,1,0),IF(X17&gt;Z17,1,0)),"")</f>
        <v>3</v>
      </c>
      <c r="AB17" s="36">
        <f>IF(B17&lt;&gt;"",SUM(IF(R17&lt;T17,1,0),IF(U17&lt;W17,1,0),IF(X17&lt;Z17,1,0)),"")</f>
        <v>0</v>
      </c>
      <c r="AC17" s="37">
        <f>IF(B17&lt;&gt;"",R17+U17+X17,"")</f>
        <v>9</v>
      </c>
      <c r="AD17" s="37" t="s">
        <v>89</v>
      </c>
      <c r="AE17" s="38">
        <f>IF(B17&lt;&gt;"",T17+W17+Z17,"")</f>
        <v>2</v>
      </c>
      <c r="AF17" s="39">
        <f t="shared" ref="AF17:AF20" si="4">IF(B17&lt;&gt;"",(AA17*2)+AB17,"")</f>
        <v>6</v>
      </c>
      <c r="AG17" s="134">
        <f t="shared" ref="AG17:AG20" si="5">IF(B17&lt;&gt;"",RANK(AF17,$AF$17:$AF$20,0),"")</f>
        <v>1</v>
      </c>
      <c r="AH17" s="135"/>
      <c r="AI17" s="25"/>
    </row>
    <row r="18" spans="1:35" ht="16.5" customHeight="1" x14ac:dyDescent="0.25">
      <c r="A18" s="40">
        <v>2</v>
      </c>
      <c r="B18" s="146" t="s">
        <v>167</v>
      </c>
      <c r="C18" s="147"/>
      <c r="D18" s="147"/>
      <c r="E18" s="147"/>
      <c r="F18" s="147"/>
      <c r="G18" s="147"/>
      <c r="H18" s="147"/>
      <c r="I18" s="147"/>
      <c r="J18" s="147"/>
      <c r="K18" s="147"/>
      <c r="L18" s="147"/>
      <c r="M18" s="147"/>
      <c r="N18" s="147"/>
      <c r="O18" s="41">
        <f>T17</f>
        <v>1</v>
      </c>
      <c r="P18" s="42" t="s">
        <v>89</v>
      </c>
      <c r="Q18" s="43">
        <f>R17</f>
        <v>3</v>
      </c>
      <c r="R18" s="151" t="s">
        <v>88</v>
      </c>
      <c r="S18" s="152"/>
      <c r="T18" s="153"/>
      <c r="U18" s="44">
        <v>0</v>
      </c>
      <c r="V18" s="45" t="s">
        <v>89</v>
      </c>
      <c r="W18" s="46">
        <v>3</v>
      </c>
      <c r="X18" s="44">
        <v>2</v>
      </c>
      <c r="Y18" s="45" t="s">
        <v>89</v>
      </c>
      <c r="Z18" s="47">
        <v>3</v>
      </c>
      <c r="AA18" s="48">
        <f>IF(B18&lt;&gt;"",SUM(IF(O18&gt;Q18,1,0),IF(U18&gt;W18,1,0),IF(X18&gt;Z18,1,0)),"")</f>
        <v>0</v>
      </c>
      <c r="AB18" s="49">
        <f>IF(B18&lt;&gt;"",SUM(IF(O18&lt;Q18,1,0),IF(U18&lt;W18,1,0),IF(X18&lt;Z18,1,0)),"")</f>
        <v>3</v>
      </c>
      <c r="AC18" s="50">
        <f>IF(B18&lt;&gt;"",O18+U18+X18,"")</f>
        <v>3</v>
      </c>
      <c r="AD18" s="51" t="s">
        <v>89</v>
      </c>
      <c r="AE18" s="52">
        <f>IF(B18&lt;&gt;"",Q18+W18+Z18,"")</f>
        <v>9</v>
      </c>
      <c r="AF18" s="53">
        <f t="shared" si="4"/>
        <v>3</v>
      </c>
      <c r="AG18" s="134">
        <f t="shared" si="5"/>
        <v>4</v>
      </c>
      <c r="AH18" s="135"/>
      <c r="AI18" s="25"/>
    </row>
    <row r="19" spans="1:35" ht="16.5" customHeight="1" x14ac:dyDescent="0.25">
      <c r="A19" s="40">
        <v>3</v>
      </c>
      <c r="B19" s="146" t="s">
        <v>63</v>
      </c>
      <c r="C19" s="147"/>
      <c r="D19" s="147"/>
      <c r="E19" s="147"/>
      <c r="F19" s="147"/>
      <c r="G19" s="147"/>
      <c r="H19" s="147"/>
      <c r="I19" s="147"/>
      <c r="J19" s="147"/>
      <c r="K19" s="147"/>
      <c r="L19" s="147"/>
      <c r="M19" s="147"/>
      <c r="N19" s="147"/>
      <c r="O19" s="54">
        <f>W17</f>
        <v>1</v>
      </c>
      <c r="P19" s="55" t="s">
        <v>89</v>
      </c>
      <c r="Q19" s="46">
        <f>U17</f>
        <v>3</v>
      </c>
      <c r="R19" s="47">
        <f>W18</f>
        <v>3</v>
      </c>
      <c r="S19" s="55" t="s">
        <v>89</v>
      </c>
      <c r="T19" s="46">
        <f>U18</f>
        <v>0</v>
      </c>
      <c r="U19" s="151" t="s">
        <v>88</v>
      </c>
      <c r="V19" s="152"/>
      <c r="W19" s="153"/>
      <c r="X19" s="44">
        <v>3</v>
      </c>
      <c r="Y19" s="45" t="s">
        <v>89</v>
      </c>
      <c r="Z19" s="47">
        <v>0</v>
      </c>
      <c r="AA19" s="48">
        <f>IF(B19&lt;&gt;"",SUM(IF(O19&gt;Q19,1,0),IF(R19&gt;T19,1,0),IF(X19&gt;Z19,1,0)),"")</f>
        <v>2</v>
      </c>
      <c r="AB19" s="49">
        <f>IF(B19&lt;&gt;"",SUM(IF(O19&lt;Q19,1,0),IF(R19&lt;T19,1,0),IF(X19&lt;Z19,1,0)),"")</f>
        <v>1</v>
      </c>
      <c r="AC19" s="50">
        <f>IF(B19&lt;&gt;"",O19+R19+X19,"")</f>
        <v>7</v>
      </c>
      <c r="AD19" s="51" t="s">
        <v>89</v>
      </c>
      <c r="AE19" s="52">
        <f>IF(B19&lt;&gt;"",Q19+T19+Z19,"")</f>
        <v>3</v>
      </c>
      <c r="AF19" s="53">
        <f t="shared" si="4"/>
        <v>5</v>
      </c>
      <c r="AG19" s="134">
        <f t="shared" si="5"/>
        <v>2</v>
      </c>
      <c r="AH19" s="135"/>
      <c r="AI19" s="25"/>
    </row>
    <row r="20" spans="1:35" ht="16.5" customHeight="1" x14ac:dyDescent="0.25">
      <c r="A20" s="56">
        <v>4</v>
      </c>
      <c r="B20" s="154" t="s">
        <v>76</v>
      </c>
      <c r="C20" s="155"/>
      <c r="D20" s="155"/>
      <c r="E20" s="155"/>
      <c r="F20" s="155"/>
      <c r="G20" s="155"/>
      <c r="H20" s="155"/>
      <c r="I20" s="155"/>
      <c r="J20" s="155"/>
      <c r="K20" s="155"/>
      <c r="L20" s="155"/>
      <c r="M20" s="155"/>
      <c r="N20" s="155"/>
      <c r="O20" s="57">
        <f>Z17</f>
        <v>0</v>
      </c>
      <c r="P20" s="58" t="s">
        <v>89</v>
      </c>
      <c r="Q20" s="59">
        <f>X17</f>
        <v>3</v>
      </c>
      <c r="R20" s="60">
        <f>Z18</f>
        <v>3</v>
      </c>
      <c r="S20" s="58" t="s">
        <v>89</v>
      </c>
      <c r="T20" s="61">
        <f>X18</f>
        <v>2</v>
      </c>
      <c r="U20" s="60">
        <f>Z19</f>
        <v>0</v>
      </c>
      <c r="V20" s="62" t="s">
        <v>89</v>
      </c>
      <c r="W20" s="61">
        <f>X19</f>
        <v>3</v>
      </c>
      <c r="X20" s="156" t="s">
        <v>88</v>
      </c>
      <c r="Y20" s="157"/>
      <c r="Z20" s="158"/>
      <c r="AA20" s="63">
        <f>IF(B20&lt;&gt;"",SUM(IF(O20&gt;Q20,1,0),IF(R20&gt;T20,1,0),IF(U20&gt;W20,1,0)),"")</f>
        <v>1</v>
      </c>
      <c r="AB20" s="64">
        <f>IF(B20&lt;&gt;"",SUM(IF(O20&lt;Q20,1,0),IF(R20&lt;T20,1,0),IF(U20&lt;W20,1,0)),"")</f>
        <v>2</v>
      </c>
      <c r="AC20" s="65">
        <f>IF(B20&lt;&gt;"",O20+R20+U20,"")</f>
        <v>3</v>
      </c>
      <c r="AD20" s="66" t="s">
        <v>89</v>
      </c>
      <c r="AE20" s="67">
        <f>IF(B20&lt;&gt;"",Q20+T20+W20,"")</f>
        <v>8</v>
      </c>
      <c r="AF20" s="68">
        <f t="shared" si="4"/>
        <v>4</v>
      </c>
      <c r="AG20" s="136">
        <f t="shared" si="5"/>
        <v>3</v>
      </c>
      <c r="AH20" s="137"/>
      <c r="AI20" s="25"/>
    </row>
    <row r="21" spans="1:35" ht="16.5" customHeight="1" x14ac:dyDescent="0.25">
      <c r="A21" s="25"/>
      <c r="B21" s="27"/>
      <c r="C21" s="27"/>
      <c r="D21" s="27"/>
      <c r="E21" s="27"/>
      <c r="F21" s="27"/>
      <c r="G21" s="27"/>
      <c r="H21" s="27"/>
      <c r="I21" s="27"/>
      <c r="J21" s="27"/>
      <c r="K21" s="27"/>
      <c r="L21" s="27"/>
      <c r="M21" s="27"/>
      <c r="N21" s="27"/>
      <c r="O21" s="28"/>
      <c r="P21" s="28"/>
      <c r="Q21" s="28"/>
      <c r="R21" s="28"/>
      <c r="S21" s="28"/>
      <c r="T21" s="28"/>
      <c r="U21" s="28"/>
      <c r="V21" s="28"/>
      <c r="W21" s="28"/>
      <c r="X21" s="28"/>
      <c r="Y21" s="28"/>
      <c r="Z21" s="28"/>
      <c r="AA21" s="28"/>
      <c r="AB21" s="28"/>
      <c r="AC21" s="28"/>
      <c r="AD21" s="28"/>
      <c r="AE21" s="28"/>
      <c r="AF21" s="28"/>
      <c r="AG21" s="28"/>
      <c r="AH21" s="70"/>
      <c r="AI21" s="25"/>
    </row>
    <row r="22" spans="1:35" ht="16.5" customHeight="1" x14ac:dyDescent="0.25">
      <c r="A22" s="143"/>
      <c r="B22" s="139"/>
      <c r="C22" s="144" t="s">
        <v>102</v>
      </c>
      <c r="D22" s="130"/>
      <c r="E22" s="130"/>
      <c r="F22" s="130"/>
      <c r="G22" s="130"/>
      <c r="H22" s="130"/>
      <c r="I22" s="130"/>
      <c r="J22" s="130"/>
      <c r="K22" s="130"/>
      <c r="L22" s="130"/>
      <c r="M22" s="130"/>
      <c r="N22" s="132"/>
      <c r="O22" s="145">
        <v>1</v>
      </c>
      <c r="P22" s="130"/>
      <c r="Q22" s="131"/>
      <c r="R22" s="129">
        <v>2</v>
      </c>
      <c r="S22" s="130"/>
      <c r="T22" s="131"/>
      <c r="U22" s="129">
        <v>3</v>
      </c>
      <c r="V22" s="130"/>
      <c r="W22" s="131"/>
      <c r="X22" s="129">
        <v>4</v>
      </c>
      <c r="Y22" s="130"/>
      <c r="Z22" s="132"/>
      <c r="AA22" s="29" t="s">
        <v>82</v>
      </c>
      <c r="AB22" s="29" t="s">
        <v>83</v>
      </c>
      <c r="AC22" s="129" t="s">
        <v>84</v>
      </c>
      <c r="AD22" s="130"/>
      <c r="AE22" s="131"/>
      <c r="AF22" s="30" t="s">
        <v>85</v>
      </c>
      <c r="AG22" s="133" t="s">
        <v>86</v>
      </c>
      <c r="AH22" s="132"/>
      <c r="AI22" s="25"/>
    </row>
    <row r="23" spans="1:35" ht="16.5" customHeight="1" x14ac:dyDescent="0.25">
      <c r="A23" s="31">
        <v>1</v>
      </c>
      <c r="B23" s="146" t="s">
        <v>61</v>
      </c>
      <c r="C23" s="147"/>
      <c r="D23" s="147"/>
      <c r="E23" s="147"/>
      <c r="F23" s="147"/>
      <c r="G23" s="147"/>
      <c r="H23" s="147"/>
      <c r="I23" s="147"/>
      <c r="J23" s="147"/>
      <c r="K23" s="147"/>
      <c r="L23" s="147"/>
      <c r="M23" s="147"/>
      <c r="N23" s="147"/>
      <c r="O23" s="148" t="s">
        <v>88</v>
      </c>
      <c r="P23" s="149"/>
      <c r="Q23" s="150"/>
      <c r="R23" s="32">
        <v>3</v>
      </c>
      <c r="S23" s="33" t="s">
        <v>89</v>
      </c>
      <c r="T23" s="34">
        <v>0</v>
      </c>
      <c r="U23" s="32">
        <v>3</v>
      </c>
      <c r="V23" s="33" t="s">
        <v>89</v>
      </c>
      <c r="W23" s="34">
        <v>1</v>
      </c>
      <c r="X23" s="32">
        <v>3</v>
      </c>
      <c r="Y23" s="33" t="s">
        <v>89</v>
      </c>
      <c r="Z23" s="32">
        <v>2</v>
      </c>
      <c r="AA23" s="35">
        <f>IF(B23&lt;&gt;"",SUM(IF(R23&gt;T23,1,0),IF(U23&gt;W23,1,0),IF(X23&gt;Z23,1,0)),"")</f>
        <v>3</v>
      </c>
      <c r="AB23" s="36">
        <f>IF(B23&lt;&gt;"",SUM(IF(R23&lt;T23,1,0),IF(U23&lt;W23,1,0),IF(X23&lt;Z23,1,0)),"")</f>
        <v>0</v>
      </c>
      <c r="AC23" s="37">
        <f>IF(B23&lt;&gt;"",R23+U23+X23,"")</f>
        <v>9</v>
      </c>
      <c r="AD23" s="37" t="s">
        <v>89</v>
      </c>
      <c r="AE23" s="38">
        <f>IF(B23&lt;&gt;"",T23+W23+Z23,"")</f>
        <v>3</v>
      </c>
      <c r="AF23" s="39">
        <f t="shared" ref="AF23:AF26" si="6">IF(B23&lt;&gt;"",(AA23*2)+AB23,"")</f>
        <v>6</v>
      </c>
      <c r="AG23" s="134">
        <f t="shared" ref="AG23:AG26" si="7">IF(B23&lt;&gt;"",RANK(AF23,$AF$23:$AF$26,0),"")</f>
        <v>1</v>
      </c>
      <c r="AH23" s="135"/>
      <c r="AI23" s="25"/>
    </row>
    <row r="24" spans="1:35" ht="16.5" customHeight="1" x14ac:dyDescent="0.25">
      <c r="A24" s="40">
        <v>2</v>
      </c>
      <c r="B24" s="146" t="s">
        <v>72</v>
      </c>
      <c r="C24" s="147"/>
      <c r="D24" s="147"/>
      <c r="E24" s="147"/>
      <c r="F24" s="147"/>
      <c r="G24" s="147"/>
      <c r="H24" s="147"/>
      <c r="I24" s="147"/>
      <c r="J24" s="147"/>
      <c r="K24" s="147"/>
      <c r="L24" s="147"/>
      <c r="M24" s="147"/>
      <c r="N24" s="147"/>
      <c r="O24" s="41">
        <f>T23</f>
        <v>0</v>
      </c>
      <c r="P24" s="42" t="s">
        <v>89</v>
      </c>
      <c r="Q24" s="43">
        <f>R23</f>
        <v>3</v>
      </c>
      <c r="R24" s="151" t="s">
        <v>88</v>
      </c>
      <c r="S24" s="152"/>
      <c r="T24" s="153"/>
      <c r="U24" s="44">
        <v>0</v>
      </c>
      <c r="V24" s="45" t="s">
        <v>89</v>
      </c>
      <c r="W24" s="46">
        <v>3</v>
      </c>
      <c r="X24" s="44">
        <v>0</v>
      </c>
      <c r="Y24" s="45" t="s">
        <v>89</v>
      </c>
      <c r="Z24" s="47">
        <v>3</v>
      </c>
      <c r="AA24" s="48">
        <f>IF(B24&lt;&gt;"",SUM(IF(O24&gt;Q24,1,0),IF(U24&gt;W24,1,0),IF(X24&gt;Z24,1,0)),"")</f>
        <v>0</v>
      </c>
      <c r="AB24" s="49">
        <f>IF(B24&lt;&gt;"",SUM(IF(O24&lt;Q24,1,0),IF(U24&lt;W24,1,0),IF(X24&lt;Z24,1,0)),"")</f>
        <v>3</v>
      </c>
      <c r="AC24" s="50">
        <f>IF(B24&lt;&gt;"",O24+U24+X24,"")</f>
        <v>0</v>
      </c>
      <c r="AD24" s="51" t="s">
        <v>89</v>
      </c>
      <c r="AE24" s="52">
        <f>IF(B24&lt;&gt;"",Q24+W24+Z24,"")</f>
        <v>9</v>
      </c>
      <c r="AF24" s="53">
        <f t="shared" si="6"/>
        <v>3</v>
      </c>
      <c r="AG24" s="134">
        <f t="shared" si="7"/>
        <v>4</v>
      </c>
      <c r="AH24" s="135"/>
      <c r="AI24" s="25"/>
    </row>
    <row r="25" spans="1:35" ht="16.5" customHeight="1" x14ac:dyDescent="0.25">
      <c r="A25" s="40">
        <v>3</v>
      </c>
      <c r="B25" s="146" t="s">
        <v>65</v>
      </c>
      <c r="C25" s="147"/>
      <c r="D25" s="147"/>
      <c r="E25" s="147"/>
      <c r="F25" s="147"/>
      <c r="G25" s="147"/>
      <c r="H25" s="147"/>
      <c r="I25" s="147"/>
      <c r="J25" s="147"/>
      <c r="K25" s="147"/>
      <c r="L25" s="147"/>
      <c r="M25" s="147"/>
      <c r="N25" s="147"/>
      <c r="O25" s="54">
        <f>W23</f>
        <v>1</v>
      </c>
      <c r="P25" s="55" t="s">
        <v>89</v>
      </c>
      <c r="Q25" s="46">
        <f>U23</f>
        <v>3</v>
      </c>
      <c r="R25" s="47">
        <f>W24</f>
        <v>3</v>
      </c>
      <c r="S25" s="55" t="s">
        <v>89</v>
      </c>
      <c r="T25" s="46">
        <f>U24</f>
        <v>0</v>
      </c>
      <c r="U25" s="151" t="s">
        <v>88</v>
      </c>
      <c r="V25" s="152"/>
      <c r="W25" s="153"/>
      <c r="X25" s="44">
        <v>3</v>
      </c>
      <c r="Y25" s="45" t="s">
        <v>89</v>
      </c>
      <c r="Z25" s="47">
        <v>1</v>
      </c>
      <c r="AA25" s="48">
        <f>IF(B25&lt;&gt;"",SUM(IF(O25&gt;Q25,1,0),IF(R25&gt;T25,1,0),IF(X25&gt;Z25,1,0)),"")</f>
        <v>2</v>
      </c>
      <c r="AB25" s="49">
        <f>IF(B25&lt;&gt;"",SUM(IF(O25&lt;Q25,1,0),IF(R25&lt;T25,1,0),IF(X25&lt;Z25,1,0)),"")</f>
        <v>1</v>
      </c>
      <c r="AC25" s="50">
        <f>IF(B25&lt;&gt;"",O25+R25+X25,"")</f>
        <v>7</v>
      </c>
      <c r="AD25" s="51" t="s">
        <v>89</v>
      </c>
      <c r="AE25" s="52">
        <f>IF(B25&lt;&gt;"",Q25+T25+Z25,"")</f>
        <v>4</v>
      </c>
      <c r="AF25" s="53">
        <f t="shared" si="6"/>
        <v>5</v>
      </c>
      <c r="AG25" s="134">
        <f t="shared" si="7"/>
        <v>2</v>
      </c>
      <c r="AH25" s="135"/>
      <c r="AI25" s="25"/>
    </row>
    <row r="26" spans="1:35" ht="16.5" customHeight="1" x14ac:dyDescent="0.25">
      <c r="A26" s="56">
        <v>4</v>
      </c>
      <c r="B26" s="154" t="s">
        <v>70</v>
      </c>
      <c r="C26" s="155"/>
      <c r="D26" s="155"/>
      <c r="E26" s="155"/>
      <c r="F26" s="155"/>
      <c r="G26" s="155"/>
      <c r="H26" s="155"/>
      <c r="I26" s="155"/>
      <c r="J26" s="155"/>
      <c r="K26" s="155"/>
      <c r="L26" s="155"/>
      <c r="M26" s="155"/>
      <c r="N26" s="155"/>
      <c r="O26" s="57">
        <f>Z23</f>
        <v>2</v>
      </c>
      <c r="P26" s="58" t="s">
        <v>89</v>
      </c>
      <c r="Q26" s="59">
        <f>X23</f>
        <v>3</v>
      </c>
      <c r="R26" s="60">
        <f>Z24</f>
        <v>3</v>
      </c>
      <c r="S26" s="58" t="s">
        <v>89</v>
      </c>
      <c r="T26" s="61">
        <f>X24</f>
        <v>0</v>
      </c>
      <c r="U26" s="60">
        <f>Z25</f>
        <v>1</v>
      </c>
      <c r="V26" s="62" t="s">
        <v>89</v>
      </c>
      <c r="W26" s="61">
        <f>X25</f>
        <v>3</v>
      </c>
      <c r="X26" s="156" t="s">
        <v>88</v>
      </c>
      <c r="Y26" s="157"/>
      <c r="Z26" s="158"/>
      <c r="AA26" s="63">
        <f>IF(B26&lt;&gt;"",SUM(IF(O26&gt;Q26,1,0),IF(R26&gt;T26,1,0),IF(U26&gt;W26,1,0)),"")</f>
        <v>1</v>
      </c>
      <c r="AB26" s="64">
        <f>IF(B26&lt;&gt;"",SUM(IF(O26&lt;Q26,1,0),IF(R26&lt;T26,1,0),IF(U26&lt;W26,1,0)),"")</f>
        <v>2</v>
      </c>
      <c r="AC26" s="65">
        <f>IF(B26&lt;&gt;"",O26+R26+U26,"")</f>
        <v>6</v>
      </c>
      <c r="AD26" s="66" t="s">
        <v>89</v>
      </c>
      <c r="AE26" s="67">
        <f>IF(B26&lt;&gt;"",Q26+T26+W26,"")</f>
        <v>6</v>
      </c>
      <c r="AF26" s="68">
        <f t="shared" si="6"/>
        <v>4</v>
      </c>
      <c r="AG26" s="136">
        <f t="shared" si="7"/>
        <v>3</v>
      </c>
      <c r="AH26" s="137"/>
      <c r="AI26" s="25"/>
    </row>
    <row r="27" spans="1:35" ht="12.75" customHeight="1" x14ac:dyDescent="0.25">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row>
    <row r="28" spans="1:35" ht="12.75" customHeight="1" x14ac:dyDescent="0.25">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row>
    <row r="29" spans="1:35" ht="15.75" customHeight="1" x14ac:dyDescent="0.25">
      <c r="A29" s="159">
        <f>A1</f>
        <v>0</v>
      </c>
      <c r="B29" s="130"/>
      <c r="C29" s="130"/>
      <c r="D29" s="130"/>
      <c r="E29" s="130"/>
      <c r="F29" s="130"/>
      <c r="G29" s="130"/>
      <c r="H29" s="130"/>
      <c r="I29" s="139"/>
      <c r="J29" s="23"/>
      <c r="K29" s="160" t="str">
        <f>K1</f>
        <v>Jablonec n. N., 6.12.25</v>
      </c>
      <c r="L29" s="130"/>
      <c r="M29" s="130"/>
      <c r="N29" s="130"/>
      <c r="O29" s="130"/>
      <c r="P29" s="130"/>
      <c r="Q29" s="130"/>
      <c r="R29" s="130"/>
      <c r="S29" s="139"/>
      <c r="T29" s="23"/>
      <c r="U29" s="194" t="str">
        <f>U1</f>
        <v>Divize</v>
      </c>
      <c r="V29" s="130"/>
      <c r="W29" s="139"/>
      <c r="X29" s="195" t="str">
        <f>X1</f>
        <v>G</v>
      </c>
      <c r="Y29" s="130"/>
      <c r="Z29" s="139"/>
      <c r="AA29" s="195" t="str">
        <f>Z32</f>
        <v>o 1.-8. místo</v>
      </c>
      <c r="AB29" s="130"/>
      <c r="AC29" s="130"/>
      <c r="AD29" s="130"/>
      <c r="AE29" s="130"/>
      <c r="AF29" s="130"/>
      <c r="AG29" s="130"/>
      <c r="AH29" s="132"/>
      <c r="AI29" s="25"/>
    </row>
    <row r="30" spans="1:35" ht="10.5" customHeight="1" x14ac:dyDescent="0.25">
      <c r="A30" s="25"/>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25"/>
      <c r="AH30" s="25"/>
      <c r="AI30" s="25"/>
    </row>
    <row r="31" spans="1:35" ht="10.5" customHeight="1" x14ac:dyDescent="0.3">
      <c r="A31" s="72"/>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4"/>
      <c r="AI31" s="25"/>
    </row>
    <row r="32" spans="1:35" ht="12.75" customHeight="1" x14ac:dyDescent="0.3">
      <c r="A32" s="161" t="s">
        <v>54</v>
      </c>
      <c r="B32" s="147"/>
      <c r="C32" s="147"/>
      <c r="D32" s="147"/>
      <c r="E32" s="147"/>
      <c r="F32" s="147"/>
      <c r="G32" s="147"/>
      <c r="H32" s="147"/>
      <c r="I32" s="147"/>
      <c r="J32" s="147"/>
      <c r="K32" s="147"/>
      <c r="L32" s="75"/>
      <c r="M32" s="75"/>
      <c r="N32" s="75"/>
      <c r="O32" s="75"/>
      <c r="P32" s="75"/>
      <c r="Q32" s="75"/>
      <c r="R32" s="75"/>
      <c r="S32" s="75"/>
      <c r="T32" s="75"/>
      <c r="U32" s="75"/>
      <c r="V32" s="75"/>
      <c r="W32" s="75"/>
      <c r="X32" s="75"/>
      <c r="Y32" s="75"/>
      <c r="Z32" s="76" t="s">
        <v>107</v>
      </c>
      <c r="AA32" s="75"/>
      <c r="AB32" s="75"/>
      <c r="AC32" s="75"/>
      <c r="AD32" s="75"/>
      <c r="AE32" s="75"/>
      <c r="AF32" s="75"/>
      <c r="AG32" s="75"/>
      <c r="AH32" s="77"/>
      <c r="AI32" s="71"/>
    </row>
    <row r="33" spans="1:35" ht="12.75" customHeight="1" x14ac:dyDescent="0.3">
      <c r="A33" s="78"/>
      <c r="B33" s="75"/>
      <c r="C33" s="75"/>
      <c r="D33" s="75"/>
      <c r="E33" s="75"/>
      <c r="F33" s="75"/>
      <c r="G33" s="75"/>
      <c r="H33" s="75"/>
      <c r="I33" s="75"/>
      <c r="J33" s="75"/>
      <c r="K33" s="77"/>
      <c r="L33" s="161" t="s">
        <v>54</v>
      </c>
      <c r="M33" s="147"/>
      <c r="N33" s="147"/>
      <c r="O33" s="147"/>
      <c r="P33" s="147"/>
      <c r="Q33" s="147"/>
      <c r="R33" s="147"/>
      <c r="S33" s="147"/>
      <c r="T33" s="147"/>
      <c r="U33" s="147"/>
      <c r="V33" s="147"/>
      <c r="W33" s="75"/>
      <c r="X33" s="75"/>
      <c r="Y33" s="75"/>
      <c r="Z33" s="75"/>
      <c r="AA33" s="75"/>
      <c r="AB33" s="75"/>
      <c r="AC33" s="75"/>
      <c r="AD33" s="75"/>
      <c r="AE33" s="75"/>
      <c r="AF33" s="75"/>
      <c r="AG33" s="75"/>
      <c r="AH33" s="77"/>
      <c r="AI33" s="71"/>
    </row>
    <row r="34" spans="1:35" ht="12.75" customHeight="1" x14ac:dyDescent="0.3">
      <c r="A34" s="161" t="s">
        <v>63</v>
      </c>
      <c r="B34" s="147"/>
      <c r="C34" s="147"/>
      <c r="D34" s="147"/>
      <c r="E34" s="147"/>
      <c r="F34" s="147"/>
      <c r="G34" s="147"/>
      <c r="H34" s="147"/>
      <c r="I34" s="147"/>
      <c r="J34" s="147"/>
      <c r="K34" s="147"/>
      <c r="L34" s="162" t="s">
        <v>108</v>
      </c>
      <c r="M34" s="122"/>
      <c r="N34" s="122"/>
      <c r="O34" s="122"/>
      <c r="P34" s="122"/>
      <c r="Q34" s="122"/>
      <c r="R34" s="122"/>
      <c r="S34" s="122"/>
      <c r="T34" s="122"/>
      <c r="U34" s="122"/>
      <c r="V34" s="122"/>
      <c r="W34" s="78"/>
      <c r="X34" s="75"/>
      <c r="Y34" s="75"/>
      <c r="Z34" s="75"/>
      <c r="AA34" s="75"/>
      <c r="AB34" s="75"/>
      <c r="AC34" s="75"/>
      <c r="AD34" s="75"/>
      <c r="AE34" s="75"/>
      <c r="AF34" s="75"/>
      <c r="AG34" s="75"/>
      <c r="AH34" s="77"/>
      <c r="AI34" s="71"/>
    </row>
    <row r="35" spans="1:35" ht="12.75" customHeight="1" x14ac:dyDescent="0.3">
      <c r="A35" s="78"/>
      <c r="B35" s="75"/>
      <c r="C35" s="75"/>
      <c r="D35" s="75"/>
      <c r="E35" s="75"/>
      <c r="F35" s="75"/>
      <c r="G35" s="75"/>
      <c r="H35" s="75"/>
      <c r="I35" s="75"/>
      <c r="J35" s="75"/>
      <c r="K35" s="75"/>
      <c r="L35" s="75"/>
      <c r="M35" s="75"/>
      <c r="N35" s="75"/>
      <c r="O35" s="75"/>
      <c r="P35" s="75"/>
      <c r="Q35" s="75"/>
      <c r="R35" s="75"/>
      <c r="S35" s="75"/>
      <c r="T35" s="75"/>
      <c r="U35" s="75"/>
      <c r="V35" s="75"/>
      <c r="W35" s="161" t="s">
        <v>54</v>
      </c>
      <c r="X35" s="147"/>
      <c r="Y35" s="147"/>
      <c r="Z35" s="147"/>
      <c r="AA35" s="147"/>
      <c r="AB35" s="147"/>
      <c r="AC35" s="147"/>
      <c r="AD35" s="147"/>
      <c r="AE35" s="147"/>
      <c r="AF35" s="147"/>
      <c r="AG35" s="147"/>
      <c r="AH35" s="77"/>
      <c r="AI35" s="71"/>
    </row>
    <row r="36" spans="1:35" ht="12.75" customHeight="1" x14ac:dyDescent="0.3">
      <c r="A36" s="161" t="s">
        <v>56</v>
      </c>
      <c r="B36" s="147"/>
      <c r="C36" s="147"/>
      <c r="D36" s="147"/>
      <c r="E36" s="147"/>
      <c r="F36" s="147"/>
      <c r="G36" s="147"/>
      <c r="H36" s="147"/>
      <c r="I36" s="147"/>
      <c r="J36" s="147"/>
      <c r="K36" s="147"/>
      <c r="L36" s="75"/>
      <c r="M36" s="75"/>
      <c r="N36" s="75"/>
      <c r="O36" s="75"/>
      <c r="P36" s="75"/>
      <c r="Q36" s="75"/>
      <c r="R36" s="75"/>
      <c r="S36" s="75"/>
      <c r="T36" s="75"/>
      <c r="U36" s="75"/>
      <c r="V36" s="75"/>
      <c r="W36" s="162" t="s">
        <v>109</v>
      </c>
      <c r="X36" s="122"/>
      <c r="Y36" s="122"/>
      <c r="Z36" s="122"/>
      <c r="AA36" s="122"/>
      <c r="AB36" s="122"/>
      <c r="AC36" s="122"/>
      <c r="AD36" s="122"/>
      <c r="AE36" s="122"/>
      <c r="AF36" s="122"/>
      <c r="AG36" s="122"/>
      <c r="AH36" s="79"/>
      <c r="AI36" s="71"/>
    </row>
    <row r="37" spans="1:35" ht="12.75" customHeight="1" x14ac:dyDescent="0.3">
      <c r="A37" s="78"/>
      <c r="B37" s="75"/>
      <c r="C37" s="75"/>
      <c r="D37" s="75"/>
      <c r="E37" s="75"/>
      <c r="F37" s="75"/>
      <c r="G37" s="75"/>
      <c r="H37" s="75"/>
      <c r="I37" s="75"/>
      <c r="J37" s="75"/>
      <c r="K37" s="77"/>
      <c r="L37" s="161" t="s">
        <v>56</v>
      </c>
      <c r="M37" s="147"/>
      <c r="N37" s="147"/>
      <c r="O37" s="147"/>
      <c r="P37" s="147"/>
      <c r="Q37" s="147"/>
      <c r="R37" s="147"/>
      <c r="S37" s="147"/>
      <c r="T37" s="147"/>
      <c r="U37" s="147"/>
      <c r="V37" s="147"/>
      <c r="W37" s="78"/>
      <c r="X37" s="75"/>
      <c r="Y37" s="75"/>
      <c r="Z37" s="75"/>
      <c r="AA37" s="75"/>
      <c r="AB37" s="75"/>
      <c r="AC37" s="75"/>
      <c r="AD37" s="75"/>
      <c r="AE37" s="75"/>
      <c r="AF37" s="75"/>
      <c r="AG37" s="80"/>
      <c r="AH37" s="79"/>
      <c r="AI37" s="71"/>
    </row>
    <row r="38" spans="1:35" ht="12.75" customHeight="1" x14ac:dyDescent="0.3">
      <c r="A38" s="161" t="s">
        <v>61</v>
      </c>
      <c r="B38" s="147"/>
      <c r="C38" s="147"/>
      <c r="D38" s="147"/>
      <c r="E38" s="147"/>
      <c r="F38" s="147"/>
      <c r="G38" s="147"/>
      <c r="H38" s="147"/>
      <c r="I38" s="147"/>
      <c r="J38" s="147"/>
      <c r="K38" s="147"/>
      <c r="L38" s="162" t="s">
        <v>109</v>
      </c>
      <c r="M38" s="122"/>
      <c r="N38" s="122"/>
      <c r="O38" s="122"/>
      <c r="P38" s="122"/>
      <c r="Q38" s="122"/>
      <c r="R38" s="122"/>
      <c r="S38" s="122"/>
      <c r="T38" s="122"/>
      <c r="U38" s="122"/>
      <c r="V38" s="122"/>
      <c r="W38" s="75"/>
      <c r="X38" s="75"/>
      <c r="Y38" s="75"/>
      <c r="Z38" s="75"/>
      <c r="AA38" s="75"/>
      <c r="AB38" s="75"/>
      <c r="AC38" s="75"/>
      <c r="AD38" s="75"/>
      <c r="AE38" s="75"/>
      <c r="AF38" s="75"/>
      <c r="AG38" s="80"/>
      <c r="AH38" s="79"/>
      <c r="AI38" s="71"/>
    </row>
    <row r="39" spans="1:35" ht="12.75" customHeight="1" x14ac:dyDescent="0.3">
      <c r="A39" s="78"/>
      <c r="B39" s="75"/>
      <c r="C39" s="75"/>
      <c r="D39" s="75"/>
      <c r="E39" s="75"/>
      <c r="F39" s="75"/>
      <c r="G39" s="75"/>
      <c r="H39" s="75"/>
      <c r="I39" s="75"/>
      <c r="J39" s="75"/>
      <c r="K39" s="75"/>
      <c r="L39" s="75"/>
      <c r="M39" s="75"/>
      <c r="N39" s="75"/>
      <c r="O39" s="75"/>
      <c r="P39" s="75"/>
      <c r="Q39" s="75"/>
      <c r="R39" s="75"/>
      <c r="S39" s="75"/>
      <c r="T39" s="75"/>
      <c r="U39" s="75"/>
      <c r="V39" s="75"/>
      <c r="W39" s="163" t="s">
        <v>52</v>
      </c>
      <c r="X39" s="147"/>
      <c r="Y39" s="147"/>
      <c r="Z39" s="147"/>
      <c r="AA39" s="147"/>
      <c r="AB39" s="147"/>
      <c r="AC39" s="147"/>
      <c r="AD39" s="147"/>
      <c r="AE39" s="147"/>
      <c r="AF39" s="147"/>
      <c r="AG39" s="147"/>
      <c r="AH39" s="79"/>
      <c r="AI39" s="71"/>
    </row>
    <row r="40" spans="1:35" ht="12.75" customHeight="1" x14ac:dyDescent="0.3">
      <c r="A40" s="161" t="s">
        <v>166</v>
      </c>
      <c r="B40" s="147"/>
      <c r="C40" s="147"/>
      <c r="D40" s="147"/>
      <c r="E40" s="147"/>
      <c r="F40" s="147"/>
      <c r="G40" s="147"/>
      <c r="H40" s="147"/>
      <c r="I40" s="147"/>
      <c r="J40" s="147"/>
      <c r="K40" s="147"/>
      <c r="L40" s="75"/>
      <c r="M40" s="75"/>
      <c r="N40" s="75"/>
      <c r="O40" s="75"/>
      <c r="P40" s="75"/>
      <c r="Q40" s="75"/>
      <c r="R40" s="75"/>
      <c r="S40" s="75"/>
      <c r="T40" s="75"/>
      <c r="U40" s="75"/>
      <c r="V40" s="75"/>
      <c r="W40" s="164" t="s">
        <v>110</v>
      </c>
      <c r="X40" s="122"/>
      <c r="Y40" s="122"/>
      <c r="Z40" s="122"/>
      <c r="AA40" s="122"/>
      <c r="AB40" s="122"/>
      <c r="AC40" s="122"/>
      <c r="AD40" s="122"/>
      <c r="AE40" s="122"/>
      <c r="AF40" s="122"/>
      <c r="AG40" s="122"/>
      <c r="AH40" s="79"/>
      <c r="AI40" s="71"/>
    </row>
    <row r="41" spans="1:35" ht="12.75" customHeight="1" x14ac:dyDescent="0.3">
      <c r="A41" s="78"/>
      <c r="B41" s="75"/>
      <c r="C41" s="75"/>
      <c r="D41" s="75"/>
      <c r="E41" s="75"/>
      <c r="F41" s="75"/>
      <c r="G41" s="75"/>
      <c r="H41" s="75"/>
      <c r="I41" s="75"/>
      <c r="J41" s="75"/>
      <c r="K41" s="75"/>
      <c r="L41" s="161" t="s">
        <v>58</v>
      </c>
      <c r="M41" s="147"/>
      <c r="N41" s="147"/>
      <c r="O41" s="147"/>
      <c r="P41" s="147"/>
      <c r="Q41" s="147"/>
      <c r="R41" s="147"/>
      <c r="S41" s="147"/>
      <c r="T41" s="147"/>
      <c r="U41" s="147"/>
      <c r="V41" s="147"/>
      <c r="W41" s="75"/>
      <c r="X41" s="75"/>
      <c r="Y41" s="75"/>
      <c r="Z41" s="75"/>
      <c r="AA41" s="75"/>
      <c r="AB41" s="75"/>
      <c r="AC41" s="75"/>
      <c r="AD41" s="75"/>
      <c r="AE41" s="75"/>
      <c r="AF41" s="75"/>
      <c r="AG41" s="80"/>
      <c r="AH41" s="79"/>
      <c r="AI41" s="71"/>
    </row>
    <row r="42" spans="1:35" ht="12.75" customHeight="1" x14ac:dyDescent="0.3">
      <c r="A42" s="161" t="s">
        <v>58</v>
      </c>
      <c r="B42" s="147"/>
      <c r="C42" s="147"/>
      <c r="D42" s="147"/>
      <c r="E42" s="147"/>
      <c r="F42" s="147"/>
      <c r="G42" s="147"/>
      <c r="H42" s="147"/>
      <c r="I42" s="147"/>
      <c r="J42" s="147"/>
      <c r="K42" s="147"/>
      <c r="L42" s="162" t="s">
        <v>110</v>
      </c>
      <c r="M42" s="122"/>
      <c r="N42" s="122"/>
      <c r="O42" s="122"/>
      <c r="P42" s="122"/>
      <c r="Q42" s="122"/>
      <c r="R42" s="122"/>
      <c r="S42" s="122"/>
      <c r="T42" s="122"/>
      <c r="U42" s="122"/>
      <c r="V42" s="122"/>
      <c r="W42" s="78"/>
      <c r="X42" s="75"/>
      <c r="Y42" s="75"/>
      <c r="Z42" s="75"/>
      <c r="AA42" s="75"/>
      <c r="AB42" s="75"/>
      <c r="AC42" s="75"/>
      <c r="AD42" s="75"/>
      <c r="AE42" s="75"/>
      <c r="AF42" s="75"/>
      <c r="AG42" s="80"/>
      <c r="AH42" s="79"/>
      <c r="AI42" s="71"/>
    </row>
    <row r="43" spans="1:35" ht="12.75" customHeight="1" x14ac:dyDescent="0.3">
      <c r="A43" s="78"/>
      <c r="B43" s="75"/>
      <c r="C43" s="75"/>
      <c r="D43" s="75"/>
      <c r="E43" s="75"/>
      <c r="F43" s="75"/>
      <c r="G43" s="75"/>
      <c r="H43" s="75"/>
      <c r="I43" s="75"/>
      <c r="J43" s="75"/>
      <c r="K43" s="75"/>
      <c r="L43" s="75"/>
      <c r="M43" s="75"/>
      <c r="N43" s="75"/>
      <c r="O43" s="75"/>
      <c r="P43" s="75"/>
      <c r="Q43" s="75"/>
      <c r="R43" s="75"/>
      <c r="S43" s="75"/>
      <c r="T43" s="75"/>
      <c r="U43" s="75"/>
      <c r="V43" s="75"/>
      <c r="W43" s="161" t="s">
        <v>52</v>
      </c>
      <c r="X43" s="147"/>
      <c r="Y43" s="147"/>
      <c r="Z43" s="147"/>
      <c r="AA43" s="147"/>
      <c r="AB43" s="147"/>
      <c r="AC43" s="147"/>
      <c r="AD43" s="147"/>
      <c r="AE43" s="147"/>
      <c r="AF43" s="147"/>
      <c r="AG43" s="147"/>
      <c r="AH43" s="79"/>
      <c r="AI43" s="71"/>
    </row>
    <row r="44" spans="1:35" ht="12.75" customHeight="1" x14ac:dyDescent="0.3">
      <c r="A44" s="161" t="s">
        <v>65</v>
      </c>
      <c r="B44" s="147"/>
      <c r="C44" s="147"/>
      <c r="D44" s="147"/>
      <c r="E44" s="147"/>
      <c r="F44" s="147"/>
      <c r="G44" s="147"/>
      <c r="H44" s="147"/>
      <c r="I44" s="147"/>
      <c r="J44" s="147"/>
      <c r="K44" s="147"/>
      <c r="L44" s="75"/>
      <c r="M44" s="75"/>
      <c r="N44" s="75"/>
      <c r="O44" s="75"/>
      <c r="P44" s="75"/>
      <c r="Q44" s="75"/>
      <c r="R44" s="75"/>
      <c r="S44" s="75"/>
      <c r="T44" s="75"/>
      <c r="U44" s="75"/>
      <c r="V44" s="75"/>
      <c r="W44" s="162" t="s">
        <v>110</v>
      </c>
      <c r="X44" s="122"/>
      <c r="Y44" s="122"/>
      <c r="Z44" s="122"/>
      <c r="AA44" s="122"/>
      <c r="AB44" s="122"/>
      <c r="AC44" s="122"/>
      <c r="AD44" s="122"/>
      <c r="AE44" s="122"/>
      <c r="AF44" s="122"/>
      <c r="AG44" s="122"/>
      <c r="AH44" s="77"/>
      <c r="AI44" s="71"/>
    </row>
    <row r="45" spans="1:35" ht="12.75" customHeight="1" x14ac:dyDescent="0.3">
      <c r="A45" s="78"/>
      <c r="B45" s="75"/>
      <c r="C45" s="75"/>
      <c r="D45" s="75"/>
      <c r="E45" s="75"/>
      <c r="F45" s="75"/>
      <c r="G45" s="75"/>
      <c r="H45" s="75"/>
      <c r="I45" s="75"/>
      <c r="J45" s="75"/>
      <c r="K45" s="75"/>
      <c r="L45" s="161" t="s">
        <v>52</v>
      </c>
      <c r="M45" s="147"/>
      <c r="N45" s="147"/>
      <c r="O45" s="147"/>
      <c r="P45" s="147"/>
      <c r="Q45" s="147"/>
      <c r="R45" s="147"/>
      <c r="S45" s="147"/>
      <c r="T45" s="147"/>
      <c r="U45" s="147"/>
      <c r="V45" s="147"/>
      <c r="W45" s="78"/>
      <c r="X45" s="75"/>
      <c r="Y45" s="75"/>
      <c r="Z45" s="75"/>
      <c r="AA45" s="75"/>
      <c r="AB45" s="75"/>
      <c r="AC45" s="75"/>
      <c r="AD45" s="75"/>
      <c r="AE45" s="75"/>
      <c r="AF45" s="75"/>
      <c r="AG45" s="80"/>
      <c r="AH45" s="77"/>
      <c r="AI45" s="71"/>
    </row>
    <row r="46" spans="1:35" ht="12.75" customHeight="1" x14ac:dyDescent="0.3">
      <c r="A46" s="161" t="s">
        <v>52</v>
      </c>
      <c r="B46" s="147"/>
      <c r="C46" s="147"/>
      <c r="D46" s="147"/>
      <c r="E46" s="147"/>
      <c r="F46" s="147"/>
      <c r="G46" s="147"/>
      <c r="H46" s="147"/>
      <c r="I46" s="147"/>
      <c r="J46" s="147"/>
      <c r="K46" s="147"/>
      <c r="L46" s="162" t="s">
        <v>108</v>
      </c>
      <c r="M46" s="122"/>
      <c r="N46" s="122"/>
      <c r="O46" s="122"/>
      <c r="P46" s="122"/>
      <c r="Q46" s="122"/>
      <c r="R46" s="122"/>
      <c r="S46" s="122"/>
      <c r="T46" s="122"/>
      <c r="U46" s="122"/>
      <c r="V46" s="122"/>
      <c r="W46" s="75"/>
      <c r="X46" s="75"/>
      <c r="Y46" s="75"/>
      <c r="Z46" s="75"/>
      <c r="AA46" s="80"/>
      <c r="AB46" s="80"/>
      <c r="AC46" s="80"/>
      <c r="AD46" s="80"/>
      <c r="AE46" s="80"/>
      <c r="AF46" s="80"/>
      <c r="AG46" s="80"/>
      <c r="AH46" s="77"/>
      <c r="AI46" s="71"/>
    </row>
    <row r="47" spans="1:35" ht="10.5" customHeight="1" x14ac:dyDescent="0.3">
      <c r="A47" s="8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3"/>
      <c r="AI47" s="25"/>
    </row>
    <row r="48" spans="1:35" ht="12.75" customHeight="1" x14ac:dyDescent="0.3">
      <c r="A48" s="72"/>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4"/>
      <c r="AI48" s="25"/>
    </row>
    <row r="49" spans="1:35" ht="12.75" customHeight="1" x14ac:dyDescent="0.3">
      <c r="A49" s="161" t="str">
        <f>IF(L34="3:0",A34,IF(L34="3:1",A34,IF(L34="3:2",A34,IF(L34="2:3",A32,IF(L34="1:3",A32,IF(L34="0:3",A32,""))))))</f>
        <v>Martiš Jakub (209) (KMST)</v>
      </c>
      <c r="B49" s="147"/>
      <c r="C49" s="147"/>
      <c r="D49" s="147"/>
      <c r="E49" s="147"/>
      <c r="F49" s="147"/>
      <c r="G49" s="147"/>
      <c r="H49" s="147"/>
      <c r="I49" s="147"/>
      <c r="J49" s="147"/>
      <c r="K49" s="147"/>
      <c r="L49" s="75"/>
      <c r="M49" s="75"/>
      <c r="N49" s="75"/>
      <c r="O49" s="75"/>
      <c r="P49" s="75"/>
      <c r="Q49" s="75"/>
      <c r="R49" s="75"/>
      <c r="S49" s="75"/>
      <c r="T49" s="75"/>
      <c r="U49" s="75"/>
      <c r="V49" s="75"/>
      <c r="W49" s="75"/>
      <c r="X49" s="75"/>
      <c r="Y49" s="75"/>
      <c r="Z49" s="76" t="s">
        <v>111</v>
      </c>
      <c r="AA49" s="75"/>
      <c r="AB49" s="75"/>
      <c r="AC49" s="75"/>
      <c r="AD49" s="75"/>
      <c r="AE49" s="75"/>
      <c r="AF49" s="75"/>
      <c r="AG49" s="75"/>
      <c r="AH49" s="77"/>
      <c r="AI49" s="25"/>
    </row>
    <row r="50" spans="1:35" ht="12.75" customHeight="1" x14ac:dyDescent="0.3">
      <c r="A50" s="78"/>
      <c r="B50" s="75"/>
      <c r="C50" s="75"/>
      <c r="D50" s="75"/>
      <c r="E50" s="75"/>
      <c r="F50" s="75"/>
      <c r="G50" s="75"/>
      <c r="H50" s="75"/>
      <c r="I50" s="75"/>
      <c r="J50" s="75"/>
      <c r="K50" s="77"/>
      <c r="L50" s="161" t="s">
        <v>61</v>
      </c>
      <c r="M50" s="147"/>
      <c r="N50" s="147"/>
      <c r="O50" s="147"/>
      <c r="P50" s="147"/>
      <c r="Q50" s="147"/>
      <c r="R50" s="147"/>
      <c r="S50" s="147"/>
      <c r="T50" s="147"/>
      <c r="U50" s="147"/>
      <c r="V50" s="147"/>
      <c r="W50" s="75"/>
      <c r="X50" s="75"/>
      <c r="Y50" s="75"/>
      <c r="Z50" s="75"/>
      <c r="AA50" s="75"/>
      <c r="AB50" s="75"/>
      <c r="AC50" s="75"/>
      <c r="AD50" s="75"/>
      <c r="AE50" s="75"/>
      <c r="AF50" s="75"/>
      <c r="AG50" s="75"/>
      <c r="AH50" s="77"/>
      <c r="AI50" s="25"/>
    </row>
    <row r="51" spans="1:35" ht="12.75" customHeight="1" x14ac:dyDescent="0.3">
      <c r="A51" s="161" t="str">
        <f>IF(L38="3:0",A38,IF(L38="3:1",A38,IF(L38="3:2",A38,IF(L38="2:3",A36,IF(L38="1:3",A36,IF(L38="0:3",A36,""))))))</f>
        <v>Turecký David (149) (PINK!)</v>
      </c>
      <c r="B51" s="147"/>
      <c r="C51" s="147"/>
      <c r="D51" s="147"/>
      <c r="E51" s="147"/>
      <c r="F51" s="147"/>
      <c r="G51" s="147"/>
      <c r="H51" s="147"/>
      <c r="I51" s="147"/>
      <c r="J51" s="147"/>
      <c r="K51" s="147"/>
      <c r="L51" s="162" t="s">
        <v>109</v>
      </c>
      <c r="M51" s="122"/>
      <c r="N51" s="122"/>
      <c r="O51" s="122"/>
      <c r="P51" s="122"/>
      <c r="Q51" s="122"/>
      <c r="R51" s="122"/>
      <c r="S51" s="122"/>
      <c r="T51" s="122"/>
      <c r="U51" s="122"/>
      <c r="V51" s="122"/>
      <c r="W51" s="78"/>
      <c r="X51" s="75"/>
      <c r="Y51" s="75"/>
      <c r="Z51" s="75"/>
      <c r="AA51" s="75"/>
      <c r="AB51" s="75"/>
      <c r="AC51" s="75"/>
      <c r="AD51" s="75"/>
      <c r="AE51" s="75"/>
      <c r="AF51" s="75"/>
      <c r="AG51" s="75"/>
      <c r="AH51" s="77"/>
      <c r="AI51" s="25"/>
    </row>
    <row r="52" spans="1:35" ht="12.75" customHeight="1" x14ac:dyDescent="0.3">
      <c r="A52" s="78"/>
      <c r="B52" s="75"/>
      <c r="C52" s="75"/>
      <c r="D52" s="75"/>
      <c r="E52" s="75"/>
      <c r="F52" s="75"/>
      <c r="G52" s="75"/>
      <c r="H52" s="75"/>
      <c r="I52" s="75"/>
      <c r="J52" s="75"/>
      <c r="K52" s="75"/>
      <c r="L52" s="75"/>
      <c r="M52" s="75"/>
      <c r="N52" s="75"/>
      <c r="O52" s="75"/>
      <c r="P52" s="75"/>
      <c r="Q52" s="75"/>
      <c r="R52" s="75"/>
      <c r="S52" s="75"/>
      <c r="T52" s="75"/>
      <c r="U52" s="75"/>
      <c r="V52" s="75"/>
      <c r="W52" s="161" t="s">
        <v>166</v>
      </c>
      <c r="X52" s="147"/>
      <c r="Y52" s="147"/>
      <c r="Z52" s="147"/>
      <c r="AA52" s="147"/>
      <c r="AB52" s="147"/>
      <c r="AC52" s="147"/>
      <c r="AD52" s="147"/>
      <c r="AE52" s="147"/>
      <c r="AF52" s="147"/>
      <c r="AG52" s="147"/>
      <c r="AH52" s="77"/>
      <c r="AI52" s="25"/>
    </row>
    <row r="53" spans="1:35" ht="12.75" customHeight="1" x14ac:dyDescent="0.3">
      <c r="A53" s="161" t="s">
        <v>166</v>
      </c>
      <c r="B53" s="147"/>
      <c r="C53" s="147"/>
      <c r="D53" s="147"/>
      <c r="E53" s="147"/>
      <c r="F53" s="147"/>
      <c r="G53" s="147"/>
      <c r="H53" s="147"/>
      <c r="I53" s="147"/>
      <c r="J53" s="147"/>
      <c r="K53" s="147"/>
      <c r="L53" s="75"/>
      <c r="M53" s="75"/>
      <c r="N53" s="75"/>
      <c r="O53" s="75"/>
      <c r="P53" s="75"/>
      <c r="Q53" s="75"/>
      <c r="R53" s="75"/>
      <c r="S53" s="75"/>
      <c r="T53" s="75"/>
      <c r="U53" s="75"/>
      <c r="V53" s="75"/>
      <c r="W53" s="162" t="s">
        <v>136</v>
      </c>
      <c r="X53" s="122"/>
      <c r="Y53" s="122"/>
      <c r="Z53" s="122"/>
      <c r="AA53" s="122"/>
      <c r="AB53" s="122"/>
      <c r="AC53" s="122"/>
      <c r="AD53" s="122"/>
      <c r="AE53" s="122"/>
      <c r="AF53" s="122"/>
      <c r="AG53" s="122"/>
      <c r="AH53" s="77"/>
      <c r="AI53" s="25"/>
    </row>
    <row r="54" spans="1:35" ht="12.75" customHeight="1" x14ac:dyDescent="0.3">
      <c r="A54" s="78"/>
      <c r="B54" s="75"/>
      <c r="C54" s="75"/>
      <c r="D54" s="75"/>
      <c r="E54" s="75"/>
      <c r="F54" s="75"/>
      <c r="G54" s="75"/>
      <c r="H54" s="75"/>
      <c r="I54" s="75"/>
      <c r="J54" s="75"/>
      <c r="K54" s="77"/>
      <c r="L54" s="161" t="s">
        <v>166</v>
      </c>
      <c r="M54" s="147"/>
      <c r="N54" s="147"/>
      <c r="O54" s="147"/>
      <c r="P54" s="147"/>
      <c r="Q54" s="147"/>
      <c r="R54" s="147"/>
      <c r="S54" s="147"/>
      <c r="T54" s="147"/>
      <c r="U54" s="147"/>
      <c r="V54" s="147"/>
      <c r="W54" s="78"/>
      <c r="X54" s="75"/>
      <c r="Y54" s="75"/>
      <c r="Z54" s="75"/>
      <c r="AA54" s="75"/>
      <c r="AB54" s="75"/>
      <c r="AC54" s="75"/>
      <c r="AD54" s="75"/>
      <c r="AE54" s="75"/>
      <c r="AF54" s="75"/>
      <c r="AG54" s="80"/>
      <c r="AH54" s="77"/>
      <c r="AI54" s="25"/>
    </row>
    <row r="55" spans="1:35" ht="11.25" customHeight="1" x14ac:dyDescent="0.3">
      <c r="A55" s="161" t="s">
        <v>65</v>
      </c>
      <c r="B55" s="147"/>
      <c r="C55" s="147"/>
      <c r="D55" s="147"/>
      <c r="E55" s="147"/>
      <c r="F55" s="147"/>
      <c r="G55" s="147"/>
      <c r="H55" s="147"/>
      <c r="I55" s="147"/>
      <c r="J55" s="147"/>
      <c r="K55" s="147"/>
      <c r="L55" s="162" t="s">
        <v>108</v>
      </c>
      <c r="M55" s="122"/>
      <c r="N55" s="122"/>
      <c r="O55" s="122"/>
      <c r="P55" s="122"/>
      <c r="Q55" s="122"/>
      <c r="R55" s="122"/>
      <c r="S55" s="122"/>
      <c r="T55" s="122"/>
      <c r="U55" s="122"/>
      <c r="V55" s="122"/>
      <c r="W55" s="75"/>
      <c r="X55" s="75"/>
      <c r="Y55" s="75"/>
      <c r="Z55" s="75"/>
      <c r="AA55" s="75"/>
      <c r="AB55" s="75"/>
      <c r="AC55" s="75"/>
      <c r="AD55" s="75"/>
      <c r="AE55" s="75"/>
      <c r="AF55" s="75"/>
      <c r="AG55" s="80"/>
      <c r="AH55" s="77"/>
      <c r="AI55" s="25"/>
    </row>
    <row r="56" spans="1:35" ht="12.75" customHeight="1" x14ac:dyDescent="0.3">
      <c r="A56" s="81"/>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3"/>
      <c r="AI56" s="25"/>
    </row>
    <row r="57" spans="1:35" ht="12.75" customHeight="1" x14ac:dyDescent="0.3">
      <c r="A57" s="72"/>
      <c r="B57" s="73"/>
      <c r="C57" s="73"/>
      <c r="D57" s="73"/>
      <c r="E57" s="73"/>
      <c r="F57" s="73"/>
      <c r="G57" s="73"/>
      <c r="H57" s="73"/>
      <c r="I57" s="73"/>
      <c r="J57" s="73"/>
      <c r="K57" s="73"/>
      <c r="L57" s="73"/>
      <c r="M57" s="73"/>
      <c r="N57" s="73"/>
      <c r="O57" s="73"/>
      <c r="P57" s="73"/>
      <c r="Q57" s="73"/>
      <c r="R57" s="73"/>
      <c r="S57" s="73"/>
      <c r="T57" s="73"/>
      <c r="U57" s="73"/>
      <c r="V57" s="73"/>
      <c r="W57" s="73"/>
      <c r="X57" s="73"/>
      <c r="Y57" s="73"/>
      <c r="Z57" s="84" t="s">
        <v>112</v>
      </c>
      <c r="AA57" s="73"/>
      <c r="AB57" s="73"/>
      <c r="AC57" s="73"/>
      <c r="AD57" s="73"/>
      <c r="AE57" s="73"/>
      <c r="AF57" s="73"/>
      <c r="AG57" s="73"/>
      <c r="AH57" s="74"/>
      <c r="AI57" s="25"/>
    </row>
    <row r="58" spans="1:35" ht="12.75" customHeight="1" x14ac:dyDescent="0.3">
      <c r="A58" s="78"/>
      <c r="B58" s="75"/>
      <c r="C58" s="75"/>
      <c r="D58" s="75"/>
      <c r="E58" s="75"/>
      <c r="F58" s="75"/>
      <c r="G58" s="75"/>
      <c r="H58" s="75"/>
      <c r="I58" s="75"/>
      <c r="J58" s="75"/>
      <c r="K58" s="75"/>
      <c r="L58" s="163" t="s">
        <v>56</v>
      </c>
      <c r="M58" s="147"/>
      <c r="N58" s="147"/>
      <c r="O58" s="147"/>
      <c r="P58" s="147"/>
      <c r="Q58" s="147"/>
      <c r="R58" s="147"/>
      <c r="S58" s="147"/>
      <c r="T58" s="147"/>
      <c r="U58" s="147"/>
      <c r="V58" s="147"/>
      <c r="W58" s="75"/>
      <c r="X58" s="75"/>
      <c r="Y58" s="75"/>
      <c r="Z58" s="75"/>
      <c r="AA58" s="75"/>
      <c r="AB58" s="75"/>
      <c r="AC58" s="75"/>
      <c r="AD58" s="75"/>
      <c r="AE58" s="75"/>
      <c r="AF58" s="75"/>
      <c r="AG58" s="75"/>
      <c r="AH58" s="77"/>
      <c r="AI58" s="25"/>
    </row>
    <row r="59" spans="1:35" ht="11.25" customHeight="1" x14ac:dyDescent="0.3">
      <c r="A59" s="78"/>
      <c r="B59" s="75"/>
      <c r="C59" s="75"/>
      <c r="D59" s="75"/>
      <c r="E59" s="75"/>
      <c r="F59" s="75"/>
      <c r="G59" s="75"/>
      <c r="H59" s="75"/>
      <c r="I59" s="75"/>
      <c r="J59" s="75"/>
      <c r="K59" s="75"/>
      <c r="L59" s="75"/>
      <c r="M59" s="75"/>
      <c r="N59" s="75"/>
      <c r="O59" s="75"/>
      <c r="P59" s="75"/>
      <c r="Q59" s="75"/>
      <c r="R59" s="75"/>
      <c r="S59" s="75"/>
      <c r="T59" s="75"/>
      <c r="U59" s="75"/>
      <c r="V59" s="77"/>
      <c r="W59" s="161" t="s">
        <v>56</v>
      </c>
      <c r="X59" s="147"/>
      <c r="Y59" s="147"/>
      <c r="Z59" s="147"/>
      <c r="AA59" s="147"/>
      <c r="AB59" s="147"/>
      <c r="AC59" s="147"/>
      <c r="AD59" s="147"/>
      <c r="AE59" s="147"/>
      <c r="AF59" s="147"/>
      <c r="AG59" s="147"/>
      <c r="AH59" s="77"/>
      <c r="AI59" s="25"/>
    </row>
    <row r="60" spans="1:35" ht="12.75" customHeight="1" x14ac:dyDescent="0.3">
      <c r="A60" s="78"/>
      <c r="B60" s="75"/>
      <c r="C60" s="75"/>
      <c r="D60" s="75"/>
      <c r="E60" s="75"/>
      <c r="F60" s="75"/>
      <c r="G60" s="75"/>
      <c r="H60" s="75"/>
      <c r="I60" s="75"/>
      <c r="J60" s="75"/>
      <c r="K60" s="75"/>
      <c r="L60" s="163" t="s">
        <v>58</v>
      </c>
      <c r="M60" s="147"/>
      <c r="N60" s="147"/>
      <c r="O60" s="147"/>
      <c r="P60" s="147"/>
      <c r="Q60" s="147"/>
      <c r="R60" s="147"/>
      <c r="S60" s="147"/>
      <c r="T60" s="147"/>
      <c r="U60" s="147"/>
      <c r="V60" s="147"/>
      <c r="W60" s="162" t="s">
        <v>110</v>
      </c>
      <c r="X60" s="122"/>
      <c r="Y60" s="122"/>
      <c r="Z60" s="122"/>
      <c r="AA60" s="122"/>
      <c r="AB60" s="122"/>
      <c r="AC60" s="122"/>
      <c r="AD60" s="122"/>
      <c r="AE60" s="122"/>
      <c r="AF60" s="122"/>
      <c r="AG60" s="122"/>
      <c r="AH60" s="77"/>
      <c r="AI60" s="25"/>
    </row>
    <row r="61" spans="1:35" ht="12.75" customHeight="1" x14ac:dyDescent="0.3">
      <c r="A61" s="81"/>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3"/>
      <c r="AI61" s="25"/>
    </row>
    <row r="62" spans="1:35" ht="12.75" customHeight="1" x14ac:dyDescent="0.3">
      <c r="A62" s="72"/>
      <c r="B62" s="73"/>
      <c r="C62" s="73"/>
      <c r="D62" s="73"/>
      <c r="E62" s="73"/>
      <c r="F62" s="73"/>
      <c r="G62" s="73"/>
      <c r="H62" s="73"/>
      <c r="I62" s="73"/>
      <c r="J62" s="73"/>
      <c r="K62" s="73"/>
      <c r="L62" s="73"/>
      <c r="M62" s="73"/>
      <c r="N62" s="73"/>
      <c r="O62" s="73"/>
      <c r="P62" s="73"/>
      <c r="Q62" s="73"/>
      <c r="R62" s="73"/>
      <c r="S62" s="73"/>
      <c r="T62" s="73"/>
      <c r="U62" s="73"/>
      <c r="V62" s="73"/>
      <c r="W62" s="73"/>
      <c r="X62" s="73"/>
      <c r="Y62" s="73"/>
      <c r="Z62" s="84" t="s">
        <v>113</v>
      </c>
      <c r="AA62" s="73"/>
      <c r="AB62" s="73"/>
      <c r="AC62" s="73"/>
      <c r="AD62" s="73"/>
      <c r="AE62" s="73"/>
      <c r="AF62" s="73"/>
      <c r="AG62" s="73"/>
      <c r="AH62" s="74"/>
      <c r="AI62" s="25"/>
    </row>
    <row r="63" spans="1:35" ht="12.75" customHeight="1" x14ac:dyDescent="0.3">
      <c r="A63" s="78"/>
      <c r="B63" s="75"/>
      <c r="C63" s="75"/>
      <c r="D63" s="75"/>
      <c r="E63" s="75"/>
      <c r="F63" s="75"/>
      <c r="G63" s="75"/>
      <c r="H63" s="75"/>
      <c r="I63" s="75"/>
      <c r="J63" s="75"/>
      <c r="K63" s="75"/>
      <c r="L63" s="163" t="s">
        <v>63</v>
      </c>
      <c r="M63" s="147"/>
      <c r="N63" s="147"/>
      <c r="O63" s="147"/>
      <c r="P63" s="147"/>
      <c r="Q63" s="147"/>
      <c r="R63" s="147"/>
      <c r="S63" s="147"/>
      <c r="T63" s="147"/>
      <c r="U63" s="147"/>
      <c r="V63" s="147"/>
      <c r="W63" s="75"/>
      <c r="X63" s="75"/>
      <c r="Y63" s="75"/>
      <c r="Z63" s="75"/>
      <c r="AA63" s="75"/>
      <c r="AB63" s="75"/>
      <c r="AC63" s="75"/>
      <c r="AD63" s="75"/>
      <c r="AE63" s="75"/>
      <c r="AF63" s="75"/>
      <c r="AG63" s="75"/>
      <c r="AH63" s="77"/>
      <c r="AI63" s="25"/>
    </row>
    <row r="64" spans="1:35" ht="12.75" customHeight="1" x14ac:dyDescent="0.3">
      <c r="A64" s="78"/>
      <c r="B64" s="75"/>
      <c r="C64" s="75"/>
      <c r="D64" s="75"/>
      <c r="E64" s="75"/>
      <c r="F64" s="75"/>
      <c r="G64" s="75"/>
      <c r="H64" s="75"/>
      <c r="I64" s="75"/>
      <c r="J64" s="75"/>
      <c r="K64" s="75"/>
      <c r="L64" s="75"/>
      <c r="M64" s="75"/>
      <c r="N64" s="75"/>
      <c r="O64" s="75"/>
      <c r="P64" s="75"/>
      <c r="Q64" s="75"/>
      <c r="R64" s="75"/>
      <c r="S64" s="75"/>
      <c r="T64" s="75"/>
      <c r="U64" s="75"/>
      <c r="V64" s="77"/>
      <c r="W64" s="161" t="s">
        <v>63</v>
      </c>
      <c r="X64" s="147"/>
      <c r="Y64" s="147"/>
      <c r="Z64" s="147"/>
      <c r="AA64" s="147"/>
      <c r="AB64" s="147"/>
      <c r="AC64" s="147"/>
      <c r="AD64" s="147"/>
      <c r="AE64" s="147"/>
      <c r="AF64" s="147"/>
      <c r="AG64" s="147"/>
      <c r="AH64" s="77"/>
      <c r="AI64" s="25"/>
    </row>
    <row r="65" spans="1:35" ht="15.75" customHeight="1" x14ac:dyDescent="0.3">
      <c r="A65" s="78"/>
      <c r="B65" s="75"/>
      <c r="C65" s="75"/>
      <c r="D65" s="75"/>
      <c r="E65" s="75"/>
      <c r="F65" s="75"/>
      <c r="G65" s="75"/>
      <c r="H65" s="75"/>
      <c r="I65" s="75"/>
      <c r="J65" s="75"/>
      <c r="K65" s="75"/>
      <c r="L65" s="163" t="str">
        <f>IF(L55="3:0",A55,IF(L55="3:1",A55,IF(L55="3:2",A55,IF(L55="2:3",A53,IF(L55="1:3",A53,IF(L55="0:3",A53,""))))))</f>
        <v>Šiďák Jiří (210) (Bižu)</v>
      </c>
      <c r="M65" s="147"/>
      <c r="N65" s="147"/>
      <c r="O65" s="147"/>
      <c r="P65" s="147"/>
      <c r="Q65" s="147"/>
      <c r="R65" s="147"/>
      <c r="S65" s="147"/>
      <c r="T65" s="147"/>
      <c r="U65" s="147"/>
      <c r="V65" s="147"/>
      <c r="W65" s="162" t="s">
        <v>108</v>
      </c>
      <c r="X65" s="122"/>
      <c r="Y65" s="122"/>
      <c r="Z65" s="122"/>
      <c r="AA65" s="122"/>
      <c r="AB65" s="122"/>
      <c r="AC65" s="122"/>
      <c r="AD65" s="122"/>
      <c r="AE65" s="122"/>
      <c r="AF65" s="122"/>
      <c r="AG65" s="122"/>
      <c r="AH65" s="77"/>
      <c r="AI65" s="25"/>
    </row>
    <row r="66" spans="1:35" ht="12.75" customHeight="1" x14ac:dyDescent="0.3">
      <c r="A66" s="81"/>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3"/>
      <c r="AI66" s="25"/>
    </row>
    <row r="67" spans="1:35" ht="12.75" customHeight="1" x14ac:dyDescent="0.3">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25"/>
    </row>
    <row r="68" spans="1:35" ht="12.75" customHeight="1" x14ac:dyDescent="0.3">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25"/>
    </row>
    <row r="69" spans="1:35" ht="12.75" customHeight="1" x14ac:dyDescent="0.3">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25"/>
    </row>
    <row r="70" spans="1:35" ht="12.75" customHeight="1" x14ac:dyDescent="0.3">
      <c r="A70" s="165">
        <f>A1</f>
        <v>0</v>
      </c>
      <c r="B70" s="130"/>
      <c r="C70" s="130"/>
      <c r="D70" s="130"/>
      <c r="E70" s="130"/>
      <c r="F70" s="130"/>
      <c r="G70" s="130"/>
      <c r="H70" s="130"/>
      <c r="I70" s="139"/>
      <c r="J70" s="85"/>
      <c r="K70" s="166" t="str">
        <f>K1</f>
        <v>Jablonec n. N., 6.12.25</v>
      </c>
      <c r="L70" s="130"/>
      <c r="M70" s="130"/>
      <c r="N70" s="130"/>
      <c r="O70" s="130"/>
      <c r="P70" s="130"/>
      <c r="Q70" s="130"/>
      <c r="R70" s="130"/>
      <c r="S70" s="139"/>
      <c r="T70" s="85"/>
      <c r="U70" s="196" t="str">
        <f>U1</f>
        <v>Divize</v>
      </c>
      <c r="V70" s="130"/>
      <c r="W70" s="139"/>
      <c r="X70" s="197" t="str">
        <f>X1</f>
        <v>G</v>
      </c>
      <c r="Y70" s="130"/>
      <c r="Z70" s="139"/>
      <c r="AA70" s="197" t="str">
        <f>Z73</f>
        <v>o 9.-16.místo</v>
      </c>
      <c r="AB70" s="130"/>
      <c r="AC70" s="130"/>
      <c r="AD70" s="130"/>
      <c r="AE70" s="130"/>
      <c r="AF70" s="130"/>
      <c r="AG70" s="130"/>
      <c r="AH70" s="132"/>
      <c r="AI70" s="25"/>
    </row>
    <row r="71" spans="1:35" ht="12.75" customHeight="1" x14ac:dyDescent="0.3">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25"/>
    </row>
    <row r="72" spans="1:35" ht="12.75" customHeight="1" x14ac:dyDescent="0.3">
      <c r="A72" s="72"/>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4"/>
      <c r="AI72" s="25"/>
    </row>
    <row r="73" spans="1:35" ht="12.75" customHeight="1" x14ac:dyDescent="0.3">
      <c r="A73" s="161" t="s">
        <v>164</v>
      </c>
      <c r="B73" s="147"/>
      <c r="C73" s="147"/>
      <c r="D73" s="147"/>
      <c r="E73" s="147"/>
      <c r="F73" s="147"/>
      <c r="G73" s="147"/>
      <c r="H73" s="147"/>
      <c r="I73" s="147"/>
      <c r="J73" s="147"/>
      <c r="K73" s="147"/>
      <c r="L73" s="75"/>
      <c r="M73" s="75"/>
      <c r="N73" s="75"/>
      <c r="O73" s="75"/>
      <c r="P73" s="75"/>
      <c r="Q73" s="75"/>
      <c r="R73" s="75"/>
      <c r="S73" s="75"/>
      <c r="T73" s="75"/>
      <c r="U73" s="75"/>
      <c r="V73" s="75"/>
      <c r="W73" s="75"/>
      <c r="X73" s="75"/>
      <c r="Y73" s="75"/>
      <c r="Z73" s="76" t="s">
        <v>114</v>
      </c>
      <c r="AA73" s="75"/>
      <c r="AB73" s="75"/>
      <c r="AC73" s="75"/>
      <c r="AD73" s="75"/>
      <c r="AE73" s="75"/>
      <c r="AF73" s="75"/>
      <c r="AG73" s="75"/>
      <c r="AH73" s="77"/>
      <c r="AI73" s="25"/>
    </row>
    <row r="74" spans="1:35" ht="12.75" customHeight="1" x14ac:dyDescent="0.3">
      <c r="A74" s="78"/>
      <c r="B74" s="75"/>
      <c r="C74" s="75"/>
      <c r="D74" s="75"/>
      <c r="E74" s="75"/>
      <c r="F74" s="75"/>
      <c r="G74" s="75"/>
      <c r="H74" s="75"/>
      <c r="I74" s="75"/>
      <c r="J74" s="75"/>
      <c r="K74" s="77"/>
      <c r="L74" s="161" t="s">
        <v>164</v>
      </c>
      <c r="M74" s="147"/>
      <c r="N74" s="147"/>
      <c r="O74" s="147"/>
      <c r="P74" s="147"/>
      <c r="Q74" s="147"/>
      <c r="R74" s="147"/>
      <c r="S74" s="147"/>
      <c r="T74" s="147"/>
      <c r="U74" s="147"/>
      <c r="V74" s="147"/>
      <c r="W74" s="75"/>
      <c r="X74" s="75"/>
      <c r="Y74" s="75"/>
      <c r="Z74" s="75"/>
      <c r="AA74" s="75"/>
      <c r="AB74" s="75"/>
      <c r="AC74" s="75"/>
      <c r="AD74" s="75"/>
      <c r="AE74" s="75"/>
      <c r="AF74" s="75"/>
      <c r="AG74" s="75"/>
      <c r="AH74" s="77"/>
      <c r="AI74" s="69"/>
    </row>
    <row r="75" spans="1:35" ht="12.75" customHeight="1" x14ac:dyDescent="0.3">
      <c r="A75" s="161" t="s">
        <v>165</v>
      </c>
      <c r="B75" s="147"/>
      <c r="C75" s="147"/>
      <c r="D75" s="147"/>
      <c r="E75" s="147"/>
      <c r="F75" s="147"/>
      <c r="G75" s="147"/>
      <c r="H75" s="147"/>
      <c r="I75" s="147"/>
      <c r="J75" s="147"/>
      <c r="K75" s="147"/>
      <c r="L75" s="162" t="s">
        <v>109</v>
      </c>
      <c r="M75" s="122"/>
      <c r="N75" s="122"/>
      <c r="O75" s="122"/>
      <c r="P75" s="122"/>
      <c r="Q75" s="122"/>
      <c r="R75" s="122"/>
      <c r="S75" s="122"/>
      <c r="T75" s="122"/>
      <c r="U75" s="122"/>
      <c r="V75" s="122"/>
      <c r="W75" s="78"/>
      <c r="X75" s="75"/>
      <c r="Y75" s="75"/>
      <c r="Z75" s="75"/>
      <c r="AA75" s="75"/>
      <c r="AB75" s="75"/>
      <c r="AC75" s="75"/>
      <c r="AD75" s="75"/>
      <c r="AE75" s="75"/>
      <c r="AF75" s="75"/>
      <c r="AG75" s="75"/>
      <c r="AH75" s="77"/>
      <c r="AI75" s="25"/>
    </row>
    <row r="76" spans="1:35" ht="12.75" customHeight="1" x14ac:dyDescent="0.3">
      <c r="A76" s="78"/>
      <c r="B76" s="75"/>
      <c r="C76" s="75"/>
      <c r="D76" s="75"/>
      <c r="E76" s="75"/>
      <c r="F76" s="75"/>
      <c r="G76" s="75"/>
      <c r="H76" s="75"/>
      <c r="I76" s="75"/>
      <c r="J76" s="75"/>
      <c r="K76" s="75"/>
      <c r="L76" s="75"/>
      <c r="M76" s="75"/>
      <c r="N76" s="75"/>
      <c r="O76" s="75"/>
      <c r="P76" s="75"/>
      <c r="Q76" s="75"/>
      <c r="R76" s="75"/>
      <c r="S76" s="75"/>
      <c r="T76" s="75"/>
      <c r="U76" s="75"/>
      <c r="V76" s="75"/>
      <c r="W76" s="161" t="s">
        <v>164</v>
      </c>
      <c r="X76" s="147"/>
      <c r="Y76" s="147"/>
      <c r="Z76" s="147"/>
      <c r="AA76" s="147"/>
      <c r="AB76" s="147"/>
      <c r="AC76" s="147"/>
      <c r="AD76" s="147"/>
      <c r="AE76" s="147"/>
      <c r="AF76" s="147"/>
      <c r="AG76" s="147"/>
      <c r="AH76" s="77"/>
      <c r="AI76" s="25"/>
    </row>
    <row r="77" spans="1:35" ht="12.75" customHeight="1" x14ac:dyDescent="0.3">
      <c r="A77" s="161" t="s">
        <v>72</v>
      </c>
      <c r="B77" s="147"/>
      <c r="C77" s="147"/>
      <c r="D77" s="147"/>
      <c r="E77" s="147"/>
      <c r="F77" s="147"/>
      <c r="G77" s="147"/>
      <c r="H77" s="147"/>
      <c r="I77" s="147"/>
      <c r="J77" s="147"/>
      <c r="K77" s="147"/>
      <c r="L77" s="75"/>
      <c r="M77" s="75"/>
      <c r="N77" s="75"/>
      <c r="O77" s="75"/>
      <c r="P77" s="75"/>
      <c r="Q77" s="75"/>
      <c r="R77" s="75"/>
      <c r="S77" s="75"/>
      <c r="T77" s="75"/>
      <c r="U77" s="75"/>
      <c r="V77" s="75"/>
      <c r="W77" s="162" t="s">
        <v>108</v>
      </c>
      <c r="X77" s="122"/>
      <c r="Y77" s="122"/>
      <c r="Z77" s="122"/>
      <c r="AA77" s="122"/>
      <c r="AB77" s="122"/>
      <c r="AC77" s="122"/>
      <c r="AD77" s="122"/>
      <c r="AE77" s="122"/>
      <c r="AF77" s="122"/>
      <c r="AG77" s="122"/>
      <c r="AH77" s="79"/>
      <c r="AI77" s="25"/>
    </row>
    <row r="78" spans="1:35" ht="12.75" customHeight="1" x14ac:dyDescent="0.3">
      <c r="A78" s="78"/>
      <c r="B78" s="75"/>
      <c r="C78" s="75"/>
      <c r="D78" s="75"/>
      <c r="E78" s="75"/>
      <c r="F78" s="75"/>
      <c r="G78" s="75"/>
      <c r="H78" s="75"/>
      <c r="I78" s="75"/>
      <c r="J78" s="75"/>
      <c r="K78" s="77"/>
      <c r="L78" s="161" t="s">
        <v>72</v>
      </c>
      <c r="M78" s="147"/>
      <c r="N78" s="147"/>
      <c r="O78" s="147"/>
      <c r="P78" s="147"/>
      <c r="Q78" s="147"/>
      <c r="R78" s="147"/>
      <c r="S78" s="147"/>
      <c r="T78" s="147"/>
      <c r="U78" s="147"/>
      <c r="V78" s="147"/>
      <c r="W78" s="78"/>
      <c r="X78" s="75"/>
      <c r="Y78" s="75"/>
      <c r="Z78" s="75"/>
      <c r="AA78" s="75"/>
      <c r="AB78" s="75"/>
      <c r="AC78" s="75"/>
      <c r="AD78" s="75"/>
      <c r="AE78" s="75"/>
      <c r="AF78" s="75"/>
      <c r="AG78" s="80"/>
      <c r="AH78" s="79"/>
      <c r="AI78" s="25"/>
    </row>
    <row r="79" spans="1:35" ht="12.75" customHeight="1" x14ac:dyDescent="0.3">
      <c r="A79" s="161" t="s">
        <v>76</v>
      </c>
      <c r="B79" s="147"/>
      <c r="C79" s="147"/>
      <c r="D79" s="147"/>
      <c r="E79" s="147"/>
      <c r="F79" s="147"/>
      <c r="G79" s="147"/>
      <c r="H79" s="147"/>
      <c r="I79" s="147"/>
      <c r="J79" s="147"/>
      <c r="K79" s="147"/>
      <c r="L79" s="162" t="s">
        <v>108</v>
      </c>
      <c r="M79" s="122"/>
      <c r="N79" s="122"/>
      <c r="O79" s="122"/>
      <c r="P79" s="122"/>
      <c r="Q79" s="122"/>
      <c r="R79" s="122"/>
      <c r="S79" s="122"/>
      <c r="T79" s="122"/>
      <c r="U79" s="122"/>
      <c r="V79" s="122"/>
      <c r="W79" s="75"/>
      <c r="X79" s="75"/>
      <c r="Y79" s="75"/>
      <c r="Z79" s="75"/>
      <c r="AA79" s="75"/>
      <c r="AB79" s="75"/>
      <c r="AC79" s="75"/>
      <c r="AD79" s="75"/>
      <c r="AE79" s="75"/>
      <c r="AF79" s="75"/>
      <c r="AG79" s="80"/>
      <c r="AH79" s="79"/>
      <c r="AI79" s="25"/>
    </row>
    <row r="80" spans="1:35" ht="12.75" customHeight="1" x14ac:dyDescent="0.3">
      <c r="A80" s="78"/>
      <c r="B80" s="75"/>
      <c r="C80" s="75"/>
      <c r="D80" s="75"/>
      <c r="E80" s="75"/>
      <c r="F80" s="75"/>
      <c r="G80" s="75"/>
      <c r="H80" s="75"/>
      <c r="I80" s="75"/>
      <c r="J80" s="75"/>
      <c r="K80" s="75"/>
      <c r="L80" s="75"/>
      <c r="M80" s="75"/>
      <c r="N80" s="75"/>
      <c r="O80" s="75"/>
      <c r="P80" s="75"/>
      <c r="Q80" s="75"/>
      <c r="R80" s="75"/>
      <c r="S80" s="75"/>
      <c r="T80" s="75"/>
      <c r="U80" s="75"/>
      <c r="V80" s="75"/>
      <c r="W80" s="163" t="s">
        <v>164</v>
      </c>
      <c r="X80" s="147"/>
      <c r="Y80" s="147"/>
      <c r="Z80" s="147"/>
      <c r="AA80" s="147"/>
      <c r="AB80" s="147"/>
      <c r="AC80" s="147"/>
      <c r="AD80" s="147"/>
      <c r="AE80" s="147"/>
      <c r="AF80" s="147"/>
      <c r="AG80" s="147"/>
      <c r="AH80" s="79"/>
      <c r="AI80" s="25"/>
    </row>
    <row r="81" spans="1:35" ht="12.75" customHeight="1" x14ac:dyDescent="0.3">
      <c r="A81" s="161" t="s">
        <v>70</v>
      </c>
      <c r="B81" s="147"/>
      <c r="C81" s="147"/>
      <c r="D81" s="147"/>
      <c r="E81" s="147"/>
      <c r="F81" s="147"/>
      <c r="G81" s="147"/>
      <c r="H81" s="147"/>
      <c r="I81" s="147"/>
      <c r="J81" s="147"/>
      <c r="K81" s="147"/>
      <c r="L81" s="75"/>
      <c r="M81" s="75"/>
      <c r="N81" s="75"/>
      <c r="O81" s="75"/>
      <c r="P81" s="75"/>
      <c r="Q81" s="75"/>
      <c r="R81" s="75"/>
      <c r="S81" s="75"/>
      <c r="T81" s="75"/>
      <c r="U81" s="75"/>
      <c r="V81" s="75"/>
      <c r="W81" s="164" t="s">
        <v>108</v>
      </c>
      <c r="X81" s="122"/>
      <c r="Y81" s="122"/>
      <c r="Z81" s="122"/>
      <c r="AA81" s="122"/>
      <c r="AB81" s="122"/>
      <c r="AC81" s="122"/>
      <c r="AD81" s="122"/>
      <c r="AE81" s="122"/>
      <c r="AF81" s="122"/>
      <c r="AG81" s="122"/>
      <c r="AH81" s="79"/>
      <c r="AI81" s="25"/>
    </row>
    <row r="82" spans="1:35" ht="12.75" customHeight="1" x14ac:dyDescent="0.3">
      <c r="A82" s="78"/>
      <c r="B82" s="75"/>
      <c r="C82" s="75"/>
      <c r="D82" s="75"/>
      <c r="E82" s="75"/>
      <c r="F82" s="75"/>
      <c r="G82" s="75"/>
      <c r="H82" s="75"/>
      <c r="I82" s="75"/>
      <c r="J82" s="75"/>
      <c r="K82" s="75"/>
      <c r="L82" s="161" t="s">
        <v>70</v>
      </c>
      <c r="M82" s="147"/>
      <c r="N82" s="147"/>
      <c r="O82" s="147"/>
      <c r="P82" s="147"/>
      <c r="Q82" s="147"/>
      <c r="R82" s="147"/>
      <c r="S82" s="147"/>
      <c r="T82" s="147"/>
      <c r="U82" s="147"/>
      <c r="V82" s="147"/>
      <c r="W82" s="75"/>
      <c r="X82" s="75"/>
      <c r="Y82" s="75"/>
      <c r="Z82" s="75"/>
      <c r="AA82" s="75"/>
      <c r="AB82" s="75"/>
      <c r="AC82" s="75"/>
      <c r="AD82" s="75"/>
      <c r="AE82" s="75"/>
      <c r="AF82" s="75"/>
      <c r="AG82" s="80"/>
      <c r="AH82" s="79"/>
      <c r="AI82" s="25"/>
    </row>
    <row r="83" spans="1:35" ht="12.75" customHeight="1" x14ac:dyDescent="0.3">
      <c r="A83" s="161" t="s">
        <v>167</v>
      </c>
      <c r="B83" s="147"/>
      <c r="C83" s="147"/>
      <c r="D83" s="147"/>
      <c r="E83" s="147"/>
      <c r="F83" s="147"/>
      <c r="G83" s="147"/>
      <c r="H83" s="147"/>
      <c r="I83" s="147"/>
      <c r="J83" s="147"/>
      <c r="K83" s="147"/>
      <c r="L83" s="162" t="s">
        <v>110</v>
      </c>
      <c r="M83" s="122"/>
      <c r="N83" s="122"/>
      <c r="O83" s="122"/>
      <c r="P83" s="122"/>
      <c r="Q83" s="122"/>
      <c r="R83" s="122"/>
      <c r="S83" s="122"/>
      <c r="T83" s="122"/>
      <c r="U83" s="122"/>
      <c r="V83" s="122"/>
      <c r="W83" s="78"/>
      <c r="X83" s="75"/>
      <c r="Y83" s="75"/>
      <c r="Z83" s="75"/>
      <c r="AA83" s="75"/>
      <c r="AB83" s="75"/>
      <c r="AC83" s="75"/>
      <c r="AD83" s="75"/>
      <c r="AE83" s="75"/>
      <c r="AF83" s="75"/>
      <c r="AG83" s="80"/>
      <c r="AH83" s="79"/>
      <c r="AI83" s="25"/>
    </row>
    <row r="84" spans="1:35" ht="12.75" customHeight="1" x14ac:dyDescent="0.3">
      <c r="A84" s="78"/>
      <c r="B84" s="75"/>
      <c r="C84" s="75"/>
      <c r="D84" s="75"/>
      <c r="E84" s="75"/>
      <c r="F84" s="75"/>
      <c r="G84" s="75"/>
      <c r="H84" s="75"/>
      <c r="I84" s="75"/>
      <c r="J84" s="75"/>
      <c r="K84" s="75"/>
      <c r="L84" s="75"/>
      <c r="M84" s="75"/>
      <c r="N84" s="75"/>
      <c r="O84" s="75"/>
      <c r="P84" s="75"/>
      <c r="Q84" s="75"/>
      <c r="R84" s="75"/>
      <c r="S84" s="75"/>
      <c r="T84" s="75"/>
      <c r="U84" s="75"/>
      <c r="V84" s="75"/>
      <c r="W84" s="161" t="s">
        <v>68</v>
      </c>
      <c r="X84" s="147"/>
      <c r="Y84" s="147"/>
      <c r="Z84" s="147"/>
      <c r="AA84" s="147"/>
      <c r="AB84" s="147"/>
      <c r="AC84" s="147"/>
      <c r="AD84" s="147"/>
      <c r="AE84" s="147"/>
      <c r="AF84" s="147"/>
      <c r="AG84" s="147"/>
      <c r="AH84" s="79"/>
      <c r="AI84" s="25"/>
    </row>
    <row r="85" spans="1:35" ht="12.75" customHeight="1" x14ac:dyDescent="0.3">
      <c r="A85" s="161" t="s">
        <v>74</v>
      </c>
      <c r="B85" s="147"/>
      <c r="C85" s="147"/>
      <c r="D85" s="147"/>
      <c r="E85" s="147"/>
      <c r="F85" s="147"/>
      <c r="G85" s="147"/>
      <c r="H85" s="147"/>
      <c r="I85" s="147"/>
      <c r="J85" s="147"/>
      <c r="K85" s="147"/>
      <c r="L85" s="75"/>
      <c r="M85" s="75"/>
      <c r="N85" s="75"/>
      <c r="O85" s="75"/>
      <c r="P85" s="75"/>
      <c r="Q85" s="75"/>
      <c r="R85" s="75"/>
      <c r="S85" s="75"/>
      <c r="T85" s="75"/>
      <c r="U85" s="75"/>
      <c r="V85" s="75"/>
      <c r="W85" s="162" t="s">
        <v>109</v>
      </c>
      <c r="X85" s="122"/>
      <c r="Y85" s="122"/>
      <c r="Z85" s="122"/>
      <c r="AA85" s="122"/>
      <c r="AB85" s="122"/>
      <c r="AC85" s="122"/>
      <c r="AD85" s="122"/>
      <c r="AE85" s="122"/>
      <c r="AF85" s="122"/>
      <c r="AG85" s="122"/>
      <c r="AH85" s="77"/>
      <c r="AI85" s="25"/>
    </row>
    <row r="86" spans="1:35" ht="12.75" customHeight="1" x14ac:dyDescent="0.3">
      <c r="A86" s="78"/>
      <c r="B86" s="75"/>
      <c r="C86" s="75"/>
      <c r="D86" s="75"/>
      <c r="E86" s="75"/>
      <c r="F86" s="75"/>
      <c r="G86" s="75"/>
      <c r="H86" s="75"/>
      <c r="I86" s="75"/>
      <c r="J86" s="75"/>
      <c r="K86" s="75"/>
      <c r="L86" s="161" t="s">
        <v>68</v>
      </c>
      <c r="M86" s="147"/>
      <c r="N86" s="147"/>
      <c r="O86" s="147"/>
      <c r="P86" s="147"/>
      <c r="Q86" s="147"/>
      <c r="R86" s="147"/>
      <c r="S86" s="147"/>
      <c r="T86" s="147"/>
      <c r="U86" s="147"/>
      <c r="V86" s="147"/>
      <c r="W86" s="78"/>
      <c r="X86" s="75"/>
      <c r="Y86" s="75"/>
      <c r="Z86" s="75"/>
      <c r="AA86" s="75"/>
      <c r="AB86" s="75"/>
      <c r="AC86" s="75"/>
      <c r="AD86" s="75"/>
      <c r="AE86" s="75"/>
      <c r="AF86" s="75"/>
      <c r="AG86" s="80"/>
      <c r="AH86" s="77"/>
      <c r="AI86" s="25"/>
    </row>
    <row r="87" spans="1:35" ht="12.75" customHeight="1" x14ac:dyDescent="0.3">
      <c r="A87" s="161" t="s">
        <v>68</v>
      </c>
      <c r="B87" s="147"/>
      <c r="C87" s="147"/>
      <c r="D87" s="147"/>
      <c r="E87" s="147"/>
      <c r="F87" s="147"/>
      <c r="G87" s="147"/>
      <c r="H87" s="147"/>
      <c r="I87" s="147"/>
      <c r="J87" s="147"/>
      <c r="K87" s="147"/>
      <c r="L87" s="162" t="s">
        <v>108</v>
      </c>
      <c r="M87" s="122"/>
      <c r="N87" s="122"/>
      <c r="O87" s="122"/>
      <c r="P87" s="122"/>
      <c r="Q87" s="122"/>
      <c r="R87" s="122"/>
      <c r="S87" s="122"/>
      <c r="T87" s="122"/>
      <c r="U87" s="122"/>
      <c r="V87" s="122"/>
      <c r="W87" s="75"/>
      <c r="X87" s="75"/>
      <c r="Y87" s="75"/>
      <c r="Z87" s="75"/>
      <c r="AA87" s="80"/>
      <c r="AB87" s="80"/>
      <c r="AC87" s="80"/>
      <c r="AD87" s="80"/>
      <c r="AE87" s="80"/>
      <c r="AF87" s="80"/>
      <c r="AG87" s="80"/>
      <c r="AH87" s="77"/>
      <c r="AI87" s="25"/>
    </row>
    <row r="88" spans="1:35" ht="12.75" customHeight="1" x14ac:dyDescent="0.3">
      <c r="A88" s="81"/>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3"/>
      <c r="AI88" s="25"/>
    </row>
    <row r="89" spans="1:35" ht="12.75" customHeight="1" x14ac:dyDescent="0.3">
      <c r="A89" s="72"/>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4"/>
      <c r="AI89" s="25"/>
    </row>
    <row r="90" spans="1:35" ht="12.75" customHeight="1" x14ac:dyDescent="0.3">
      <c r="A90" s="161" t="str">
        <f>IF(L75="3:0",A75,IF(L75="3:1",A75,IF(L75="3:2",A75,IF(L75="2:3",A73,IF(L75="1:3",A73,IF(L75="0:3",A73,""))))))</f>
        <v>Nguyen Do Thanh (171) (PINK!)</v>
      </c>
      <c r="B90" s="147"/>
      <c r="C90" s="147"/>
      <c r="D90" s="147"/>
      <c r="E90" s="147"/>
      <c r="F90" s="147"/>
      <c r="G90" s="147"/>
      <c r="H90" s="147"/>
      <c r="I90" s="147"/>
      <c r="J90" s="147"/>
      <c r="K90" s="147"/>
      <c r="L90" s="75"/>
      <c r="M90" s="75"/>
      <c r="N90" s="75"/>
      <c r="O90" s="75"/>
      <c r="P90" s="75"/>
      <c r="Q90" s="75"/>
      <c r="R90" s="75"/>
      <c r="S90" s="75"/>
      <c r="T90" s="75"/>
      <c r="U90" s="75"/>
      <c r="V90" s="75"/>
      <c r="W90" s="75"/>
      <c r="X90" s="75"/>
      <c r="Y90" s="75"/>
      <c r="Z90" s="76" t="s">
        <v>115</v>
      </c>
      <c r="AA90" s="75"/>
      <c r="AB90" s="75"/>
      <c r="AC90" s="75"/>
      <c r="AD90" s="75"/>
      <c r="AE90" s="75"/>
      <c r="AF90" s="75"/>
      <c r="AG90" s="75"/>
      <c r="AH90" s="77"/>
      <c r="AI90" s="25"/>
    </row>
    <row r="91" spans="1:35" ht="12.75" customHeight="1" x14ac:dyDescent="0.3">
      <c r="A91" s="78"/>
      <c r="B91" s="75"/>
      <c r="C91" s="75"/>
      <c r="D91" s="75"/>
      <c r="E91" s="75"/>
      <c r="F91" s="75"/>
      <c r="G91" s="75"/>
      <c r="H91" s="75"/>
      <c r="I91" s="75"/>
      <c r="J91" s="75"/>
      <c r="K91" s="77"/>
      <c r="L91" s="161" t="s">
        <v>165</v>
      </c>
      <c r="M91" s="147"/>
      <c r="N91" s="147"/>
      <c r="O91" s="147"/>
      <c r="P91" s="147"/>
      <c r="Q91" s="147"/>
      <c r="R91" s="147"/>
      <c r="S91" s="147"/>
      <c r="T91" s="147"/>
      <c r="U91" s="147"/>
      <c r="V91" s="147"/>
      <c r="W91" s="75"/>
      <c r="X91" s="75"/>
      <c r="Y91" s="75"/>
      <c r="Z91" s="75"/>
      <c r="AA91" s="75"/>
      <c r="AB91" s="75"/>
      <c r="AC91" s="75"/>
      <c r="AD91" s="75"/>
      <c r="AE91" s="75"/>
      <c r="AF91" s="75"/>
      <c r="AG91" s="75"/>
      <c r="AH91" s="77"/>
      <c r="AI91" s="25"/>
    </row>
    <row r="92" spans="1:35" ht="12.75" customHeight="1" x14ac:dyDescent="0.3">
      <c r="A92" s="161" t="s">
        <v>76</v>
      </c>
      <c r="B92" s="147"/>
      <c r="C92" s="147"/>
      <c r="D92" s="147"/>
      <c r="E92" s="147"/>
      <c r="F92" s="147"/>
      <c r="G92" s="147"/>
      <c r="H92" s="147"/>
      <c r="I92" s="147"/>
      <c r="J92" s="147"/>
      <c r="K92" s="147"/>
      <c r="L92" s="162" t="s">
        <v>108</v>
      </c>
      <c r="M92" s="122"/>
      <c r="N92" s="122"/>
      <c r="O92" s="122"/>
      <c r="P92" s="122"/>
      <c r="Q92" s="122"/>
      <c r="R92" s="122"/>
      <c r="S92" s="122"/>
      <c r="T92" s="122"/>
      <c r="U92" s="122"/>
      <c r="V92" s="122"/>
      <c r="W92" s="78"/>
      <c r="X92" s="75"/>
      <c r="Y92" s="75"/>
      <c r="Z92" s="75"/>
      <c r="AA92" s="75"/>
      <c r="AB92" s="75"/>
      <c r="AC92" s="75"/>
      <c r="AD92" s="75"/>
      <c r="AE92" s="75"/>
      <c r="AF92" s="75"/>
      <c r="AG92" s="75"/>
      <c r="AH92" s="77"/>
      <c r="AI92" s="25"/>
    </row>
    <row r="93" spans="1:35" ht="12.75" customHeight="1" x14ac:dyDescent="0.3">
      <c r="A93" s="78"/>
      <c r="B93" s="75"/>
      <c r="C93" s="75"/>
      <c r="D93" s="75"/>
      <c r="E93" s="75"/>
      <c r="F93" s="75"/>
      <c r="G93" s="75"/>
      <c r="H93" s="75"/>
      <c r="I93" s="75"/>
      <c r="J93" s="75"/>
      <c r="K93" s="75"/>
      <c r="L93" s="75"/>
      <c r="M93" s="75"/>
      <c r="N93" s="75"/>
      <c r="O93" s="75"/>
      <c r="P93" s="75"/>
      <c r="Q93" s="75"/>
      <c r="R93" s="75"/>
      <c r="S93" s="75"/>
      <c r="T93" s="75"/>
      <c r="U93" s="75"/>
      <c r="V93" s="75"/>
      <c r="W93" s="161" t="s">
        <v>165</v>
      </c>
      <c r="X93" s="147"/>
      <c r="Y93" s="147"/>
      <c r="Z93" s="147"/>
      <c r="AA93" s="147"/>
      <c r="AB93" s="147"/>
      <c r="AC93" s="147"/>
      <c r="AD93" s="147"/>
      <c r="AE93" s="147"/>
      <c r="AF93" s="147"/>
      <c r="AG93" s="147"/>
      <c r="AH93" s="77"/>
      <c r="AI93" s="25"/>
    </row>
    <row r="94" spans="1:35" ht="12.75" customHeight="1" x14ac:dyDescent="0.3">
      <c r="A94" s="161" t="str">
        <f>IF(L83="3:0",A83,IF(L83="3:1",A83,IF(L83="3:2",A83,IF(L83="2:3",A81,IF(L83="1:3",A81,IF(L83="0:3",A81,""))))))</f>
        <v>Černý Jakub (204) (Bižu)</v>
      </c>
      <c r="B94" s="147"/>
      <c r="C94" s="147"/>
      <c r="D94" s="147"/>
      <c r="E94" s="147"/>
      <c r="F94" s="147"/>
      <c r="G94" s="147"/>
      <c r="H94" s="147"/>
      <c r="I94" s="147"/>
      <c r="J94" s="147"/>
      <c r="K94" s="147"/>
      <c r="L94" s="75"/>
      <c r="M94" s="75"/>
      <c r="N94" s="75"/>
      <c r="O94" s="75"/>
      <c r="P94" s="75"/>
      <c r="Q94" s="75"/>
      <c r="R94" s="75"/>
      <c r="S94" s="75"/>
      <c r="T94" s="75"/>
      <c r="U94" s="75"/>
      <c r="V94" s="75"/>
      <c r="W94" s="162" t="s">
        <v>108</v>
      </c>
      <c r="X94" s="122"/>
      <c r="Y94" s="122"/>
      <c r="Z94" s="122"/>
      <c r="AA94" s="122"/>
      <c r="AB94" s="122"/>
      <c r="AC94" s="122"/>
      <c r="AD94" s="122"/>
      <c r="AE94" s="122"/>
      <c r="AF94" s="122"/>
      <c r="AG94" s="122"/>
      <c r="AH94" s="77"/>
      <c r="AI94" s="25"/>
    </row>
    <row r="95" spans="1:35" ht="12.75" customHeight="1" x14ac:dyDescent="0.3">
      <c r="A95" s="78"/>
      <c r="B95" s="75"/>
      <c r="C95" s="75"/>
      <c r="D95" s="75"/>
      <c r="E95" s="75"/>
      <c r="F95" s="75"/>
      <c r="G95" s="75"/>
      <c r="H95" s="75"/>
      <c r="I95" s="75"/>
      <c r="J95" s="75"/>
      <c r="K95" s="77"/>
      <c r="L95" s="161" t="s">
        <v>167</v>
      </c>
      <c r="M95" s="147"/>
      <c r="N95" s="147"/>
      <c r="O95" s="147"/>
      <c r="P95" s="147"/>
      <c r="Q95" s="147"/>
      <c r="R95" s="147"/>
      <c r="S95" s="147"/>
      <c r="T95" s="147"/>
      <c r="U95" s="147"/>
      <c r="V95" s="147"/>
      <c r="W95" s="78"/>
      <c r="X95" s="75"/>
      <c r="Y95" s="75"/>
      <c r="Z95" s="75"/>
      <c r="AA95" s="75"/>
      <c r="AB95" s="75"/>
      <c r="AC95" s="75"/>
      <c r="AD95" s="75"/>
      <c r="AE95" s="75"/>
      <c r="AF95" s="75"/>
      <c r="AG95" s="80"/>
      <c r="AH95" s="77"/>
      <c r="AI95" s="25"/>
    </row>
    <row r="96" spans="1:35" ht="12.75" customHeight="1" x14ac:dyDescent="0.3">
      <c r="A96" s="161" t="s">
        <v>74</v>
      </c>
      <c r="B96" s="147"/>
      <c r="C96" s="147"/>
      <c r="D96" s="147"/>
      <c r="E96" s="147"/>
      <c r="F96" s="147"/>
      <c r="G96" s="147"/>
      <c r="H96" s="147"/>
      <c r="I96" s="147"/>
      <c r="J96" s="147"/>
      <c r="K96" s="147"/>
      <c r="L96" s="162" t="s">
        <v>109</v>
      </c>
      <c r="M96" s="122"/>
      <c r="N96" s="122"/>
      <c r="O96" s="122"/>
      <c r="P96" s="122"/>
      <c r="Q96" s="122"/>
      <c r="R96" s="122"/>
      <c r="S96" s="122"/>
      <c r="T96" s="122"/>
      <c r="U96" s="122"/>
      <c r="V96" s="122"/>
      <c r="W96" s="75"/>
      <c r="X96" s="75"/>
      <c r="Y96" s="75"/>
      <c r="Z96" s="75"/>
      <c r="AA96" s="75"/>
      <c r="AB96" s="75"/>
      <c r="AC96" s="75"/>
      <c r="AD96" s="75"/>
      <c r="AE96" s="75"/>
      <c r="AF96" s="75"/>
      <c r="AG96" s="80"/>
      <c r="AH96" s="77"/>
      <c r="AI96" s="25"/>
    </row>
    <row r="97" spans="1:35" ht="12.75" customHeight="1" x14ac:dyDescent="0.3">
      <c r="A97" s="81"/>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3"/>
      <c r="AI97" s="25"/>
    </row>
    <row r="98" spans="1:35" ht="12.75" customHeight="1" x14ac:dyDescent="0.3">
      <c r="A98" s="72"/>
      <c r="B98" s="73"/>
      <c r="C98" s="73"/>
      <c r="D98" s="73"/>
      <c r="E98" s="73"/>
      <c r="F98" s="73"/>
      <c r="G98" s="73"/>
      <c r="H98" s="73"/>
      <c r="I98" s="73"/>
      <c r="J98" s="73"/>
      <c r="K98" s="73"/>
      <c r="L98" s="73"/>
      <c r="M98" s="73"/>
      <c r="N98" s="73"/>
      <c r="O98" s="73"/>
      <c r="P98" s="73"/>
      <c r="Q98" s="73"/>
      <c r="R98" s="73"/>
      <c r="S98" s="73"/>
      <c r="T98" s="73"/>
      <c r="U98" s="73"/>
      <c r="V98" s="73"/>
      <c r="W98" s="73"/>
      <c r="X98" s="73"/>
      <c r="Y98" s="73"/>
      <c r="Z98" s="84" t="s">
        <v>116</v>
      </c>
      <c r="AA98" s="73"/>
      <c r="AB98" s="73"/>
      <c r="AC98" s="73"/>
      <c r="AD98" s="73"/>
      <c r="AE98" s="73"/>
      <c r="AF98" s="73"/>
      <c r="AG98" s="73"/>
      <c r="AH98" s="74"/>
      <c r="AI98" s="25"/>
    </row>
    <row r="99" spans="1:35" ht="12.75" customHeight="1" x14ac:dyDescent="0.3">
      <c r="A99" s="78"/>
      <c r="B99" s="75"/>
      <c r="C99" s="75"/>
      <c r="D99" s="75"/>
      <c r="E99" s="75"/>
      <c r="F99" s="75"/>
      <c r="G99" s="75"/>
      <c r="H99" s="75"/>
      <c r="I99" s="75"/>
      <c r="J99" s="75"/>
      <c r="K99" s="75"/>
      <c r="L99" s="163" t="s">
        <v>72</v>
      </c>
      <c r="M99" s="147"/>
      <c r="N99" s="147"/>
      <c r="O99" s="147"/>
      <c r="P99" s="147"/>
      <c r="Q99" s="147"/>
      <c r="R99" s="147"/>
      <c r="S99" s="147"/>
      <c r="T99" s="147"/>
      <c r="U99" s="147"/>
      <c r="V99" s="147"/>
      <c r="W99" s="75"/>
      <c r="X99" s="75"/>
      <c r="Y99" s="75"/>
      <c r="Z99" s="75"/>
      <c r="AA99" s="75"/>
      <c r="AB99" s="75"/>
      <c r="AC99" s="75"/>
      <c r="AD99" s="75"/>
      <c r="AE99" s="75"/>
      <c r="AF99" s="75"/>
      <c r="AG99" s="75"/>
      <c r="AH99" s="77"/>
      <c r="AI99" s="25"/>
    </row>
    <row r="100" spans="1:35" ht="12.75" customHeight="1" x14ac:dyDescent="0.3">
      <c r="A100" s="78"/>
      <c r="B100" s="75"/>
      <c r="C100" s="75"/>
      <c r="D100" s="75"/>
      <c r="E100" s="75"/>
      <c r="F100" s="75"/>
      <c r="G100" s="75"/>
      <c r="H100" s="75"/>
      <c r="I100" s="75"/>
      <c r="J100" s="75"/>
      <c r="K100" s="75"/>
      <c r="L100" s="75"/>
      <c r="M100" s="75"/>
      <c r="N100" s="75"/>
      <c r="O100" s="75"/>
      <c r="P100" s="75"/>
      <c r="Q100" s="75"/>
      <c r="R100" s="75"/>
      <c r="S100" s="75"/>
      <c r="T100" s="75"/>
      <c r="U100" s="75"/>
      <c r="V100" s="77"/>
      <c r="W100" s="161" t="s">
        <v>70</v>
      </c>
      <c r="X100" s="147"/>
      <c r="Y100" s="147"/>
      <c r="Z100" s="147"/>
      <c r="AA100" s="147"/>
      <c r="AB100" s="147"/>
      <c r="AC100" s="147"/>
      <c r="AD100" s="147"/>
      <c r="AE100" s="147"/>
      <c r="AF100" s="147"/>
      <c r="AG100" s="147"/>
      <c r="AH100" s="77"/>
      <c r="AI100" s="25"/>
    </row>
    <row r="101" spans="1:35" ht="12.75" customHeight="1" x14ac:dyDescent="0.3">
      <c r="A101" s="78"/>
      <c r="B101" s="75"/>
      <c r="C101" s="75"/>
      <c r="D101" s="75"/>
      <c r="E101" s="75"/>
      <c r="F101" s="75"/>
      <c r="G101" s="75"/>
      <c r="H101" s="75"/>
      <c r="I101" s="75"/>
      <c r="J101" s="75"/>
      <c r="K101" s="75"/>
      <c r="L101" s="163" t="s">
        <v>70</v>
      </c>
      <c r="M101" s="147"/>
      <c r="N101" s="147"/>
      <c r="O101" s="147"/>
      <c r="P101" s="147"/>
      <c r="Q101" s="147"/>
      <c r="R101" s="147"/>
      <c r="S101" s="147"/>
      <c r="T101" s="147"/>
      <c r="U101" s="147"/>
      <c r="V101" s="147"/>
      <c r="W101" s="162" t="s">
        <v>108</v>
      </c>
      <c r="X101" s="122"/>
      <c r="Y101" s="122"/>
      <c r="Z101" s="122"/>
      <c r="AA101" s="122"/>
      <c r="AB101" s="122"/>
      <c r="AC101" s="122"/>
      <c r="AD101" s="122"/>
      <c r="AE101" s="122"/>
      <c r="AF101" s="122"/>
      <c r="AG101" s="122"/>
      <c r="AH101" s="77"/>
      <c r="AI101" s="25"/>
    </row>
    <row r="102" spans="1:35" ht="12.75" customHeight="1" x14ac:dyDescent="0.3">
      <c r="A102" s="81"/>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3"/>
      <c r="AI102" s="25"/>
    </row>
    <row r="103" spans="1:35" ht="12.75" customHeight="1" x14ac:dyDescent="0.3">
      <c r="A103" s="72"/>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84" t="s">
        <v>117</v>
      </c>
      <c r="AA103" s="73"/>
      <c r="AB103" s="73"/>
      <c r="AC103" s="73"/>
      <c r="AD103" s="73"/>
      <c r="AE103" s="73"/>
      <c r="AF103" s="73"/>
      <c r="AG103" s="73"/>
      <c r="AH103" s="74"/>
      <c r="AI103" s="25"/>
    </row>
    <row r="104" spans="1:35" ht="12.75" customHeight="1" x14ac:dyDescent="0.3">
      <c r="A104" s="78"/>
      <c r="B104" s="75"/>
      <c r="C104" s="75"/>
      <c r="D104" s="75"/>
      <c r="E104" s="75"/>
      <c r="F104" s="75"/>
      <c r="G104" s="75"/>
      <c r="H104" s="75"/>
      <c r="I104" s="75"/>
      <c r="J104" s="75"/>
      <c r="K104" s="75"/>
      <c r="L104" s="163" t="str">
        <f>IF(L92="3:0",A92,IF(L92="3:1",A92,IF(L92="3:2",A92,IF(L92="2:3",A90,IF(L92="1:3",A90,IF(L92="0:3",A90,""))))))</f>
        <v>Štelzig Matěj (214) (PINK!)</v>
      </c>
      <c r="M104" s="147"/>
      <c r="N104" s="147"/>
      <c r="O104" s="147"/>
      <c r="P104" s="147"/>
      <c r="Q104" s="147"/>
      <c r="R104" s="147"/>
      <c r="S104" s="147"/>
      <c r="T104" s="147"/>
      <c r="U104" s="147"/>
      <c r="V104" s="147"/>
      <c r="W104" s="75"/>
      <c r="X104" s="75"/>
      <c r="Y104" s="75"/>
      <c r="Z104" s="75"/>
      <c r="AA104" s="75"/>
      <c r="AB104" s="75"/>
      <c r="AC104" s="75"/>
      <c r="AD104" s="75"/>
      <c r="AE104" s="75"/>
      <c r="AF104" s="75"/>
      <c r="AG104" s="75"/>
      <c r="AH104" s="77"/>
      <c r="AI104" s="25"/>
    </row>
    <row r="105" spans="1:35" ht="12.75" customHeight="1" x14ac:dyDescent="0.3">
      <c r="A105" s="78"/>
      <c r="B105" s="75"/>
      <c r="C105" s="75"/>
      <c r="D105" s="75"/>
      <c r="E105" s="75"/>
      <c r="F105" s="75"/>
      <c r="G105" s="75"/>
      <c r="H105" s="75"/>
      <c r="I105" s="75"/>
      <c r="J105" s="75"/>
      <c r="K105" s="75"/>
      <c r="L105" s="75"/>
      <c r="M105" s="75"/>
      <c r="N105" s="75"/>
      <c r="O105" s="75"/>
      <c r="P105" s="75"/>
      <c r="Q105" s="75"/>
      <c r="R105" s="75"/>
      <c r="S105" s="75"/>
      <c r="T105" s="75"/>
      <c r="U105" s="75"/>
      <c r="V105" s="77"/>
      <c r="W105" s="161" t="s">
        <v>74</v>
      </c>
      <c r="X105" s="147"/>
      <c r="Y105" s="147"/>
      <c r="Z105" s="147"/>
      <c r="AA105" s="147"/>
      <c r="AB105" s="147"/>
      <c r="AC105" s="147"/>
      <c r="AD105" s="147"/>
      <c r="AE105" s="147"/>
      <c r="AF105" s="147"/>
      <c r="AG105" s="147"/>
      <c r="AH105" s="77"/>
      <c r="AI105" s="25"/>
    </row>
    <row r="106" spans="1:35" ht="12.75" customHeight="1" x14ac:dyDescent="0.3">
      <c r="A106" s="78"/>
      <c r="B106" s="75"/>
      <c r="C106" s="75"/>
      <c r="D106" s="75"/>
      <c r="E106" s="75"/>
      <c r="F106" s="75"/>
      <c r="G106" s="75"/>
      <c r="H106" s="75"/>
      <c r="I106" s="75"/>
      <c r="J106" s="75"/>
      <c r="K106" s="75"/>
      <c r="L106" s="163" t="str">
        <f>IF(L96="3:0",A96,IF(L96="3:1",A96,IF(L96="3:2",A96,IF(L96="2:3",A94,IF(L96="1:3",A94,IF(L96="0:3",A94,""))))))</f>
        <v>Sýkora Maximilian (212) (STAR)</v>
      </c>
      <c r="M106" s="147"/>
      <c r="N106" s="147"/>
      <c r="O106" s="147"/>
      <c r="P106" s="147"/>
      <c r="Q106" s="147"/>
      <c r="R106" s="147"/>
      <c r="S106" s="147"/>
      <c r="T106" s="147"/>
      <c r="U106" s="147"/>
      <c r="V106" s="147"/>
      <c r="W106" s="162" t="s">
        <v>108</v>
      </c>
      <c r="X106" s="122"/>
      <c r="Y106" s="122"/>
      <c r="Z106" s="122"/>
      <c r="AA106" s="122"/>
      <c r="AB106" s="122"/>
      <c r="AC106" s="122"/>
      <c r="AD106" s="122"/>
      <c r="AE106" s="122"/>
      <c r="AF106" s="122"/>
      <c r="AG106" s="122"/>
      <c r="AH106" s="77"/>
      <c r="AI106" s="25"/>
    </row>
    <row r="107" spans="1:35" ht="12.75" customHeight="1" x14ac:dyDescent="0.3">
      <c r="A107" s="81"/>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3"/>
      <c r="AI107" s="25"/>
    </row>
    <row r="108" spans="1:35" ht="12.75" customHeight="1" x14ac:dyDescent="0.2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row>
    <row r="109" spans="1:35" ht="12.75" customHeight="1" x14ac:dyDescent="0.2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row>
    <row r="110" spans="1:35" ht="12.75" customHeight="1" x14ac:dyDescent="0.2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row>
    <row r="111" spans="1:35" ht="12.75" customHeight="1" x14ac:dyDescent="0.2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row>
    <row r="112" spans="1:35" ht="12.75" customHeight="1" x14ac:dyDescent="0.2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row>
    <row r="113" spans="1:35" ht="12.75" customHeight="1" x14ac:dyDescent="0.2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row>
    <row r="114" spans="1:35" ht="12.75" customHeight="1" x14ac:dyDescent="0.2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row>
    <row r="115" spans="1:35" ht="12.75" customHeight="1" x14ac:dyDescent="0.2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row>
    <row r="116" spans="1:35" ht="12.75" customHeight="1" x14ac:dyDescent="0.2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row>
    <row r="117" spans="1:35" ht="12.75" customHeight="1" x14ac:dyDescent="0.2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row>
    <row r="118" spans="1:35" ht="12.75" customHeight="1" x14ac:dyDescent="0.2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row>
    <row r="119" spans="1:35" ht="12.75" customHeight="1" x14ac:dyDescent="0.2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row>
    <row r="120" spans="1:35" ht="12.75" customHeight="1" x14ac:dyDescent="0.2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row>
    <row r="121" spans="1:35" ht="12.75" customHeight="1" x14ac:dyDescent="0.2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row>
    <row r="122" spans="1:35" ht="12.75" customHeight="1" x14ac:dyDescent="0.2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row>
    <row r="123" spans="1:35" ht="12.75" customHeight="1" x14ac:dyDescent="0.2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row>
    <row r="124" spans="1:35" ht="12.75" customHeight="1" x14ac:dyDescent="0.2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row>
    <row r="125" spans="1:35" ht="12.75" customHeight="1" x14ac:dyDescent="0.2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row>
    <row r="126" spans="1:35" ht="12.75" customHeight="1" x14ac:dyDescent="0.2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row>
    <row r="127" spans="1:35" ht="12.75" customHeight="1" x14ac:dyDescent="0.2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row>
    <row r="128" spans="1:35" ht="12.75" customHeight="1" x14ac:dyDescent="0.2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row>
    <row r="129" spans="1:35" ht="12.75" customHeight="1" x14ac:dyDescent="0.2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row>
    <row r="130" spans="1:35" ht="12.75" customHeight="1" x14ac:dyDescent="0.2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row>
    <row r="131" spans="1:35" ht="12.75" customHeight="1" x14ac:dyDescent="0.2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row>
    <row r="132" spans="1:35" ht="12.75" customHeight="1" x14ac:dyDescent="0.2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row>
    <row r="133" spans="1:35" ht="12.75" customHeight="1" x14ac:dyDescent="0.2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row>
    <row r="134" spans="1:35" ht="12.75" customHeight="1" x14ac:dyDescent="0.2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row>
    <row r="135" spans="1:35" ht="12.75" customHeight="1" x14ac:dyDescent="0.2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row>
    <row r="136" spans="1:35" ht="12.75" customHeight="1" x14ac:dyDescent="0.2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row>
    <row r="137" spans="1:35" ht="12.75" customHeight="1" x14ac:dyDescent="0.2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row>
    <row r="138" spans="1:35" ht="12.75" customHeight="1" x14ac:dyDescent="0.2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row>
    <row r="139" spans="1:35" ht="12.75" customHeight="1" x14ac:dyDescent="0.2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row>
    <row r="140" spans="1:35" ht="12.75" customHeight="1" x14ac:dyDescent="0.2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row>
    <row r="141" spans="1:35" ht="12.75" customHeight="1" x14ac:dyDescent="0.2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row>
    <row r="142" spans="1:35" ht="12.75" customHeight="1" x14ac:dyDescent="0.2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row>
    <row r="143" spans="1:35" ht="12.75" customHeight="1" x14ac:dyDescent="0.2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row>
    <row r="144" spans="1:35" ht="12.75" customHeight="1" x14ac:dyDescent="0.2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row>
    <row r="145" spans="1:35" ht="12.75" customHeight="1" x14ac:dyDescent="0.2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row>
    <row r="146" spans="1:35" ht="12.75" customHeight="1" x14ac:dyDescent="0.2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row>
    <row r="147" spans="1:35" ht="12.75" customHeight="1" x14ac:dyDescent="0.2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row>
    <row r="148" spans="1:35" ht="12.75" customHeight="1" x14ac:dyDescent="0.2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row>
    <row r="149" spans="1:35" ht="12.75" customHeight="1" x14ac:dyDescent="0.2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row>
    <row r="150" spans="1:35" ht="12.75" customHeight="1" x14ac:dyDescent="0.2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row>
    <row r="151" spans="1:35" ht="12.75" customHeight="1" x14ac:dyDescent="0.2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row>
    <row r="152" spans="1:35" ht="12.75" customHeight="1" x14ac:dyDescent="0.2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row>
    <row r="153" spans="1:35" ht="12.75" customHeight="1" x14ac:dyDescent="0.2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row>
    <row r="154" spans="1:35" ht="12.75" customHeight="1" x14ac:dyDescent="0.2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row>
    <row r="155" spans="1:35" ht="12.75" customHeight="1" x14ac:dyDescent="0.2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row>
    <row r="156" spans="1:35" ht="12.75" customHeight="1" x14ac:dyDescent="0.2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row>
    <row r="157" spans="1:35" ht="12.75" customHeight="1" x14ac:dyDescent="0.2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row>
    <row r="158" spans="1:35" ht="12.75" customHeight="1" x14ac:dyDescent="0.2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row>
    <row r="159" spans="1:35" ht="12.75" customHeight="1" x14ac:dyDescent="0.2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row>
    <row r="160" spans="1:35" ht="12.75" customHeight="1" x14ac:dyDescent="0.2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row>
    <row r="161" spans="1:35" ht="12.75" customHeight="1" x14ac:dyDescent="0.2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row>
    <row r="162" spans="1:35" ht="12.75" customHeight="1" x14ac:dyDescent="0.2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row>
    <row r="163" spans="1:35" ht="12.75" customHeight="1" x14ac:dyDescent="0.2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row>
    <row r="164" spans="1:35" ht="12.75" customHeight="1" x14ac:dyDescent="0.2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row>
    <row r="165" spans="1:35" ht="12.75" customHeight="1" x14ac:dyDescent="0.2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row>
    <row r="166" spans="1:35" ht="12.75" customHeight="1" x14ac:dyDescent="0.2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row>
    <row r="167" spans="1:35" ht="12.75" customHeight="1" x14ac:dyDescent="0.2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row>
    <row r="168" spans="1:35" ht="12.75" customHeight="1" x14ac:dyDescent="0.2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row>
    <row r="169" spans="1:35" ht="12.75" customHeight="1" x14ac:dyDescent="0.2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row>
    <row r="170" spans="1:35" ht="12.75" customHeight="1" x14ac:dyDescent="0.2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row>
    <row r="171" spans="1:35" ht="12.75" customHeight="1" x14ac:dyDescent="0.2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row>
    <row r="172" spans="1:35" ht="12.75" customHeight="1" x14ac:dyDescent="0.2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row>
    <row r="173" spans="1:35" ht="12.75" customHeight="1" x14ac:dyDescent="0.2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row>
    <row r="174" spans="1:35" ht="12.75" customHeight="1" x14ac:dyDescent="0.2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row>
    <row r="175" spans="1:35" ht="12.75" customHeight="1" x14ac:dyDescent="0.2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row>
    <row r="176" spans="1:35" ht="12.75" customHeight="1" x14ac:dyDescent="0.2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row>
    <row r="177" spans="1:35" ht="12.75" customHeight="1" x14ac:dyDescent="0.2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row>
    <row r="178" spans="1:35" ht="12.75" customHeight="1" x14ac:dyDescent="0.2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row>
    <row r="179" spans="1:35" ht="12.75" customHeight="1" x14ac:dyDescent="0.2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row>
    <row r="180" spans="1:35" ht="12.75" customHeight="1" x14ac:dyDescent="0.25">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row>
    <row r="181" spans="1:35" ht="12.75" customHeight="1" x14ac:dyDescent="0.25">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row>
    <row r="182" spans="1:35" ht="12.75" customHeight="1" x14ac:dyDescent="0.25">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row>
    <row r="183" spans="1:35" ht="12.75" customHeight="1" x14ac:dyDescent="0.25">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row>
    <row r="184" spans="1:35" ht="12.75" customHeight="1" x14ac:dyDescent="0.25">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row>
    <row r="185" spans="1:35" ht="12.75" customHeight="1" x14ac:dyDescent="0.2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row>
    <row r="186" spans="1:35" ht="12.75" customHeight="1" x14ac:dyDescent="0.25">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row>
    <row r="187" spans="1:35" ht="12.75" customHeight="1" x14ac:dyDescent="0.25">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row>
    <row r="188" spans="1:35" ht="12.75" customHeight="1" x14ac:dyDescent="0.25">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row>
    <row r="189" spans="1:35" ht="12.75" customHeight="1" x14ac:dyDescent="0.25">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row>
    <row r="190" spans="1:35" ht="12.75" customHeight="1" x14ac:dyDescent="0.25">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row>
    <row r="191" spans="1:35" ht="12.75" customHeight="1" x14ac:dyDescent="0.25">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row>
    <row r="192" spans="1:35" ht="12.75" customHeight="1" x14ac:dyDescent="0.25">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row>
    <row r="193" spans="1:35" ht="12.75" customHeight="1" x14ac:dyDescent="0.25">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row>
    <row r="194" spans="1:35" ht="12.75" customHeight="1" x14ac:dyDescent="0.25">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row>
    <row r="195" spans="1:35" ht="12.75" customHeight="1" x14ac:dyDescent="0.2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row>
    <row r="196" spans="1:35" ht="12.75" customHeight="1" x14ac:dyDescent="0.25">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row>
    <row r="197" spans="1:35" ht="12.75" customHeight="1" x14ac:dyDescent="0.25">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row>
    <row r="198" spans="1:35" ht="12.75" customHeight="1" x14ac:dyDescent="0.25">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row>
    <row r="199" spans="1:35" ht="12.75" customHeight="1" x14ac:dyDescent="0.25">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row>
    <row r="200" spans="1:35" ht="12.75" customHeight="1" x14ac:dyDescent="0.25">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row>
    <row r="201" spans="1:35" ht="12.75" customHeight="1" x14ac:dyDescent="0.25">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row>
    <row r="202" spans="1:35" ht="12.75" customHeight="1" x14ac:dyDescent="0.25">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row>
    <row r="203" spans="1:35" ht="12.75" customHeight="1" x14ac:dyDescent="0.25">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row>
    <row r="204" spans="1:35" ht="12.75" customHeight="1" x14ac:dyDescent="0.25">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row>
    <row r="205" spans="1:35" ht="12.75" customHeight="1" x14ac:dyDescent="0.2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row>
    <row r="206" spans="1:35" ht="15.75" customHeight="1" x14ac:dyDescent="0.25">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row>
    <row r="207" spans="1:35" ht="15.75" customHeight="1" x14ac:dyDescent="0.25">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row>
    <row r="208" spans="1:35" ht="15.75" customHeight="1" x14ac:dyDescent="0.25">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row>
    <row r="209" spans="1:35"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spans="1:35"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spans="1:35"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spans="1:35"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35"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spans="1:35"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row>
    <row r="289" spans="1:35"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row>
    <row r="290" spans="1:35"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row>
    <row r="291" spans="1:35"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row>
    <row r="292" spans="1:35"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row>
    <row r="293" spans="1:35"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row>
    <row r="294" spans="1:35"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row>
    <row r="295" spans="1:35"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row>
    <row r="296" spans="1:35"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row>
    <row r="297" spans="1:35"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row>
    <row r="298" spans="1:35"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ht="15.75" customHeight="1" x14ac:dyDescent="0.25">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row>
    <row r="300" spans="1:35" ht="15.75" customHeight="1" x14ac:dyDescent="0.25">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c r="Y300" s="71"/>
      <c r="Z300" s="71"/>
      <c r="AA300" s="71"/>
      <c r="AB300" s="71"/>
      <c r="AC300" s="71"/>
      <c r="AD300" s="71"/>
      <c r="AE300" s="71"/>
      <c r="AF300" s="71"/>
      <c r="AG300" s="71"/>
      <c r="AH300" s="71"/>
      <c r="AI300" s="71"/>
    </row>
    <row r="301" spans="1:35" ht="15.75" customHeight="1" x14ac:dyDescent="0.25">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c r="Y301" s="71"/>
      <c r="Z301" s="71"/>
      <c r="AA301" s="71"/>
      <c r="AB301" s="71"/>
      <c r="AC301" s="71"/>
      <c r="AD301" s="71"/>
      <c r="AE301" s="71"/>
      <c r="AF301" s="71"/>
      <c r="AG301" s="71"/>
      <c r="AH301" s="71"/>
      <c r="AI301" s="71"/>
    </row>
    <row r="302" spans="1:35" ht="15.75" customHeight="1" x14ac:dyDescent="0.25">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c r="Y302" s="71"/>
      <c r="Z302" s="71"/>
      <c r="AA302" s="71"/>
      <c r="AB302" s="71"/>
      <c r="AC302" s="71"/>
      <c r="AD302" s="71"/>
      <c r="AE302" s="71"/>
      <c r="AF302" s="71"/>
      <c r="AG302" s="71"/>
      <c r="AH302" s="71"/>
      <c r="AI302" s="71"/>
    </row>
    <row r="303" spans="1:35" ht="15.75" customHeight="1" x14ac:dyDescent="0.25">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c r="AE303" s="71"/>
      <c r="AF303" s="71"/>
      <c r="AG303" s="71"/>
      <c r="AH303" s="71"/>
      <c r="AI303" s="71"/>
    </row>
    <row r="304" spans="1:35" ht="15.75" customHeight="1" x14ac:dyDescent="0.25">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row>
    <row r="305" spans="1:35" ht="15.75" customHeight="1" x14ac:dyDescent="0.25">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c r="Y305" s="71"/>
      <c r="Z305" s="71"/>
      <c r="AA305" s="71"/>
      <c r="AB305" s="71"/>
      <c r="AC305" s="71"/>
      <c r="AD305" s="71"/>
      <c r="AE305" s="71"/>
      <c r="AF305" s="71"/>
      <c r="AG305" s="71"/>
      <c r="AH305" s="71"/>
      <c r="AI305" s="71"/>
    </row>
    <row r="306" spans="1:35" ht="15.75" customHeight="1" x14ac:dyDescent="0.25">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c r="Y306" s="71"/>
      <c r="Z306" s="71"/>
      <c r="AA306" s="71"/>
      <c r="AB306" s="71"/>
      <c r="AC306" s="71"/>
      <c r="AD306" s="71"/>
      <c r="AE306" s="71"/>
      <c r="AF306" s="71"/>
      <c r="AG306" s="71"/>
      <c r="AH306" s="71"/>
      <c r="AI306" s="71"/>
    </row>
    <row r="307" spans="1:35" ht="15.75" customHeight="1" x14ac:dyDescent="0.25"/>
    <row r="308" spans="1:35" ht="15.75" customHeight="1" x14ac:dyDescent="0.25"/>
    <row r="309" spans="1:35" ht="15.75" customHeight="1" x14ac:dyDescent="0.25"/>
    <row r="310" spans="1:35" ht="15.75" customHeight="1" x14ac:dyDescent="0.25"/>
    <row r="311" spans="1:35" ht="15.75" customHeight="1" x14ac:dyDescent="0.25"/>
    <row r="312" spans="1:35" ht="15.75" customHeight="1" x14ac:dyDescent="0.25"/>
    <row r="313" spans="1:35" ht="15.75" customHeight="1" x14ac:dyDescent="0.25"/>
    <row r="314" spans="1:35" ht="15.75" customHeight="1" x14ac:dyDescent="0.25"/>
    <row r="315" spans="1:35" ht="15.75" customHeight="1" x14ac:dyDescent="0.25"/>
    <row r="316" spans="1:35" ht="15.75" customHeight="1" x14ac:dyDescent="0.25"/>
    <row r="317" spans="1:35" ht="15.75" customHeight="1" x14ac:dyDescent="0.25"/>
    <row r="318" spans="1:35" ht="15.75" customHeight="1" x14ac:dyDescent="0.25"/>
    <row r="319" spans="1:35" ht="15.75" customHeight="1" x14ac:dyDescent="0.25"/>
    <row r="320" spans="1:35"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5">
    <mergeCell ref="X20:Z20"/>
    <mergeCell ref="AC22:AE22"/>
    <mergeCell ref="AG22:AH22"/>
    <mergeCell ref="AG23:AH23"/>
    <mergeCell ref="AG24:AH24"/>
    <mergeCell ref="AG25:AH25"/>
    <mergeCell ref="AG26:AH26"/>
    <mergeCell ref="B20:N20"/>
    <mergeCell ref="A22:B22"/>
    <mergeCell ref="C22:N22"/>
    <mergeCell ref="O22:Q22"/>
    <mergeCell ref="R22:T22"/>
    <mergeCell ref="U22:W22"/>
    <mergeCell ref="X22:Z22"/>
    <mergeCell ref="B23:N23"/>
    <mergeCell ref="O23:Q23"/>
    <mergeCell ref="B24:N24"/>
    <mergeCell ref="R24:T24"/>
    <mergeCell ref="B25:N25"/>
    <mergeCell ref="U25:W25"/>
    <mergeCell ref="X26:Z26"/>
    <mergeCell ref="L106:V106"/>
    <mergeCell ref="W106:AG106"/>
    <mergeCell ref="L96:V96"/>
    <mergeCell ref="L99:V99"/>
    <mergeCell ref="W100:AG100"/>
    <mergeCell ref="L101:V101"/>
    <mergeCell ref="W101:AG101"/>
    <mergeCell ref="L104:V104"/>
    <mergeCell ref="W105:AG105"/>
    <mergeCell ref="W81:AG81"/>
    <mergeCell ref="L82:V82"/>
    <mergeCell ref="L83:V83"/>
    <mergeCell ref="W84:AG84"/>
    <mergeCell ref="W85:AG85"/>
    <mergeCell ref="A92:K92"/>
    <mergeCell ref="A94:K94"/>
    <mergeCell ref="A96:K96"/>
    <mergeCell ref="A77:K77"/>
    <mergeCell ref="A79:K79"/>
    <mergeCell ref="A81:K81"/>
    <mergeCell ref="A83:K83"/>
    <mergeCell ref="A85:K85"/>
    <mergeCell ref="A87:K87"/>
    <mergeCell ref="A90:K90"/>
    <mergeCell ref="L86:V86"/>
    <mergeCell ref="L87:V87"/>
    <mergeCell ref="L91:V91"/>
    <mergeCell ref="L92:V92"/>
    <mergeCell ref="W93:AG93"/>
    <mergeCell ref="W94:AG94"/>
    <mergeCell ref="L95:V95"/>
    <mergeCell ref="A73:K73"/>
    <mergeCell ref="L74:V74"/>
    <mergeCell ref="A75:K75"/>
    <mergeCell ref="L75:V75"/>
    <mergeCell ref="W76:AG76"/>
    <mergeCell ref="W77:AG77"/>
    <mergeCell ref="L78:V78"/>
    <mergeCell ref="L79:V79"/>
    <mergeCell ref="W80:AG80"/>
    <mergeCell ref="W52:AG52"/>
    <mergeCell ref="W53:AG53"/>
    <mergeCell ref="L54:V54"/>
    <mergeCell ref="L65:V65"/>
    <mergeCell ref="W65:AG65"/>
    <mergeCell ref="A70:I70"/>
    <mergeCell ref="K70:S70"/>
    <mergeCell ref="U70:W70"/>
    <mergeCell ref="X70:Z70"/>
    <mergeCell ref="AA70:AH70"/>
    <mergeCell ref="L55:V55"/>
    <mergeCell ref="L58:V58"/>
    <mergeCell ref="W59:AG59"/>
    <mergeCell ref="L60:V60"/>
    <mergeCell ref="W60:AG60"/>
    <mergeCell ref="L63:V63"/>
    <mergeCell ref="W64:AG64"/>
    <mergeCell ref="L45:V45"/>
    <mergeCell ref="A46:K46"/>
    <mergeCell ref="L46:V46"/>
    <mergeCell ref="A53:K53"/>
    <mergeCell ref="A55:K55"/>
    <mergeCell ref="A49:K49"/>
    <mergeCell ref="L50:V50"/>
    <mergeCell ref="A51:K51"/>
    <mergeCell ref="L51:V51"/>
    <mergeCell ref="W39:AG39"/>
    <mergeCell ref="A40:K40"/>
    <mergeCell ref="W40:AG40"/>
    <mergeCell ref="L41:V41"/>
    <mergeCell ref="A42:K42"/>
    <mergeCell ref="L42:V42"/>
    <mergeCell ref="W43:AG43"/>
    <mergeCell ref="A44:K44"/>
    <mergeCell ref="W44:AG44"/>
    <mergeCell ref="L33:V33"/>
    <mergeCell ref="A32:K32"/>
    <mergeCell ref="A34:K34"/>
    <mergeCell ref="L34:V34"/>
    <mergeCell ref="W35:AG35"/>
    <mergeCell ref="A36:K36"/>
    <mergeCell ref="W36:AG36"/>
    <mergeCell ref="L37:V37"/>
    <mergeCell ref="A38:K38"/>
    <mergeCell ref="L38:V38"/>
    <mergeCell ref="AC16:AE16"/>
    <mergeCell ref="AG16:AH16"/>
    <mergeCell ref="AG17:AH17"/>
    <mergeCell ref="AG18:AH18"/>
    <mergeCell ref="AG19:AH19"/>
    <mergeCell ref="AG20:AH20"/>
    <mergeCell ref="B26:N26"/>
    <mergeCell ref="A29:I29"/>
    <mergeCell ref="K29:S29"/>
    <mergeCell ref="U29:W29"/>
    <mergeCell ref="X29:Z29"/>
    <mergeCell ref="AA29:AH29"/>
    <mergeCell ref="A16:B16"/>
    <mergeCell ref="C16:N16"/>
    <mergeCell ref="O16:Q16"/>
    <mergeCell ref="R16:T16"/>
    <mergeCell ref="U16:W16"/>
    <mergeCell ref="X16:Z16"/>
    <mergeCell ref="B17:N17"/>
    <mergeCell ref="O17:Q17"/>
    <mergeCell ref="B18:N18"/>
    <mergeCell ref="R18:T18"/>
    <mergeCell ref="B19:N19"/>
    <mergeCell ref="U19:W19"/>
    <mergeCell ref="U10:W10"/>
    <mergeCell ref="X10:Z10"/>
    <mergeCell ref="AC10:AE10"/>
    <mergeCell ref="AG10:AH10"/>
    <mergeCell ref="AG11:AH11"/>
    <mergeCell ref="AG12:AH12"/>
    <mergeCell ref="AG13:AH13"/>
    <mergeCell ref="AG14:AH14"/>
    <mergeCell ref="B7:N7"/>
    <mergeCell ref="B8:N8"/>
    <mergeCell ref="X8:Z8"/>
    <mergeCell ref="A10:B10"/>
    <mergeCell ref="C10:N10"/>
    <mergeCell ref="O10:Q10"/>
    <mergeCell ref="R10:T10"/>
    <mergeCell ref="B11:N11"/>
    <mergeCell ref="O11:Q11"/>
    <mergeCell ref="B12:N12"/>
    <mergeCell ref="R12:T12"/>
    <mergeCell ref="B13:N13"/>
    <mergeCell ref="U13:W13"/>
    <mergeCell ref="X14:Z14"/>
    <mergeCell ref="B14:N14"/>
    <mergeCell ref="U4:W4"/>
    <mergeCell ref="X4:Z4"/>
    <mergeCell ref="AC4:AE4"/>
    <mergeCell ref="AG4:AH4"/>
    <mergeCell ref="AG5:AH5"/>
    <mergeCell ref="AG6:AH6"/>
    <mergeCell ref="AG7:AH7"/>
    <mergeCell ref="AG8:AH8"/>
    <mergeCell ref="A1:I1"/>
    <mergeCell ref="K1:S1"/>
    <mergeCell ref="U1:W1"/>
    <mergeCell ref="X1:Z1"/>
    <mergeCell ref="AA1:AH1"/>
    <mergeCell ref="A4:B4"/>
    <mergeCell ref="C4:N4"/>
    <mergeCell ref="O4:Q4"/>
    <mergeCell ref="R4:T4"/>
    <mergeCell ref="B5:N5"/>
    <mergeCell ref="O5:Q5"/>
    <mergeCell ref="B6:N6"/>
    <mergeCell ref="R6:T6"/>
    <mergeCell ref="U7:W7"/>
  </mergeCells>
  <conditionalFormatting sqref="AG5:AH8 AG11:AH14 AG17:AH20 AG23:AH26">
    <cfRule type="cellIs" dxfId="5" priority="1" operator="lessThan">
      <formula>2.5</formula>
    </cfRule>
    <cfRule type="cellIs" dxfId="4" priority="2" operator="greaterThan">
      <formula>2.5</formula>
    </cfRule>
  </conditionalFormatting>
  <dataValidations count="1">
    <dataValidation type="list" allowBlank="1" showErrorMessage="1" sqref="A32 L33 A34 W35 A36 L37 A38 W39 A40 L41 A42 W43 A44 L45 A46 A49 L50 A51 W52 A53 L54 A55 L58 W59 L60 L63 W64 L65 A73 L74 A75 W76 A77 L78 A79 W80 A81 L82 A83 W84 A85 L86 A87 A90 L91 A92 W93 A94 L95 A96 L99 W100 L101 L104 W105 L106" xr:uid="{00000000-0002-0000-0600-000001000000}">
      <formula1>$B$5:$B$26</formula1>
    </dataValidation>
  </dataValidations>
  <printOptions horizontalCentered="1"/>
  <pageMargins left="0.39370078740157483" right="0.39370078740157483" top="0.39370078740157483" bottom="0.39370078740157483" header="0" footer="0"/>
  <pageSetup paperSize="9" fitToHeight="0"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seznam!$K:$K</xm:f>
          </x14:formula1>
          <xm:sqref>B5:B8 B11:B14 B17:B20 B23:B26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00FF"/>
    <pageSetUpPr fitToPage="1"/>
  </sheetPr>
  <dimension ref="A1:AK1000"/>
  <sheetViews>
    <sheetView showGridLines="0" tabSelected="1" workbookViewId="0">
      <selection sqref="A1:I1"/>
    </sheetView>
  </sheetViews>
  <sheetFormatPr defaultColWidth="12.6640625" defaultRowHeight="15" customHeight="1" x14ac:dyDescent="0.25"/>
  <cols>
    <col min="1" max="33" width="2.109375" customWidth="1"/>
    <col min="34" max="35" width="2.33203125" customWidth="1"/>
    <col min="36" max="37" width="2" customWidth="1"/>
  </cols>
  <sheetData>
    <row r="1" spans="1:35" ht="15.75" customHeight="1" x14ac:dyDescent="0.25">
      <c r="A1" s="159">
        <f>div_A!A1</f>
        <v>0</v>
      </c>
      <c r="B1" s="130"/>
      <c r="C1" s="130"/>
      <c r="D1" s="130"/>
      <c r="E1" s="130"/>
      <c r="F1" s="130"/>
      <c r="G1" s="130"/>
      <c r="H1" s="130"/>
      <c r="I1" s="139"/>
      <c r="J1" s="23"/>
      <c r="K1" s="160" t="str">
        <f>div_A!K1</f>
        <v>Jablonec n. N., 6.12.25</v>
      </c>
      <c r="L1" s="130"/>
      <c r="M1" s="130"/>
      <c r="N1" s="130"/>
      <c r="O1" s="130"/>
      <c r="P1" s="130"/>
      <c r="Q1" s="130"/>
      <c r="R1" s="130"/>
      <c r="S1" s="139"/>
      <c r="T1" s="24"/>
      <c r="U1" s="198" t="s">
        <v>78</v>
      </c>
      <c r="V1" s="130"/>
      <c r="W1" s="139"/>
      <c r="X1" s="199" t="s">
        <v>168</v>
      </c>
      <c r="Y1" s="130"/>
      <c r="Z1" s="139"/>
      <c r="AA1" s="199" t="s">
        <v>80</v>
      </c>
      <c r="AB1" s="130"/>
      <c r="AC1" s="130"/>
      <c r="AD1" s="130"/>
      <c r="AE1" s="130"/>
      <c r="AF1" s="130"/>
      <c r="AG1" s="130"/>
      <c r="AH1" s="132"/>
      <c r="AI1" s="25"/>
    </row>
    <row r="2" spans="1:35" ht="9" customHeight="1" x14ac:dyDescent="0.25">
      <c r="A2" s="26"/>
      <c r="B2" s="27"/>
      <c r="C2" s="27"/>
      <c r="D2" s="27"/>
      <c r="E2" s="27"/>
      <c r="F2" s="27"/>
      <c r="G2" s="27"/>
      <c r="H2" s="27"/>
      <c r="I2" s="27"/>
      <c r="J2" s="27"/>
      <c r="K2" s="27"/>
      <c r="L2" s="27"/>
      <c r="M2" s="27"/>
      <c r="N2" s="27"/>
      <c r="O2" s="28"/>
      <c r="P2" s="28"/>
      <c r="Q2" s="28"/>
      <c r="R2" s="28"/>
      <c r="S2" s="28"/>
      <c r="T2" s="28"/>
      <c r="U2" s="28"/>
      <c r="V2" s="28"/>
      <c r="W2" s="28"/>
      <c r="X2" s="28"/>
      <c r="Y2" s="28"/>
      <c r="Z2" s="28"/>
      <c r="AA2" s="28"/>
      <c r="AB2" s="28"/>
      <c r="AC2" s="28"/>
      <c r="AD2" s="28"/>
      <c r="AE2" s="28"/>
      <c r="AF2" s="28"/>
      <c r="AG2" s="28"/>
      <c r="AH2" s="25"/>
      <c r="AI2" s="25"/>
    </row>
    <row r="3" spans="1:35" ht="9" customHeight="1" x14ac:dyDescent="0.25">
      <c r="A3" s="26"/>
      <c r="B3" s="27"/>
      <c r="C3" s="27"/>
      <c r="D3" s="27"/>
      <c r="E3" s="27"/>
      <c r="F3" s="27"/>
      <c r="G3" s="27"/>
      <c r="H3" s="27"/>
      <c r="I3" s="27"/>
      <c r="J3" s="27"/>
      <c r="K3" s="27"/>
      <c r="L3" s="27"/>
      <c r="M3" s="27"/>
      <c r="N3" s="27"/>
      <c r="O3" s="28"/>
      <c r="P3" s="28"/>
      <c r="Q3" s="28"/>
      <c r="R3" s="28"/>
      <c r="S3" s="28"/>
      <c r="T3" s="28"/>
      <c r="U3" s="28"/>
      <c r="V3" s="28"/>
      <c r="W3" s="28"/>
      <c r="X3" s="28"/>
      <c r="Y3" s="28"/>
      <c r="Z3" s="28"/>
      <c r="AA3" s="28"/>
      <c r="AB3" s="28"/>
      <c r="AC3" s="28"/>
      <c r="AD3" s="28"/>
      <c r="AE3" s="28"/>
      <c r="AF3" s="28"/>
      <c r="AG3" s="28"/>
      <c r="AH3" s="25"/>
      <c r="AI3" s="25"/>
    </row>
    <row r="4" spans="1:35" ht="16.5" customHeight="1" x14ac:dyDescent="0.25">
      <c r="A4" s="143"/>
      <c r="B4" s="139"/>
      <c r="C4" s="144" t="s">
        <v>81</v>
      </c>
      <c r="D4" s="130"/>
      <c r="E4" s="130"/>
      <c r="F4" s="130"/>
      <c r="G4" s="130"/>
      <c r="H4" s="130"/>
      <c r="I4" s="130"/>
      <c r="J4" s="130"/>
      <c r="K4" s="130"/>
      <c r="L4" s="130"/>
      <c r="M4" s="130"/>
      <c r="N4" s="132"/>
      <c r="O4" s="145">
        <v>1</v>
      </c>
      <c r="P4" s="130"/>
      <c r="Q4" s="131"/>
      <c r="R4" s="129">
        <v>2</v>
      </c>
      <c r="S4" s="130"/>
      <c r="T4" s="131"/>
      <c r="U4" s="129">
        <v>3</v>
      </c>
      <c r="V4" s="130"/>
      <c r="W4" s="131"/>
      <c r="X4" s="129">
        <v>4</v>
      </c>
      <c r="Y4" s="130"/>
      <c r="Z4" s="132"/>
      <c r="AA4" s="29" t="s">
        <v>82</v>
      </c>
      <c r="AB4" s="29" t="s">
        <v>83</v>
      </c>
      <c r="AC4" s="129" t="s">
        <v>84</v>
      </c>
      <c r="AD4" s="130"/>
      <c r="AE4" s="131"/>
      <c r="AF4" s="30" t="s">
        <v>85</v>
      </c>
      <c r="AG4" s="133" t="s">
        <v>86</v>
      </c>
      <c r="AH4" s="132"/>
      <c r="AI4" s="25"/>
    </row>
    <row r="5" spans="1:35" ht="16.5" customHeight="1" x14ac:dyDescent="0.25">
      <c r="A5" s="31">
        <v>1</v>
      </c>
      <c r="B5" s="146" t="s">
        <v>57</v>
      </c>
      <c r="C5" s="147"/>
      <c r="D5" s="147"/>
      <c r="E5" s="147"/>
      <c r="F5" s="147"/>
      <c r="G5" s="147"/>
      <c r="H5" s="147"/>
      <c r="I5" s="147"/>
      <c r="J5" s="147"/>
      <c r="K5" s="147"/>
      <c r="L5" s="147"/>
      <c r="M5" s="147"/>
      <c r="N5" s="147"/>
      <c r="O5" s="148" t="s">
        <v>88</v>
      </c>
      <c r="P5" s="149"/>
      <c r="Q5" s="150"/>
      <c r="R5" s="32"/>
      <c r="S5" s="33" t="s">
        <v>89</v>
      </c>
      <c r="T5" s="34"/>
      <c r="U5" s="32">
        <v>3</v>
      </c>
      <c r="V5" s="33" t="s">
        <v>89</v>
      </c>
      <c r="W5" s="34">
        <v>0</v>
      </c>
      <c r="X5" s="32"/>
      <c r="Y5" s="33" t="s">
        <v>89</v>
      </c>
      <c r="Z5" s="32"/>
      <c r="AA5" s="35">
        <f>IF(B5&lt;&gt;"",SUM(IF(R5&gt;T5,1,0),IF(U5&gt;W5,1,0),IF(X5&gt;Z5,1,0)),"")</f>
        <v>1</v>
      </c>
      <c r="AB5" s="36">
        <f>IF(B5&lt;&gt;"",SUM(IF(R5&lt;T5,1,0),IF(U5&lt;W5,1,0),IF(X5&lt;Z5,1,0)),"")</f>
        <v>0</v>
      </c>
      <c r="AC5" s="37">
        <f>IF(B5&lt;&gt;"",R5+U5+X5,"")</f>
        <v>3</v>
      </c>
      <c r="AD5" s="37" t="s">
        <v>89</v>
      </c>
      <c r="AE5" s="38">
        <f>IF(B5&lt;&gt;"",T5+W5+Z5,"")</f>
        <v>0</v>
      </c>
      <c r="AF5" s="39">
        <f t="shared" ref="AF5:AF8" si="0">IF(B5&lt;&gt;"",(AA5*2)+AB5,"")</f>
        <v>2</v>
      </c>
      <c r="AG5" s="134">
        <f t="shared" ref="AG5:AG8" si="1">IF(B5&lt;&gt;"",RANK(AF5,$AF$5:$AF$8,0),"")</f>
        <v>2</v>
      </c>
      <c r="AH5" s="135"/>
      <c r="AI5" s="25"/>
    </row>
    <row r="6" spans="1:35" ht="16.5" customHeight="1" x14ac:dyDescent="0.25">
      <c r="A6" s="40">
        <v>2</v>
      </c>
      <c r="B6" s="146" t="s">
        <v>71</v>
      </c>
      <c r="C6" s="147"/>
      <c r="D6" s="147"/>
      <c r="E6" s="147"/>
      <c r="F6" s="147"/>
      <c r="G6" s="147"/>
      <c r="H6" s="147"/>
      <c r="I6" s="147"/>
      <c r="J6" s="147"/>
      <c r="K6" s="147"/>
      <c r="L6" s="147"/>
      <c r="M6" s="147"/>
      <c r="N6" s="147"/>
      <c r="O6" s="41"/>
      <c r="P6" s="42" t="s">
        <v>89</v>
      </c>
      <c r="Q6" s="43"/>
      <c r="R6" s="151" t="s">
        <v>88</v>
      </c>
      <c r="S6" s="152"/>
      <c r="T6" s="153"/>
      <c r="U6" s="44">
        <v>1</v>
      </c>
      <c r="V6" s="45" t="s">
        <v>89</v>
      </c>
      <c r="W6" s="46">
        <v>3</v>
      </c>
      <c r="X6" s="44"/>
      <c r="Y6" s="45" t="s">
        <v>89</v>
      </c>
      <c r="Z6" s="47"/>
      <c r="AA6" s="48">
        <f>IF(B6&lt;&gt;"",SUM(IF(O6&gt;Q6,1,0),IF(U6&gt;W6,1,0),IF(X6&gt;Z6,1,0)),"")</f>
        <v>0</v>
      </c>
      <c r="AB6" s="49">
        <f>IF(B6&lt;&gt;"",SUM(IF(O6&lt;Q6,1,0),IF(U6&lt;W6,1,0),IF(X6&lt;Z6,1,0)),"")</f>
        <v>1</v>
      </c>
      <c r="AC6" s="50">
        <f>IF(B6&lt;&gt;"",O6+U6+X6,"")</f>
        <v>1</v>
      </c>
      <c r="AD6" s="51" t="s">
        <v>89</v>
      </c>
      <c r="AE6" s="52">
        <f>IF(B6&lt;&gt;"",Q6+W6+Z6,"")</f>
        <v>3</v>
      </c>
      <c r="AF6" s="53">
        <f t="shared" si="0"/>
        <v>1</v>
      </c>
      <c r="AG6" s="134">
        <f t="shared" si="1"/>
        <v>3</v>
      </c>
      <c r="AH6" s="135"/>
      <c r="AI6" s="25"/>
    </row>
    <row r="7" spans="1:35" ht="16.5" customHeight="1" x14ac:dyDescent="0.25">
      <c r="A7" s="40">
        <v>3</v>
      </c>
      <c r="B7" s="146" t="s">
        <v>59</v>
      </c>
      <c r="C7" s="147"/>
      <c r="D7" s="147"/>
      <c r="E7" s="147"/>
      <c r="F7" s="147"/>
      <c r="G7" s="147"/>
      <c r="H7" s="147"/>
      <c r="I7" s="147"/>
      <c r="J7" s="147"/>
      <c r="K7" s="147"/>
      <c r="L7" s="147"/>
      <c r="M7" s="147"/>
      <c r="N7" s="147"/>
      <c r="O7" s="54">
        <f>W5</f>
        <v>0</v>
      </c>
      <c r="P7" s="55" t="s">
        <v>89</v>
      </c>
      <c r="Q7" s="46">
        <f>U5</f>
        <v>3</v>
      </c>
      <c r="R7" s="47">
        <f>W6</f>
        <v>3</v>
      </c>
      <c r="S7" s="55" t="s">
        <v>89</v>
      </c>
      <c r="T7" s="46">
        <f>U6</f>
        <v>1</v>
      </c>
      <c r="U7" s="151" t="s">
        <v>88</v>
      </c>
      <c r="V7" s="152"/>
      <c r="W7" s="153"/>
      <c r="X7" s="44"/>
      <c r="Y7" s="45" t="s">
        <v>89</v>
      </c>
      <c r="Z7" s="47"/>
      <c r="AA7" s="48">
        <f>IF(B7&lt;&gt;"",SUM(IF(O7&gt;Q7,1,0),IF(R7&gt;T7,1,0),IF(X7&gt;Z7,1,0)),"")</f>
        <v>1</v>
      </c>
      <c r="AB7" s="49">
        <f>IF(B7&lt;&gt;"",SUM(IF(O7&lt;Q7,1,0),IF(R7&lt;T7,1,0),IF(X7&lt;Z7,1,0)),"")</f>
        <v>1</v>
      </c>
      <c r="AC7" s="50">
        <f>IF(B7&lt;&gt;"",O7+R7+X7,"")</f>
        <v>3</v>
      </c>
      <c r="AD7" s="51" t="s">
        <v>89</v>
      </c>
      <c r="AE7" s="52">
        <f>IF(B7&lt;&gt;"",Q7+T7+Z7,"")</f>
        <v>4</v>
      </c>
      <c r="AF7" s="53">
        <f t="shared" si="0"/>
        <v>3</v>
      </c>
      <c r="AG7" s="134">
        <f t="shared" si="1"/>
        <v>1</v>
      </c>
      <c r="AH7" s="135"/>
      <c r="AI7" s="25"/>
    </row>
    <row r="8" spans="1:35" ht="16.5" customHeight="1" x14ac:dyDescent="0.25">
      <c r="A8" s="56">
        <v>4</v>
      </c>
      <c r="B8" s="154"/>
      <c r="C8" s="155"/>
      <c r="D8" s="155"/>
      <c r="E8" s="155"/>
      <c r="F8" s="155"/>
      <c r="G8" s="155"/>
      <c r="H8" s="155"/>
      <c r="I8" s="155"/>
      <c r="J8" s="155"/>
      <c r="K8" s="155"/>
      <c r="L8" s="155"/>
      <c r="M8" s="155"/>
      <c r="N8" s="155"/>
      <c r="O8" s="57">
        <f>Z5</f>
        <v>0</v>
      </c>
      <c r="P8" s="58" t="s">
        <v>89</v>
      </c>
      <c r="Q8" s="59">
        <f>X5</f>
        <v>0</v>
      </c>
      <c r="R8" s="60">
        <f>Z6</f>
        <v>0</v>
      </c>
      <c r="S8" s="58" t="s">
        <v>89</v>
      </c>
      <c r="T8" s="61">
        <f>X6</f>
        <v>0</v>
      </c>
      <c r="U8" s="60">
        <f>Z7</f>
        <v>0</v>
      </c>
      <c r="V8" s="62" t="s">
        <v>89</v>
      </c>
      <c r="W8" s="61">
        <f>X7</f>
        <v>0</v>
      </c>
      <c r="X8" s="156" t="s">
        <v>88</v>
      </c>
      <c r="Y8" s="157"/>
      <c r="Z8" s="158"/>
      <c r="AA8" s="63" t="str">
        <f>IF(B8&lt;&gt;"",SUM(IF(O8&gt;Q8,1,0),IF(R8&gt;T8,1,0),IF(U8&gt;W8,1,0)),"")</f>
        <v/>
      </c>
      <c r="AB8" s="64" t="str">
        <f>IF(B8&lt;&gt;"",SUM(IF(O8&lt;Q8,1,0),IF(R8&lt;T8,1,0),IF(U8&lt;W8,1,0)),"")</f>
        <v/>
      </c>
      <c r="AC8" s="65" t="str">
        <f>IF(B8&lt;&gt;"",O8+R8+U8,"")</f>
        <v/>
      </c>
      <c r="AD8" s="66" t="s">
        <v>89</v>
      </c>
      <c r="AE8" s="67" t="str">
        <f>IF(B8&lt;&gt;"",Q8+T8+W8,"")</f>
        <v/>
      </c>
      <c r="AF8" s="68" t="str">
        <f t="shared" si="0"/>
        <v/>
      </c>
      <c r="AG8" s="136" t="str">
        <f t="shared" si="1"/>
        <v/>
      </c>
      <c r="AH8" s="137"/>
      <c r="AI8" s="25"/>
    </row>
    <row r="9" spans="1:35" ht="16.5" customHeight="1" x14ac:dyDescent="0.25">
      <c r="A9" s="25"/>
      <c r="B9" s="27"/>
      <c r="C9" s="27"/>
      <c r="D9" s="27"/>
      <c r="E9" s="27"/>
      <c r="F9" s="27"/>
      <c r="G9" s="27"/>
      <c r="H9" s="27"/>
      <c r="I9" s="27"/>
      <c r="J9" s="27"/>
      <c r="K9" s="27"/>
      <c r="L9" s="27"/>
      <c r="M9" s="27"/>
      <c r="N9" s="27"/>
      <c r="O9" s="28"/>
      <c r="P9" s="28"/>
      <c r="Q9" s="28"/>
      <c r="R9" s="28"/>
      <c r="S9" s="28"/>
      <c r="T9" s="28"/>
      <c r="U9" s="28"/>
      <c r="V9" s="28"/>
      <c r="W9" s="28"/>
      <c r="X9" s="28"/>
      <c r="Y9" s="28"/>
      <c r="Z9" s="28"/>
      <c r="AA9" s="28"/>
      <c r="AB9" s="28"/>
      <c r="AC9" s="28"/>
      <c r="AD9" s="28"/>
      <c r="AE9" s="28"/>
      <c r="AF9" s="69"/>
      <c r="AG9" s="69"/>
      <c r="AH9" s="25"/>
      <c r="AI9" s="25"/>
    </row>
    <row r="10" spans="1:35" ht="16.5" customHeight="1" x14ac:dyDescent="0.25">
      <c r="A10" s="143"/>
      <c r="B10" s="139"/>
      <c r="C10" s="144" t="s">
        <v>93</v>
      </c>
      <c r="D10" s="130"/>
      <c r="E10" s="130"/>
      <c r="F10" s="130"/>
      <c r="G10" s="130"/>
      <c r="H10" s="130"/>
      <c r="I10" s="130"/>
      <c r="J10" s="130"/>
      <c r="K10" s="130"/>
      <c r="L10" s="130"/>
      <c r="M10" s="130"/>
      <c r="N10" s="132"/>
      <c r="O10" s="145">
        <v>1</v>
      </c>
      <c r="P10" s="130"/>
      <c r="Q10" s="131"/>
      <c r="R10" s="129">
        <v>2</v>
      </c>
      <c r="S10" s="130"/>
      <c r="T10" s="131"/>
      <c r="U10" s="129">
        <v>3</v>
      </c>
      <c r="V10" s="130"/>
      <c r="W10" s="131"/>
      <c r="X10" s="129">
        <v>4</v>
      </c>
      <c r="Y10" s="130"/>
      <c r="Z10" s="132"/>
      <c r="AA10" s="29" t="s">
        <v>82</v>
      </c>
      <c r="AB10" s="29" t="s">
        <v>83</v>
      </c>
      <c r="AC10" s="129" t="s">
        <v>84</v>
      </c>
      <c r="AD10" s="130"/>
      <c r="AE10" s="131"/>
      <c r="AF10" s="30" t="s">
        <v>85</v>
      </c>
      <c r="AG10" s="133" t="s">
        <v>86</v>
      </c>
      <c r="AH10" s="132"/>
      <c r="AI10" s="25"/>
    </row>
    <row r="11" spans="1:35" ht="16.5" customHeight="1" x14ac:dyDescent="0.25">
      <c r="A11" s="31">
        <v>1</v>
      </c>
      <c r="B11" s="146" t="s">
        <v>66</v>
      </c>
      <c r="C11" s="147"/>
      <c r="D11" s="147"/>
      <c r="E11" s="147"/>
      <c r="F11" s="147"/>
      <c r="G11" s="147"/>
      <c r="H11" s="147"/>
      <c r="I11" s="147"/>
      <c r="J11" s="147"/>
      <c r="K11" s="147"/>
      <c r="L11" s="147"/>
      <c r="M11" s="147"/>
      <c r="N11" s="147"/>
      <c r="O11" s="148" t="s">
        <v>88</v>
      </c>
      <c r="P11" s="149"/>
      <c r="Q11" s="150"/>
      <c r="R11" s="32">
        <v>2</v>
      </c>
      <c r="S11" s="33" t="s">
        <v>89</v>
      </c>
      <c r="T11" s="34">
        <v>3</v>
      </c>
      <c r="U11" s="32">
        <v>3</v>
      </c>
      <c r="V11" s="33" t="s">
        <v>89</v>
      </c>
      <c r="W11" s="34">
        <v>2</v>
      </c>
      <c r="X11" s="32"/>
      <c r="Y11" s="33" t="s">
        <v>89</v>
      </c>
      <c r="Z11" s="32"/>
      <c r="AA11" s="35">
        <f>IF(B11&lt;&gt;"",SUM(IF(R11&gt;T11,1,0),IF(U11&gt;W11,1,0),IF(X11&gt;Z11,1,0)),"")</f>
        <v>1</v>
      </c>
      <c r="AB11" s="36">
        <f>IF(B11&lt;&gt;"",SUM(IF(R11&lt;T11,1,0),IF(U11&lt;W11,1,0),IF(X11&lt;Z11,1,0)),"")</f>
        <v>1</v>
      </c>
      <c r="AC11" s="37">
        <f>IF(B11&lt;&gt;"",R11+U11+X11,"")</f>
        <v>5</v>
      </c>
      <c r="AD11" s="37" t="s">
        <v>89</v>
      </c>
      <c r="AE11" s="38">
        <f>IF(B11&lt;&gt;"",T11+W11+Z11,"")</f>
        <v>5</v>
      </c>
      <c r="AF11" s="39">
        <f t="shared" ref="AF11:AF14" si="2">IF(B11&lt;&gt;"",(AA11*2)+AB11,"")</f>
        <v>3</v>
      </c>
      <c r="AG11" s="134">
        <f t="shared" ref="AG11:AG13" si="3">IF(B11&lt;&gt;"",RANK(AF11,$AF$11:$AF$14,0),"")</f>
        <v>1</v>
      </c>
      <c r="AH11" s="135"/>
      <c r="AI11" s="25"/>
    </row>
    <row r="12" spans="1:35" ht="16.5" customHeight="1" x14ac:dyDescent="0.25">
      <c r="A12" s="40">
        <v>2</v>
      </c>
      <c r="B12" s="146" t="s">
        <v>62</v>
      </c>
      <c r="C12" s="147"/>
      <c r="D12" s="147"/>
      <c r="E12" s="147"/>
      <c r="F12" s="147"/>
      <c r="G12" s="147"/>
      <c r="H12" s="147"/>
      <c r="I12" s="147"/>
      <c r="J12" s="147"/>
      <c r="K12" s="147"/>
      <c r="L12" s="147"/>
      <c r="M12" s="147"/>
      <c r="N12" s="147"/>
      <c r="O12" s="41">
        <f>T11</f>
        <v>3</v>
      </c>
      <c r="P12" s="42" t="s">
        <v>89</v>
      </c>
      <c r="Q12" s="43">
        <f>R11</f>
        <v>2</v>
      </c>
      <c r="R12" s="151" t="s">
        <v>88</v>
      </c>
      <c r="S12" s="152"/>
      <c r="T12" s="153"/>
      <c r="U12" s="44"/>
      <c r="V12" s="45" t="s">
        <v>89</v>
      </c>
      <c r="W12" s="46"/>
      <c r="X12" s="44"/>
      <c r="Y12" s="45" t="s">
        <v>89</v>
      </c>
      <c r="Z12" s="47"/>
      <c r="AA12" s="48">
        <f>IF(B12&lt;&gt;"",SUM(IF(O12&gt;Q12,1,0),IF(U12&gt;W12,1,0),IF(X12&gt;Z12,1,0)),"")</f>
        <v>1</v>
      </c>
      <c r="AB12" s="49">
        <f>IF(B12&lt;&gt;"",SUM(IF(O12&lt;Q12,1,0),IF(U12&lt;W12,1,0),IF(X12&lt;Z12,1,0)),"")</f>
        <v>0</v>
      </c>
      <c r="AC12" s="50">
        <f>IF(B12&lt;&gt;"",O12+U12+X12,"")</f>
        <v>3</v>
      </c>
      <c r="AD12" s="51" t="s">
        <v>89</v>
      </c>
      <c r="AE12" s="52">
        <f>IF(B12&lt;&gt;"",Q12+W12+Z12,"")</f>
        <v>2</v>
      </c>
      <c r="AF12" s="53">
        <f t="shared" si="2"/>
        <v>2</v>
      </c>
      <c r="AG12" s="134">
        <f t="shared" si="3"/>
        <v>2</v>
      </c>
      <c r="AH12" s="135"/>
      <c r="AI12" s="25"/>
    </row>
    <row r="13" spans="1:35" ht="16.5" customHeight="1" x14ac:dyDescent="0.25">
      <c r="A13" s="40">
        <v>3</v>
      </c>
      <c r="B13" s="146" t="s">
        <v>67</v>
      </c>
      <c r="C13" s="147"/>
      <c r="D13" s="147"/>
      <c r="E13" s="147"/>
      <c r="F13" s="147"/>
      <c r="G13" s="147"/>
      <c r="H13" s="147"/>
      <c r="I13" s="147"/>
      <c r="J13" s="147"/>
      <c r="K13" s="147"/>
      <c r="L13" s="147"/>
      <c r="M13" s="147"/>
      <c r="N13" s="147"/>
      <c r="O13" s="54">
        <f>W11</f>
        <v>2</v>
      </c>
      <c r="P13" s="55" t="s">
        <v>89</v>
      </c>
      <c r="Q13" s="46">
        <f>U11</f>
        <v>3</v>
      </c>
      <c r="R13" s="47">
        <f>W12</f>
        <v>0</v>
      </c>
      <c r="S13" s="55" t="s">
        <v>89</v>
      </c>
      <c r="T13" s="46">
        <f>U12</f>
        <v>0</v>
      </c>
      <c r="U13" s="151" t="s">
        <v>88</v>
      </c>
      <c r="V13" s="152"/>
      <c r="W13" s="153"/>
      <c r="X13" s="44"/>
      <c r="Y13" s="45" t="s">
        <v>89</v>
      </c>
      <c r="Z13" s="47"/>
      <c r="AA13" s="48">
        <f>IF(B13&lt;&gt;"",SUM(IF(O13&gt;Q13,1,0),IF(R13&gt;T13,1,0),IF(X13&gt;Z13,1,0)),"")</f>
        <v>0</v>
      </c>
      <c r="AB13" s="49">
        <f>IF(B13&lt;&gt;"",SUM(IF(O13&lt;Q13,1,0),IF(R13&lt;T13,1,0),IF(X13&lt;Z13,1,0)),"")</f>
        <v>1</v>
      </c>
      <c r="AC13" s="50">
        <f>IF(B13&lt;&gt;"",O13+R13+X13,"")</f>
        <v>2</v>
      </c>
      <c r="AD13" s="51" t="s">
        <v>89</v>
      </c>
      <c r="AE13" s="52">
        <f>IF(B13&lt;&gt;"",Q13+T13+Z13,"")</f>
        <v>3</v>
      </c>
      <c r="AF13" s="53">
        <f t="shared" si="2"/>
        <v>1</v>
      </c>
      <c r="AG13" s="134">
        <f t="shared" si="3"/>
        <v>3</v>
      </c>
      <c r="AH13" s="135"/>
      <c r="AI13" s="25"/>
    </row>
    <row r="14" spans="1:35" ht="16.5" customHeight="1" x14ac:dyDescent="0.25">
      <c r="A14" s="56">
        <v>4</v>
      </c>
      <c r="B14" s="154"/>
      <c r="C14" s="155"/>
      <c r="D14" s="155"/>
      <c r="E14" s="155"/>
      <c r="F14" s="155"/>
      <c r="G14" s="155"/>
      <c r="H14" s="155"/>
      <c r="I14" s="155"/>
      <c r="J14" s="155"/>
      <c r="K14" s="155"/>
      <c r="L14" s="155"/>
      <c r="M14" s="155"/>
      <c r="N14" s="155"/>
      <c r="O14" s="57">
        <f>Z11</f>
        <v>0</v>
      </c>
      <c r="P14" s="58" t="s">
        <v>89</v>
      </c>
      <c r="Q14" s="59">
        <f>X11</f>
        <v>0</v>
      </c>
      <c r="R14" s="60">
        <f>Z12</f>
        <v>0</v>
      </c>
      <c r="S14" s="58" t="s">
        <v>89</v>
      </c>
      <c r="T14" s="61">
        <f>X12</f>
        <v>0</v>
      </c>
      <c r="U14" s="60">
        <f>Z13</f>
        <v>0</v>
      </c>
      <c r="V14" s="62" t="s">
        <v>89</v>
      </c>
      <c r="W14" s="61">
        <f>X13</f>
        <v>0</v>
      </c>
      <c r="X14" s="156" t="s">
        <v>88</v>
      </c>
      <c r="Y14" s="157"/>
      <c r="Z14" s="158"/>
      <c r="AA14" s="63" t="str">
        <f>IF(B14&lt;&gt;"",SUM(IF(O14&gt;Q14,1,0),IF(R14&gt;T14,1,0),IF(U14&gt;W14,1,0)),"")</f>
        <v/>
      </c>
      <c r="AB14" s="64" t="str">
        <f>IF(B14&lt;&gt;"",SUM(IF(O14&lt;Q14,1,0),IF(R14&lt;T14,1,0),IF(U14&lt;W14,1,0)),"")</f>
        <v/>
      </c>
      <c r="AC14" s="65" t="str">
        <f>IF(B14&lt;&gt;"",O14+R14+U14,"")</f>
        <v/>
      </c>
      <c r="AD14" s="66" t="s">
        <v>89</v>
      </c>
      <c r="AE14" s="67" t="str">
        <f>IF(B14&lt;&gt;"",Q14+T14+W14,"")</f>
        <v/>
      </c>
      <c r="AF14" s="68" t="str">
        <f t="shared" si="2"/>
        <v/>
      </c>
      <c r="AG14" s="136" t="str">
        <f>IF(B14&lt;&gt;"",RANK(AF14,$AF$11:$AF$14,0)+IF(AI14&lt;&gt;"",RANK(AI14,$AI$11:$AI$14,0)-1,0),"")</f>
        <v/>
      </c>
      <c r="AH14" s="137"/>
      <c r="AI14" s="25"/>
    </row>
    <row r="15" spans="1:35" ht="16.5" customHeight="1" x14ac:dyDescent="0.25">
      <c r="A15" s="25"/>
      <c r="B15" s="27"/>
      <c r="C15" s="27"/>
      <c r="D15" s="27"/>
      <c r="E15" s="27"/>
      <c r="F15" s="27"/>
      <c r="G15" s="27"/>
      <c r="H15" s="27"/>
      <c r="I15" s="27"/>
      <c r="J15" s="27"/>
      <c r="K15" s="27"/>
      <c r="L15" s="27"/>
      <c r="M15" s="27"/>
      <c r="N15" s="27"/>
      <c r="O15" s="28"/>
      <c r="P15" s="28"/>
      <c r="Q15" s="28"/>
      <c r="R15" s="28"/>
      <c r="S15" s="28"/>
      <c r="T15" s="28"/>
      <c r="U15" s="28"/>
      <c r="V15" s="28"/>
      <c r="W15" s="28"/>
      <c r="X15" s="28"/>
      <c r="Y15" s="28"/>
      <c r="Z15" s="28"/>
      <c r="AA15" s="28"/>
      <c r="AB15" s="28"/>
      <c r="AC15" s="28"/>
      <c r="AD15" s="28"/>
      <c r="AE15" s="28"/>
      <c r="AF15" s="28"/>
      <c r="AG15" s="28"/>
      <c r="AH15" s="70"/>
      <c r="AI15" s="25"/>
    </row>
    <row r="16" spans="1:35" ht="16.5" customHeight="1" x14ac:dyDescent="0.25">
      <c r="A16" s="143"/>
      <c r="B16" s="139"/>
      <c r="C16" s="144" t="s">
        <v>97</v>
      </c>
      <c r="D16" s="130"/>
      <c r="E16" s="130"/>
      <c r="F16" s="130"/>
      <c r="G16" s="130"/>
      <c r="H16" s="130"/>
      <c r="I16" s="130"/>
      <c r="J16" s="130"/>
      <c r="K16" s="130"/>
      <c r="L16" s="130"/>
      <c r="M16" s="130"/>
      <c r="N16" s="132"/>
      <c r="O16" s="145">
        <v>1</v>
      </c>
      <c r="P16" s="130"/>
      <c r="Q16" s="131"/>
      <c r="R16" s="129">
        <v>2</v>
      </c>
      <c r="S16" s="130"/>
      <c r="T16" s="131"/>
      <c r="U16" s="129">
        <v>3</v>
      </c>
      <c r="V16" s="130"/>
      <c r="W16" s="131"/>
      <c r="X16" s="129">
        <v>4</v>
      </c>
      <c r="Y16" s="130"/>
      <c r="Z16" s="132"/>
      <c r="AA16" s="29" t="s">
        <v>82</v>
      </c>
      <c r="AB16" s="29" t="s">
        <v>83</v>
      </c>
      <c r="AC16" s="129" t="s">
        <v>84</v>
      </c>
      <c r="AD16" s="130"/>
      <c r="AE16" s="131"/>
      <c r="AF16" s="30" t="s">
        <v>85</v>
      </c>
      <c r="AG16" s="133" t="s">
        <v>86</v>
      </c>
      <c r="AH16" s="132"/>
      <c r="AI16" s="25"/>
    </row>
    <row r="17" spans="1:35" ht="16.5" customHeight="1" x14ac:dyDescent="0.25">
      <c r="A17" s="31">
        <v>1</v>
      </c>
      <c r="B17" s="146" t="s">
        <v>53</v>
      </c>
      <c r="C17" s="147"/>
      <c r="D17" s="147"/>
      <c r="E17" s="147"/>
      <c r="F17" s="147"/>
      <c r="G17" s="147"/>
      <c r="H17" s="147"/>
      <c r="I17" s="147"/>
      <c r="J17" s="147"/>
      <c r="K17" s="147"/>
      <c r="L17" s="147"/>
      <c r="M17" s="147"/>
      <c r="N17" s="147"/>
      <c r="O17" s="148" t="s">
        <v>88</v>
      </c>
      <c r="P17" s="149"/>
      <c r="Q17" s="150"/>
      <c r="R17" s="32">
        <v>3</v>
      </c>
      <c r="S17" s="33" t="s">
        <v>89</v>
      </c>
      <c r="T17" s="34">
        <v>0</v>
      </c>
      <c r="U17" s="32">
        <v>3</v>
      </c>
      <c r="V17" s="33" t="s">
        <v>89</v>
      </c>
      <c r="W17" s="34">
        <v>0</v>
      </c>
      <c r="X17" s="32"/>
      <c r="Y17" s="33" t="s">
        <v>89</v>
      </c>
      <c r="Z17" s="32"/>
      <c r="AA17" s="35">
        <f>IF(B17&lt;&gt;"",SUM(IF(R17&gt;T17,1,0),IF(U17&gt;W17,1,0),IF(X17&gt;Z17,1,0)),"")</f>
        <v>2</v>
      </c>
      <c r="AB17" s="36">
        <f>IF(B17&lt;&gt;"",SUM(IF(R17&lt;T17,1,0),IF(U17&lt;W17,1,0),IF(X17&lt;Z17,1,0)),"")</f>
        <v>0</v>
      </c>
      <c r="AC17" s="37">
        <f>IF(B17&lt;&gt;"",R17+U17+X17,"")</f>
        <v>6</v>
      </c>
      <c r="AD17" s="37" t="s">
        <v>89</v>
      </c>
      <c r="AE17" s="38">
        <f>IF(B17&lt;&gt;"",T17+W17+Z17,"")</f>
        <v>0</v>
      </c>
      <c r="AF17" s="39">
        <f t="shared" ref="AF17:AF20" si="4">IF(B17&lt;&gt;"",(AA17*2)+AB17,"")</f>
        <v>4</v>
      </c>
      <c r="AG17" s="134">
        <f t="shared" ref="AG17:AG20" si="5">IF(B17&lt;&gt;"",RANK(AF17,$AF$17:$AF$20,0),"")</f>
        <v>1</v>
      </c>
      <c r="AH17" s="135"/>
      <c r="AI17" s="25"/>
    </row>
    <row r="18" spans="1:35" ht="16.5" customHeight="1" x14ac:dyDescent="0.25">
      <c r="A18" s="40">
        <v>2</v>
      </c>
      <c r="B18" s="146" t="s">
        <v>69</v>
      </c>
      <c r="C18" s="147"/>
      <c r="D18" s="147"/>
      <c r="E18" s="147"/>
      <c r="F18" s="147"/>
      <c r="G18" s="147"/>
      <c r="H18" s="147"/>
      <c r="I18" s="147"/>
      <c r="J18" s="147"/>
      <c r="K18" s="147"/>
      <c r="L18" s="147"/>
      <c r="M18" s="147"/>
      <c r="N18" s="147"/>
      <c r="O18" s="41">
        <f>T17</f>
        <v>0</v>
      </c>
      <c r="P18" s="42" t="s">
        <v>89</v>
      </c>
      <c r="Q18" s="43">
        <f>R17</f>
        <v>3</v>
      </c>
      <c r="R18" s="151" t="s">
        <v>88</v>
      </c>
      <c r="S18" s="152"/>
      <c r="T18" s="153"/>
      <c r="U18" s="44">
        <v>0</v>
      </c>
      <c r="V18" s="45" t="s">
        <v>89</v>
      </c>
      <c r="W18" s="46">
        <v>3</v>
      </c>
      <c r="X18" s="44"/>
      <c r="Y18" s="45" t="s">
        <v>89</v>
      </c>
      <c r="Z18" s="47"/>
      <c r="AA18" s="48">
        <f>IF(B18&lt;&gt;"",SUM(IF(O18&gt;Q18,1,0),IF(U18&gt;W18,1,0),IF(X18&gt;Z18,1,0)),"")</f>
        <v>0</v>
      </c>
      <c r="AB18" s="49">
        <f>IF(B18&lt;&gt;"",SUM(IF(O18&lt;Q18,1,0),IF(U18&lt;W18,1,0),IF(X18&lt;Z18,1,0)),"")</f>
        <v>2</v>
      </c>
      <c r="AC18" s="50">
        <f>IF(B18&lt;&gt;"",O18+U18+X18,"")</f>
        <v>0</v>
      </c>
      <c r="AD18" s="51" t="s">
        <v>89</v>
      </c>
      <c r="AE18" s="52">
        <f>IF(B18&lt;&gt;"",Q18+W18+Z18,"")</f>
        <v>6</v>
      </c>
      <c r="AF18" s="53">
        <f t="shared" si="4"/>
        <v>2</v>
      </c>
      <c r="AG18" s="134">
        <f t="shared" si="5"/>
        <v>3</v>
      </c>
      <c r="AH18" s="135"/>
      <c r="AI18" s="25"/>
    </row>
    <row r="19" spans="1:35" ht="16.5" customHeight="1" x14ac:dyDescent="0.25">
      <c r="A19" s="40">
        <v>3</v>
      </c>
      <c r="B19" s="146" t="s">
        <v>64</v>
      </c>
      <c r="C19" s="147"/>
      <c r="D19" s="147"/>
      <c r="E19" s="147"/>
      <c r="F19" s="147"/>
      <c r="G19" s="147"/>
      <c r="H19" s="147"/>
      <c r="I19" s="147"/>
      <c r="J19" s="147"/>
      <c r="K19" s="147"/>
      <c r="L19" s="147"/>
      <c r="M19" s="147"/>
      <c r="N19" s="147"/>
      <c r="O19" s="54">
        <f>W17</f>
        <v>0</v>
      </c>
      <c r="P19" s="55" t="s">
        <v>89</v>
      </c>
      <c r="Q19" s="46">
        <f>U17</f>
        <v>3</v>
      </c>
      <c r="R19" s="47">
        <f>W18</f>
        <v>3</v>
      </c>
      <c r="S19" s="55" t="s">
        <v>89</v>
      </c>
      <c r="T19" s="46">
        <f>U18</f>
        <v>0</v>
      </c>
      <c r="U19" s="151" t="s">
        <v>88</v>
      </c>
      <c r="V19" s="152"/>
      <c r="W19" s="153"/>
      <c r="X19" s="44"/>
      <c r="Y19" s="45" t="s">
        <v>89</v>
      </c>
      <c r="Z19" s="47"/>
      <c r="AA19" s="48">
        <f>IF(B19&lt;&gt;"",SUM(IF(O19&gt;Q19,1,0),IF(R19&gt;T19,1,0),IF(X19&gt;Z19,1,0)),"")</f>
        <v>1</v>
      </c>
      <c r="AB19" s="49">
        <f>IF(B19&lt;&gt;"",SUM(IF(O19&lt;Q19,1,0),IF(R19&lt;T19,1,0),IF(X19&lt;Z19,1,0)),"")</f>
        <v>1</v>
      </c>
      <c r="AC19" s="50">
        <f>IF(B19&lt;&gt;"",O19+R19+X19,"")</f>
        <v>3</v>
      </c>
      <c r="AD19" s="51" t="s">
        <v>89</v>
      </c>
      <c r="AE19" s="52">
        <f>IF(B19&lt;&gt;"",Q19+T19+Z19,"")</f>
        <v>3</v>
      </c>
      <c r="AF19" s="53">
        <f t="shared" si="4"/>
        <v>3</v>
      </c>
      <c r="AG19" s="134">
        <f t="shared" si="5"/>
        <v>2</v>
      </c>
      <c r="AH19" s="135"/>
      <c r="AI19" s="25"/>
    </row>
    <row r="20" spans="1:35" ht="16.5" customHeight="1" x14ac:dyDescent="0.25">
      <c r="A20" s="56">
        <v>4</v>
      </c>
      <c r="B20" s="154"/>
      <c r="C20" s="155"/>
      <c r="D20" s="155"/>
      <c r="E20" s="155"/>
      <c r="F20" s="155"/>
      <c r="G20" s="155"/>
      <c r="H20" s="155"/>
      <c r="I20" s="155"/>
      <c r="J20" s="155"/>
      <c r="K20" s="155"/>
      <c r="L20" s="155"/>
      <c r="M20" s="155"/>
      <c r="N20" s="155"/>
      <c r="O20" s="57">
        <f>Z17</f>
        <v>0</v>
      </c>
      <c r="P20" s="58" t="s">
        <v>89</v>
      </c>
      <c r="Q20" s="59">
        <f>X17</f>
        <v>0</v>
      </c>
      <c r="R20" s="60">
        <f>Z18</f>
        <v>0</v>
      </c>
      <c r="S20" s="58" t="s">
        <v>89</v>
      </c>
      <c r="T20" s="61">
        <f>X18</f>
        <v>0</v>
      </c>
      <c r="U20" s="60">
        <f>Z19</f>
        <v>0</v>
      </c>
      <c r="V20" s="62" t="s">
        <v>89</v>
      </c>
      <c r="W20" s="61">
        <f>X19</f>
        <v>0</v>
      </c>
      <c r="X20" s="156" t="s">
        <v>88</v>
      </c>
      <c r="Y20" s="157"/>
      <c r="Z20" s="158"/>
      <c r="AA20" s="63" t="str">
        <f>IF(B20&lt;&gt;"",SUM(IF(O20&gt;Q20,1,0),IF(R20&gt;T20,1,0),IF(U20&gt;W20,1,0)),"")</f>
        <v/>
      </c>
      <c r="AB20" s="64" t="str">
        <f>IF(B20&lt;&gt;"",SUM(IF(O20&lt;Q20,1,0),IF(R20&lt;T20,1,0),IF(U20&lt;W20,1,0)),"")</f>
        <v/>
      </c>
      <c r="AC20" s="65" t="str">
        <f>IF(B20&lt;&gt;"",O20+R20+U20,"")</f>
        <v/>
      </c>
      <c r="AD20" s="66" t="s">
        <v>89</v>
      </c>
      <c r="AE20" s="67" t="str">
        <f>IF(B20&lt;&gt;"",Q20+T20+W20,"")</f>
        <v/>
      </c>
      <c r="AF20" s="68" t="str">
        <f t="shared" si="4"/>
        <v/>
      </c>
      <c r="AG20" s="136" t="str">
        <f t="shared" si="5"/>
        <v/>
      </c>
      <c r="AH20" s="137"/>
      <c r="AI20" s="25"/>
    </row>
    <row r="21" spans="1:35" ht="16.5" customHeight="1" x14ac:dyDescent="0.25">
      <c r="A21" s="25"/>
      <c r="B21" s="27"/>
      <c r="C21" s="27"/>
      <c r="D21" s="27"/>
      <c r="E21" s="27"/>
      <c r="F21" s="27"/>
      <c r="G21" s="27"/>
      <c r="H21" s="27"/>
      <c r="I21" s="27"/>
      <c r="J21" s="27"/>
      <c r="K21" s="27"/>
      <c r="L21" s="27"/>
      <c r="M21" s="27"/>
      <c r="N21" s="27"/>
      <c r="O21" s="28"/>
      <c r="P21" s="28"/>
      <c r="Q21" s="28"/>
      <c r="R21" s="28"/>
      <c r="S21" s="28"/>
      <c r="T21" s="28"/>
      <c r="U21" s="28"/>
      <c r="V21" s="28"/>
      <c r="W21" s="28"/>
      <c r="X21" s="28"/>
      <c r="Y21" s="28"/>
      <c r="Z21" s="28"/>
      <c r="AA21" s="28"/>
      <c r="AB21" s="28"/>
      <c r="AC21" s="28"/>
      <c r="AD21" s="28"/>
      <c r="AE21" s="28"/>
      <c r="AF21" s="28"/>
      <c r="AG21" s="28"/>
      <c r="AH21" s="70"/>
      <c r="AI21" s="25"/>
    </row>
    <row r="22" spans="1:35" ht="16.5" customHeight="1" x14ac:dyDescent="0.25">
      <c r="A22" s="143"/>
      <c r="B22" s="139"/>
      <c r="C22" s="144" t="s">
        <v>102</v>
      </c>
      <c r="D22" s="130"/>
      <c r="E22" s="130"/>
      <c r="F22" s="130"/>
      <c r="G22" s="130"/>
      <c r="H22" s="130"/>
      <c r="I22" s="130"/>
      <c r="J22" s="130"/>
      <c r="K22" s="130"/>
      <c r="L22" s="130"/>
      <c r="M22" s="130"/>
      <c r="N22" s="132"/>
      <c r="O22" s="145">
        <v>1</v>
      </c>
      <c r="P22" s="130"/>
      <c r="Q22" s="131"/>
      <c r="R22" s="129">
        <v>2</v>
      </c>
      <c r="S22" s="130"/>
      <c r="T22" s="131"/>
      <c r="U22" s="129">
        <v>3</v>
      </c>
      <c r="V22" s="130"/>
      <c r="W22" s="131"/>
      <c r="X22" s="129">
        <v>4</v>
      </c>
      <c r="Y22" s="130"/>
      <c r="Z22" s="132"/>
      <c r="AA22" s="29" t="s">
        <v>82</v>
      </c>
      <c r="AB22" s="29" t="s">
        <v>83</v>
      </c>
      <c r="AC22" s="129" t="s">
        <v>84</v>
      </c>
      <c r="AD22" s="130"/>
      <c r="AE22" s="131"/>
      <c r="AF22" s="30" t="s">
        <v>85</v>
      </c>
      <c r="AG22" s="133" t="s">
        <v>86</v>
      </c>
      <c r="AH22" s="132"/>
      <c r="AI22" s="25"/>
    </row>
    <row r="23" spans="1:35" ht="16.5" customHeight="1" x14ac:dyDescent="0.25">
      <c r="A23" s="31">
        <v>1</v>
      </c>
      <c r="B23" s="146" t="s">
        <v>55</v>
      </c>
      <c r="C23" s="147"/>
      <c r="D23" s="147"/>
      <c r="E23" s="147"/>
      <c r="F23" s="147"/>
      <c r="G23" s="147"/>
      <c r="H23" s="147"/>
      <c r="I23" s="147"/>
      <c r="J23" s="147"/>
      <c r="K23" s="147"/>
      <c r="L23" s="147"/>
      <c r="M23" s="147"/>
      <c r="N23" s="147"/>
      <c r="O23" s="148" t="s">
        <v>88</v>
      </c>
      <c r="P23" s="149"/>
      <c r="Q23" s="150"/>
      <c r="R23" s="32">
        <v>3</v>
      </c>
      <c r="S23" s="33" t="s">
        <v>89</v>
      </c>
      <c r="T23" s="34">
        <v>2</v>
      </c>
      <c r="U23" s="32">
        <v>3</v>
      </c>
      <c r="V23" s="33" t="s">
        <v>89</v>
      </c>
      <c r="W23" s="34">
        <v>0</v>
      </c>
      <c r="X23" s="32"/>
      <c r="Y23" s="33" t="s">
        <v>89</v>
      </c>
      <c r="Z23" s="32"/>
      <c r="AA23" s="35">
        <f>IF(B23&lt;&gt;"",SUM(IF(R23&gt;T23,1,0),IF(U23&gt;W23,1,0),IF(X23&gt;Z23,1,0)),"")</f>
        <v>2</v>
      </c>
      <c r="AB23" s="36">
        <f>IF(B23&lt;&gt;"",SUM(IF(R23&lt;T23,1,0),IF(U23&lt;W23,1,0),IF(X23&lt;Z23,1,0)),"")</f>
        <v>0</v>
      </c>
      <c r="AC23" s="37">
        <f>IF(B23&lt;&gt;"",R23+U23+X23,"")</f>
        <v>6</v>
      </c>
      <c r="AD23" s="37" t="s">
        <v>89</v>
      </c>
      <c r="AE23" s="38">
        <f>IF(B23&lt;&gt;"",T23+W23+Z23,"")</f>
        <v>2</v>
      </c>
      <c r="AF23" s="39">
        <f t="shared" ref="AF23:AF26" si="6">IF(B23&lt;&gt;"",(AA23*2)+AB23,"")</f>
        <v>4</v>
      </c>
      <c r="AG23" s="134">
        <f t="shared" ref="AG23:AG26" si="7">IF(B23&lt;&gt;"",RANK(AF23,$AF$23:$AF$26,0),"")</f>
        <v>1</v>
      </c>
      <c r="AH23" s="135"/>
      <c r="AI23" s="25"/>
    </row>
    <row r="24" spans="1:35" ht="16.5" customHeight="1" x14ac:dyDescent="0.25">
      <c r="A24" s="40">
        <v>2</v>
      </c>
      <c r="B24" s="146" t="s">
        <v>60</v>
      </c>
      <c r="C24" s="147"/>
      <c r="D24" s="147"/>
      <c r="E24" s="147"/>
      <c r="F24" s="147"/>
      <c r="G24" s="147"/>
      <c r="H24" s="147"/>
      <c r="I24" s="147"/>
      <c r="J24" s="147"/>
      <c r="K24" s="147"/>
      <c r="L24" s="147"/>
      <c r="M24" s="147"/>
      <c r="N24" s="147"/>
      <c r="O24" s="41">
        <f>T23</f>
        <v>2</v>
      </c>
      <c r="P24" s="42" t="s">
        <v>89</v>
      </c>
      <c r="Q24" s="43">
        <f>R23</f>
        <v>3</v>
      </c>
      <c r="R24" s="151" t="s">
        <v>88</v>
      </c>
      <c r="S24" s="152"/>
      <c r="T24" s="153"/>
      <c r="U24" s="44">
        <v>3</v>
      </c>
      <c r="V24" s="45" t="s">
        <v>89</v>
      </c>
      <c r="W24" s="46">
        <v>0</v>
      </c>
      <c r="X24" s="44"/>
      <c r="Y24" s="45" t="s">
        <v>89</v>
      </c>
      <c r="Z24" s="47"/>
      <c r="AA24" s="48">
        <f>IF(B24&lt;&gt;"",SUM(IF(O24&gt;Q24,1,0),IF(U24&gt;W24,1,0),IF(X24&gt;Z24,1,0)),"")</f>
        <v>1</v>
      </c>
      <c r="AB24" s="49">
        <f>IF(B24&lt;&gt;"",SUM(IF(O24&lt;Q24,1,0),IF(U24&lt;W24,1,0),IF(X24&lt;Z24,1,0)),"")</f>
        <v>1</v>
      </c>
      <c r="AC24" s="50">
        <f>IF(B24&lt;&gt;"",O24+U24+X24,"")</f>
        <v>5</v>
      </c>
      <c r="AD24" s="51" t="s">
        <v>89</v>
      </c>
      <c r="AE24" s="52">
        <f>IF(B24&lt;&gt;"",Q24+W24+Z24,"")</f>
        <v>3</v>
      </c>
      <c r="AF24" s="53">
        <f t="shared" si="6"/>
        <v>3</v>
      </c>
      <c r="AG24" s="134">
        <f t="shared" si="7"/>
        <v>2</v>
      </c>
      <c r="AH24" s="135"/>
      <c r="AI24" s="25"/>
    </row>
    <row r="25" spans="1:35" ht="16.5" customHeight="1" x14ac:dyDescent="0.25">
      <c r="A25" s="40">
        <v>3</v>
      </c>
      <c r="B25" s="146" t="s">
        <v>73</v>
      </c>
      <c r="C25" s="147"/>
      <c r="D25" s="147"/>
      <c r="E25" s="147"/>
      <c r="F25" s="147"/>
      <c r="G25" s="147"/>
      <c r="H25" s="147"/>
      <c r="I25" s="147"/>
      <c r="J25" s="147"/>
      <c r="K25" s="147"/>
      <c r="L25" s="147"/>
      <c r="M25" s="147"/>
      <c r="N25" s="147"/>
      <c r="O25" s="54">
        <f>W23</f>
        <v>0</v>
      </c>
      <c r="P25" s="55" t="s">
        <v>89</v>
      </c>
      <c r="Q25" s="46">
        <f>U23</f>
        <v>3</v>
      </c>
      <c r="R25" s="47">
        <f>W24</f>
        <v>0</v>
      </c>
      <c r="S25" s="55" t="s">
        <v>89</v>
      </c>
      <c r="T25" s="46">
        <f>U24</f>
        <v>3</v>
      </c>
      <c r="U25" s="151" t="s">
        <v>88</v>
      </c>
      <c r="V25" s="152"/>
      <c r="W25" s="153"/>
      <c r="X25" s="44"/>
      <c r="Y25" s="45" t="s">
        <v>89</v>
      </c>
      <c r="Z25" s="47"/>
      <c r="AA25" s="48">
        <f>IF(B25&lt;&gt;"",SUM(IF(O25&gt;Q25,1,0),IF(R25&gt;T25,1,0),IF(X25&gt;Z25,1,0)),"")</f>
        <v>0</v>
      </c>
      <c r="AB25" s="49">
        <f>IF(B25&lt;&gt;"",SUM(IF(O25&lt;Q25,1,0),IF(R25&lt;T25,1,0),IF(X25&lt;Z25,1,0)),"")</f>
        <v>2</v>
      </c>
      <c r="AC25" s="50">
        <f>IF(B25&lt;&gt;"",O25+R25+X25,"")</f>
        <v>0</v>
      </c>
      <c r="AD25" s="51" t="s">
        <v>89</v>
      </c>
      <c r="AE25" s="52">
        <f>IF(B25&lt;&gt;"",Q25+T25+Z25,"")</f>
        <v>6</v>
      </c>
      <c r="AF25" s="53">
        <f t="shared" si="6"/>
        <v>2</v>
      </c>
      <c r="AG25" s="134">
        <f t="shared" si="7"/>
        <v>3</v>
      </c>
      <c r="AH25" s="135"/>
      <c r="AI25" s="25"/>
    </row>
    <row r="26" spans="1:35" ht="16.5" customHeight="1" x14ac:dyDescent="0.25">
      <c r="A26" s="56">
        <v>4</v>
      </c>
      <c r="B26" s="154"/>
      <c r="C26" s="155"/>
      <c r="D26" s="155"/>
      <c r="E26" s="155"/>
      <c r="F26" s="155"/>
      <c r="G26" s="155"/>
      <c r="H26" s="155"/>
      <c r="I26" s="155"/>
      <c r="J26" s="155"/>
      <c r="K26" s="155"/>
      <c r="L26" s="155"/>
      <c r="M26" s="155"/>
      <c r="N26" s="155"/>
      <c r="O26" s="57">
        <f>Z23</f>
        <v>0</v>
      </c>
      <c r="P26" s="58" t="s">
        <v>89</v>
      </c>
      <c r="Q26" s="59">
        <f>X23</f>
        <v>0</v>
      </c>
      <c r="R26" s="60">
        <f>Z24</f>
        <v>0</v>
      </c>
      <c r="S26" s="58" t="s">
        <v>89</v>
      </c>
      <c r="T26" s="61">
        <f>X24</f>
        <v>0</v>
      </c>
      <c r="U26" s="60">
        <f>Z25</f>
        <v>0</v>
      </c>
      <c r="V26" s="62" t="s">
        <v>89</v>
      </c>
      <c r="W26" s="61">
        <f>X25</f>
        <v>0</v>
      </c>
      <c r="X26" s="156" t="s">
        <v>88</v>
      </c>
      <c r="Y26" s="157"/>
      <c r="Z26" s="158"/>
      <c r="AA26" s="63" t="str">
        <f>IF(B26&lt;&gt;"",SUM(IF(O26&gt;Q26,1,0),IF(R26&gt;T26,1,0),IF(U26&gt;W26,1,0)),"")</f>
        <v/>
      </c>
      <c r="AB26" s="64" t="str">
        <f>IF(B26&lt;&gt;"",SUM(IF(O26&lt;Q26,1,0),IF(R26&lt;T26,1,0),IF(U26&lt;W26,1,0)),"")</f>
        <v/>
      </c>
      <c r="AC26" s="65" t="str">
        <f>IF(B26&lt;&gt;"",O26+R26+U26,"")</f>
        <v/>
      </c>
      <c r="AD26" s="66" t="s">
        <v>89</v>
      </c>
      <c r="AE26" s="67" t="str">
        <f>IF(B26&lt;&gt;"",Q26+T26+W26,"")</f>
        <v/>
      </c>
      <c r="AF26" s="68" t="str">
        <f t="shared" si="6"/>
        <v/>
      </c>
      <c r="AG26" s="136" t="str">
        <f t="shared" si="7"/>
        <v/>
      </c>
      <c r="AH26" s="137"/>
      <c r="AI26" s="25"/>
    </row>
    <row r="27" spans="1:35" ht="12.75" customHeight="1" x14ac:dyDescent="0.25">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row>
    <row r="28" spans="1:35" ht="12.75" customHeight="1" x14ac:dyDescent="0.25">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row>
    <row r="29" spans="1:35" ht="15.75" customHeight="1" x14ac:dyDescent="0.25">
      <c r="A29" s="159">
        <f>A1</f>
        <v>0</v>
      </c>
      <c r="B29" s="130"/>
      <c r="C29" s="130"/>
      <c r="D29" s="130"/>
      <c r="E29" s="130"/>
      <c r="F29" s="130"/>
      <c r="G29" s="130"/>
      <c r="H29" s="130"/>
      <c r="I29" s="139"/>
      <c r="J29" s="23"/>
      <c r="K29" s="160" t="str">
        <f>K1</f>
        <v>Jablonec n. N., 6.12.25</v>
      </c>
      <c r="L29" s="130"/>
      <c r="M29" s="130"/>
      <c r="N29" s="130"/>
      <c r="O29" s="130"/>
      <c r="P29" s="130"/>
      <c r="Q29" s="130"/>
      <c r="R29" s="130"/>
      <c r="S29" s="139"/>
      <c r="T29" s="23"/>
      <c r="U29" s="198" t="str">
        <f>U1</f>
        <v>Divize</v>
      </c>
      <c r="V29" s="130"/>
      <c r="W29" s="139"/>
      <c r="X29" s="199" t="str">
        <f>X1</f>
        <v>H</v>
      </c>
      <c r="Y29" s="130"/>
      <c r="Z29" s="139"/>
      <c r="AA29" s="199" t="str">
        <f>Z32</f>
        <v>o 1.-8. místo</v>
      </c>
      <c r="AB29" s="130"/>
      <c r="AC29" s="130"/>
      <c r="AD29" s="130"/>
      <c r="AE29" s="130"/>
      <c r="AF29" s="130"/>
      <c r="AG29" s="130"/>
      <c r="AH29" s="132"/>
      <c r="AI29" s="25"/>
    </row>
    <row r="30" spans="1:35" ht="10.5" customHeight="1" x14ac:dyDescent="0.25">
      <c r="A30" s="25"/>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25"/>
      <c r="AH30" s="25"/>
      <c r="AI30" s="25"/>
    </row>
    <row r="31" spans="1:35" ht="10.5" customHeight="1" x14ac:dyDescent="0.3">
      <c r="A31" s="72"/>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4"/>
      <c r="AI31" s="25"/>
    </row>
    <row r="32" spans="1:35" ht="12.75" customHeight="1" x14ac:dyDescent="0.3">
      <c r="A32" s="161" t="s">
        <v>57</v>
      </c>
      <c r="B32" s="147"/>
      <c r="C32" s="147"/>
      <c r="D32" s="147"/>
      <c r="E32" s="147"/>
      <c r="F32" s="147"/>
      <c r="G32" s="147"/>
      <c r="H32" s="147"/>
      <c r="I32" s="147"/>
      <c r="J32" s="147"/>
      <c r="K32" s="147"/>
      <c r="L32" s="75"/>
      <c r="M32" s="75"/>
      <c r="N32" s="75"/>
      <c r="O32" s="75"/>
      <c r="P32" s="75"/>
      <c r="Q32" s="75"/>
      <c r="R32" s="75"/>
      <c r="S32" s="75"/>
      <c r="T32" s="75"/>
      <c r="U32" s="75"/>
      <c r="V32" s="75"/>
      <c r="W32" s="75"/>
      <c r="X32" s="75"/>
      <c r="Y32" s="75"/>
      <c r="Z32" s="76" t="s">
        <v>107</v>
      </c>
      <c r="AA32" s="75"/>
      <c r="AB32" s="75"/>
      <c r="AC32" s="75"/>
      <c r="AD32" s="75"/>
      <c r="AE32" s="75"/>
      <c r="AF32" s="75"/>
      <c r="AG32" s="75"/>
      <c r="AH32" s="77"/>
      <c r="AI32" s="71"/>
    </row>
    <row r="33" spans="1:35" ht="12.75" customHeight="1" x14ac:dyDescent="0.3">
      <c r="A33" s="78"/>
      <c r="B33" s="75"/>
      <c r="C33" s="75"/>
      <c r="D33" s="75"/>
      <c r="E33" s="75"/>
      <c r="F33" s="75"/>
      <c r="G33" s="75"/>
      <c r="H33" s="75"/>
      <c r="I33" s="75"/>
      <c r="J33" s="75"/>
      <c r="K33" s="77"/>
      <c r="L33" s="161" t="s">
        <v>57</v>
      </c>
      <c r="M33" s="147"/>
      <c r="N33" s="147"/>
      <c r="O33" s="147"/>
      <c r="P33" s="147"/>
      <c r="Q33" s="147"/>
      <c r="R33" s="147"/>
      <c r="S33" s="147"/>
      <c r="T33" s="147"/>
      <c r="U33" s="147"/>
      <c r="V33" s="147"/>
      <c r="W33" s="75"/>
      <c r="X33" s="75"/>
      <c r="Y33" s="75"/>
      <c r="Z33" s="75"/>
      <c r="AA33" s="75"/>
      <c r="AB33" s="75"/>
      <c r="AC33" s="75"/>
      <c r="AD33" s="75"/>
      <c r="AE33" s="75"/>
      <c r="AF33" s="75"/>
      <c r="AG33" s="75"/>
      <c r="AH33" s="77"/>
      <c r="AI33" s="71"/>
    </row>
    <row r="34" spans="1:35" ht="12.75" customHeight="1" x14ac:dyDescent="0.3">
      <c r="A34" s="161" t="s">
        <v>66</v>
      </c>
      <c r="B34" s="147"/>
      <c r="C34" s="147"/>
      <c r="D34" s="147"/>
      <c r="E34" s="147"/>
      <c r="F34" s="147"/>
      <c r="G34" s="147"/>
      <c r="H34" s="147"/>
      <c r="I34" s="147"/>
      <c r="J34" s="147"/>
      <c r="K34" s="147"/>
      <c r="L34" s="162" t="s">
        <v>108</v>
      </c>
      <c r="M34" s="122"/>
      <c r="N34" s="122"/>
      <c r="O34" s="122"/>
      <c r="P34" s="122"/>
      <c r="Q34" s="122"/>
      <c r="R34" s="122"/>
      <c r="S34" s="122"/>
      <c r="T34" s="122"/>
      <c r="U34" s="122"/>
      <c r="V34" s="122"/>
      <c r="W34" s="78"/>
      <c r="X34" s="75"/>
      <c r="Y34" s="75"/>
      <c r="Z34" s="75"/>
      <c r="AA34" s="75"/>
      <c r="AB34" s="75"/>
      <c r="AC34" s="75"/>
      <c r="AD34" s="75"/>
      <c r="AE34" s="75"/>
      <c r="AF34" s="75"/>
      <c r="AG34" s="75"/>
      <c r="AH34" s="77"/>
      <c r="AI34" s="71"/>
    </row>
    <row r="35" spans="1:35" ht="12.75" customHeight="1" x14ac:dyDescent="0.3">
      <c r="A35" s="78"/>
      <c r="B35" s="75"/>
      <c r="C35" s="75"/>
      <c r="D35" s="75"/>
      <c r="E35" s="75"/>
      <c r="F35" s="75"/>
      <c r="G35" s="75"/>
      <c r="H35" s="75"/>
      <c r="I35" s="75"/>
      <c r="J35" s="75"/>
      <c r="K35" s="75"/>
      <c r="L35" s="75"/>
      <c r="M35" s="75"/>
      <c r="N35" s="75"/>
      <c r="O35" s="75"/>
      <c r="P35" s="75"/>
      <c r="Q35" s="75"/>
      <c r="R35" s="75"/>
      <c r="S35" s="75"/>
      <c r="T35" s="75"/>
      <c r="U35" s="75"/>
      <c r="V35" s="75"/>
      <c r="W35" s="161" t="s">
        <v>53</v>
      </c>
      <c r="X35" s="147"/>
      <c r="Y35" s="147"/>
      <c r="Z35" s="147"/>
      <c r="AA35" s="147"/>
      <c r="AB35" s="147"/>
      <c r="AC35" s="147"/>
      <c r="AD35" s="147"/>
      <c r="AE35" s="147"/>
      <c r="AF35" s="147"/>
      <c r="AG35" s="147"/>
      <c r="AH35" s="77"/>
      <c r="AI35" s="71"/>
    </row>
    <row r="36" spans="1:35" ht="12.75" customHeight="1" x14ac:dyDescent="0.3">
      <c r="A36" s="161" t="s">
        <v>60</v>
      </c>
      <c r="B36" s="147"/>
      <c r="C36" s="147"/>
      <c r="D36" s="147"/>
      <c r="E36" s="147"/>
      <c r="F36" s="147"/>
      <c r="G36" s="147"/>
      <c r="H36" s="147"/>
      <c r="I36" s="147"/>
      <c r="J36" s="147"/>
      <c r="K36" s="147"/>
      <c r="L36" s="75"/>
      <c r="M36" s="75"/>
      <c r="N36" s="75"/>
      <c r="O36" s="75"/>
      <c r="P36" s="75"/>
      <c r="Q36" s="75"/>
      <c r="R36" s="75"/>
      <c r="S36" s="75"/>
      <c r="T36" s="75"/>
      <c r="U36" s="75"/>
      <c r="V36" s="75"/>
      <c r="W36" s="162" t="s">
        <v>157</v>
      </c>
      <c r="X36" s="122"/>
      <c r="Y36" s="122"/>
      <c r="Z36" s="122"/>
      <c r="AA36" s="122"/>
      <c r="AB36" s="122"/>
      <c r="AC36" s="122"/>
      <c r="AD36" s="122"/>
      <c r="AE36" s="122"/>
      <c r="AF36" s="122"/>
      <c r="AG36" s="122"/>
      <c r="AH36" s="79"/>
      <c r="AI36" s="71"/>
    </row>
    <row r="37" spans="1:35" ht="12.75" customHeight="1" x14ac:dyDescent="0.3">
      <c r="A37" s="78"/>
      <c r="B37" s="75"/>
      <c r="C37" s="75"/>
      <c r="D37" s="75"/>
      <c r="E37" s="75"/>
      <c r="F37" s="75"/>
      <c r="G37" s="75"/>
      <c r="H37" s="75"/>
      <c r="I37" s="75"/>
      <c r="J37" s="75"/>
      <c r="K37" s="77"/>
      <c r="L37" s="161" t="s">
        <v>53</v>
      </c>
      <c r="M37" s="147"/>
      <c r="N37" s="147"/>
      <c r="O37" s="147"/>
      <c r="P37" s="147"/>
      <c r="Q37" s="147"/>
      <c r="R37" s="147"/>
      <c r="S37" s="147"/>
      <c r="T37" s="147"/>
      <c r="U37" s="147"/>
      <c r="V37" s="147"/>
      <c r="W37" s="78"/>
      <c r="X37" s="75"/>
      <c r="Y37" s="75"/>
      <c r="Z37" s="75"/>
      <c r="AA37" s="75"/>
      <c r="AB37" s="75"/>
      <c r="AC37" s="75"/>
      <c r="AD37" s="75"/>
      <c r="AE37" s="75"/>
      <c r="AF37" s="75"/>
      <c r="AG37" s="80"/>
      <c r="AH37" s="79"/>
      <c r="AI37" s="71"/>
    </row>
    <row r="38" spans="1:35" ht="12.75" customHeight="1" x14ac:dyDescent="0.3">
      <c r="A38" s="161" t="s">
        <v>53</v>
      </c>
      <c r="B38" s="147"/>
      <c r="C38" s="147"/>
      <c r="D38" s="147"/>
      <c r="E38" s="147"/>
      <c r="F38" s="147"/>
      <c r="G38" s="147"/>
      <c r="H38" s="147"/>
      <c r="I38" s="147"/>
      <c r="J38" s="147"/>
      <c r="K38" s="147"/>
      <c r="L38" s="162" t="s">
        <v>108</v>
      </c>
      <c r="M38" s="122"/>
      <c r="N38" s="122"/>
      <c r="O38" s="122"/>
      <c r="P38" s="122"/>
      <c r="Q38" s="122"/>
      <c r="R38" s="122"/>
      <c r="S38" s="122"/>
      <c r="T38" s="122"/>
      <c r="U38" s="122"/>
      <c r="V38" s="122"/>
      <c r="W38" s="75"/>
      <c r="X38" s="75"/>
      <c r="Y38" s="75"/>
      <c r="Z38" s="75"/>
      <c r="AA38" s="75"/>
      <c r="AB38" s="75"/>
      <c r="AC38" s="75"/>
      <c r="AD38" s="75"/>
      <c r="AE38" s="75"/>
      <c r="AF38" s="75"/>
      <c r="AG38" s="80"/>
      <c r="AH38" s="79"/>
      <c r="AI38" s="71"/>
    </row>
    <row r="39" spans="1:35" ht="12.75" customHeight="1" x14ac:dyDescent="0.3">
      <c r="A39" s="78"/>
      <c r="B39" s="75"/>
      <c r="C39" s="75"/>
      <c r="D39" s="75"/>
      <c r="E39" s="75"/>
      <c r="F39" s="75"/>
      <c r="G39" s="75"/>
      <c r="H39" s="75"/>
      <c r="I39" s="75"/>
      <c r="J39" s="75"/>
      <c r="K39" s="75"/>
      <c r="L39" s="75"/>
      <c r="M39" s="75"/>
      <c r="N39" s="75"/>
      <c r="O39" s="75"/>
      <c r="P39" s="75"/>
      <c r="Q39" s="75"/>
      <c r="R39" s="75"/>
      <c r="S39" s="75"/>
      <c r="T39" s="75"/>
      <c r="U39" s="75"/>
      <c r="V39" s="75"/>
      <c r="W39" s="163" t="s">
        <v>53</v>
      </c>
      <c r="X39" s="147"/>
      <c r="Y39" s="147"/>
      <c r="Z39" s="147"/>
      <c r="AA39" s="147"/>
      <c r="AB39" s="147"/>
      <c r="AC39" s="147"/>
      <c r="AD39" s="147"/>
      <c r="AE39" s="147"/>
      <c r="AF39" s="147"/>
      <c r="AG39" s="147"/>
      <c r="AH39" s="79"/>
      <c r="AI39" s="71"/>
    </row>
    <row r="40" spans="1:35" ht="12.75" customHeight="1" x14ac:dyDescent="0.3">
      <c r="A40" s="161" t="s">
        <v>55</v>
      </c>
      <c r="B40" s="147"/>
      <c r="C40" s="147"/>
      <c r="D40" s="147"/>
      <c r="E40" s="147"/>
      <c r="F40" s="147"/>
      <c r="G40" s="147"/>
      <c r="H40" s="147"/>
      <c r="I40" s="147"/>
      <c r="J40" s="147"/>
      <c r="K40" s="147"/>
      <c r="L40" s="75"/>
      <c r="M40" s="75"/>
      <c r="N40" s="75"/>
      <c r="O40" s="75"/>
      <c r="P40" s="75"/>
      <c r="Q40" s="75"/>
      <c r="R40" s="75"/>
      <c r="S40" s="75"/>
      <c r="T40" s="75"/>
      <c r="U40" s="75"/>
      <c r="V40" s="75"/>
      <c r="W40" s="164" t="s">
        <v>110</v>
      </c>
      <c r="X40" s="122"/>
      <c r="Y40" s="122"/>
      <c r="Z40" s="122"/>
      <c r="AA40" s="122"/>
      <c r="AB40" s="122"/>
      <c r="AC40" s="122"/>
      <c r="AD40" s="122"/>
      <c r="AE40" s="122"/>
      <c r="AF40" s="122"/>
      <c r="AG40" s="122"/>
      <c r="AH40" s="79"/>
      <c r="AI40" s="71"/>
    </row>
    <row r="41" spans="1:35" ht="12.75" customHeight="1" x14ac:dyDescent="0.3">
      <c r="A41" s="78"/>
      <c r="B41" s="75"/>
      <c r="C41" s="75"/>
      <c r="D41" s="75"/>
      <c r="E41" s="75"/>
      <c r="F41" s="75"/>
      <c r="G41" s="75"/>
      <c r="H41" s="75"/>
      <c r="I41" s="75"/>
      <c r="J41" s="75"/>
      <c r="K41" s="75"/>
      <c r="L41" s="161" t="s">
        <v>55</v>
      </c>
      <c r="M41" s="147"/>
      <c r="N41" s="147"/>
      <c r="O41" s="147"/>
      <c r="P41" s="147"/>
      <c r="Q41" s="147"/>
      <c r="R41" s="147"/>
      <c r="S41" s="147"/>
      <c r="T41" s="147"/>
      <c r="U41" s="147"/>
      <c r="V41" s="147"/>
      <c r="W41" s="75"/>
      <c r="X41" s="75"/>
      <c r="Y41" s="75"/>
      <c r="Z41" s="75"/>
      <c r="AA41" s="75"/>
      <c r="AB41" s="75"/>
      <c r="AC41" s="75"/>
      <c r="AD41" s="75"/>
      <c r="AE41" s="75"/>
      <c r="AF41" s="75"/>
      <c r="AG41" s="80"/>
      <c r="AH41" s="79"/>
      <c r="AI41" s="71"/>
    </row>
    <row r="42" spans="1:35" ht="12.75" customHeight="1" x14ac:dyDescent="0.3">
      <c r="A42" s="161" t="s">
        <v>64</v>
      </c>
      <c r="B42" s="147"/>
      <c r="C42" s="147"/>
      <c r="D42" s="147"/>
      <c r="E42" s="147"/>
      <c r="F42" s="147"/>
      <c r="G42" s="147"/>
      <c r="H42" s="147"/>
      <c r="I42" s="147"/>
      <c r="J42" s="147"/>
      <c r="K42" s="147"/>
      <c r="L42" s="162" t="s">
        <v>110</v>
      </c>
      <c r="M42" s="122"/>
      <c r="N42" s="122"/>
      <c r="O42" s="122"/>
      <c r="P42" s="122"/>
      <c r="Q42" s="122"/>
      <c r="R42" s="122"/>
      <c r="S42" s="122"/>
      <c r="T42" s="122"/>
      <c r="U42" s="122"/>
      <c r="V42" s="122"/>
      <c r="W42" s="78"/>
      <c r="X42" s="75"/>
      <c r="Y42" s="75"/>
      <c r="Z42" s="75"/>
      <c r="AA42" s="75"/>
      <c r="AB42" s="75"/>
      <c r="AC42" s="75"/>
      <c r="AD42" s="75"/>
      <c r="AE42" s="75"/>
      <c r="AF42" s="75"/>
      <c r="AG42" s="80"/>
      <c r="AH42" s="79"/>
      <c r="AI42" s="71"/>
    </row>
    <row r="43" spans="1:35" ht="12.75" customHeight="1" x14ac:dyDescent="0.3">
      <c r="A43" s="78"/>
      <c r="B43" s="75"/>
      <c r="C43" s="75"/>
      <c r="D43" s="75"/>
      <c r="E43" s="75"/>
      <c r="F43" s="75"/>
      <c r="G43" s="75"/>
      <c r="H43" s="75"/>
      <c r="I43" s="75"/>
      <c r="J43" s="75"/>
      <c r="K43" s="75"/>
      <c r="L43" s="75"/>
      <c r="M43" s="75"/>
      <c r="N43" s="75"/>
      <c r="O43" s="75"/>
      <c r="P43" s="75"/>
      <c r="Q43" s="75"/>
      <c r="R43" s="75"/>
      <c r="S43" s="75"/>
      <c r="T43" s="75"/>
      <c r="U43" s="75"/>
      <c r="V43" s="75"/>
      <c r="W43" s="161" t="s">
        <v>55</v>
      </c>
      <c r="X43" s="147"/>
      <c r="Y43" s="147"/>
      <c r="Z43" s="147"/>
      <c r="AA43" s="147"/>
      <c r="AB43" s="147"/>
      <c r="AC43" s="147"/>
      <c r="AD43" s="147"/>
      <c r="AE43" s="147"/>
      <c r="AF43" s="147"/>
      <c r="AG43" s="147"/>
      <c r="AH43" s="79"/>
      <c r="AI43" s="71"/>
    </row>
    <row r="44" spans="1:35" ht="12.75" customHeight="1" x14ac:dyDescent="0.3">
      <c r="A44" s="161" t="s">
        <v>59</v>
      </c>
      <c r="B44" s="147"/>
      <c r="C44" s="147"/>
      <c r="D44" s="147"/>
      <c r="E44" s="147"/>
      <c r="F44" s="147"/>
      <c r="G44" s="147"/>
      <c r="H44" s="147"/>
      <c r="I44" s="147"/>
      <c r="J44" s="147"/>
      <c r="K44" s="147"/>
      <c r="L44" s="75"/>
      <c r="M44" s="75"/>
      <c r="N44" s="75"/>
      <c r="O44" s="75"/>
      <c r="P44" s="75"/>
      <c r="Q44" s="75"/>
      <c r="R44" s="75"/>
      <c r="S44" s="75"/>
      <c r="T44" s="75"/>
      <c r="U44" s="75"/>
      <c r="V44" s="75"/>
      <c r="W44" s="162" t="s">
        <v>109</v>
      </c>
      <c r="X44" s="122"/>
      <c r="Y44" s="122"/>
      <c r="Z44" s="122"/>
      <c r="AA44" s="122"/>
      <c r="AB44" s="122"/>
      <c r="AC44" s="122"/>
      <c r="AD44" s="122"/>
      <c r="AE44" s="122"/>
      <c r="AF44" s="122"/>
      <c r="AG44" s="122"/>
      <c r="AH44" s="77"/>
      <c r="AI44" s="71"/>
    </row>
    <row r="45" spans="1:35" ht="12.75" customHeight="1" x14ac:dyDescent="0.3">
      <c r="A45" s="78"/>
      <c r="B45" s="75"/>
      <c r="C45" s="75"/>
      <c r="D45" s="75"/>
      <c r="E45" s="75"/>
      <c r="F45" s="75"/>
      <c r="G45" s="75"/>
      <c r="H45" s="75"/>
      <c r="I45" s="75"/>
      <c r="J45" s="75"/>
      <c r="K45" s="75"/>
      <c r="L45" s="161" t="s">
        <v>59</v>
      </c>
      <c r="M45" s="147"/>
      <c r="N45" s="147"/>
      <c r="O45" s="147"/>
      <c r="P45" s="147"/>
      <c r="Q45" s="147"/>
      <c r="R45" s="147"/>
      <c r="S45" s="147"/>
      <c r="T45" s="147"/>
      <c r="U45" s="147"/>
      <c r="V45" s="147"/>
      <c r="W45" s="78"/>
      <c r="X45" s="75"/>
      <c r="Y45" s="75"/>
      <c r="Z45" s="75"/>
      <c r="AA45" s="75"/>
      <c r="AB45" s="75"/>
      <c r="AC45" s="75"/>
      <c r="AD45" s="75"/>
      <c r="AE45" s="75"/>
      <c r="AF45" s="75"/>
      <c r="AG45" s="80"/>
      <c r="AH45" s="77"/>
      <c r="AI45" s="71"/>
    </row>
    <row r="46" spans="1:35" ht="12.75" customHeight="1" x14ac:dyDescent="0.3">
      <c r="A46" s="161" t="s">
        <v>62</v>
      </c>
      <c r="B46" s="147"/>
      <c r="C46" s="147"/>
      <c r="D46" s="147"/>
      <c r="E46" s="147"/>
      <c r="F46" s="147"/>
      <c r="G46" s="147"/>
      <c r="H46" s="147"/>
      <c r="I46" s="147"/>
      <c r="J46" s="147"/>
      <c r="K46" s="147"/>
      <c r="L46" s="162" t="s">
        <v>109</v>
      </c>
      <c r="M46" s="122"/>
      <c r="N46" s="122"/>
      <c r="O46" s="122"/>
      <c r="P46" s="122"/>
      <c r="Q46" s="122"/>
      <c r="R46" s="122"/>
      <c r="S46" s="122"/>
      <c r="T46" s="122"/>
      <c r="U46" s="122"/>
      <c r="V46" s="122"/>
      <c r="W46" s="75"/>
      <c r="X46" s="75"/>
      <c r="Y46" s="75"/>
      <c r="Z46" s="75"/>
      <c r="AA46" s="80"/>
      <c r="AB46" s="80"/>
      <c r="AC46" s="80"/>
      <c r="AD46" s="80"/>
      <c r="AE46" s="80"/>
      <c r="AF46" s="80"/>
      <c r="AG46" s="80"/>
      <c r="AH46" s="77"/>
      <c r="AI46" s="71"/>
    </row>
    <row r="47" spans="1:35" ht="10.5" customHeight="1" x14ac:dyDescent="0.3">
      <c r="A47" s="8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3"/>
      <c r="AI47" s="25"/>
    </row>
    <row r="48" spans="1:35" ht="12.75" customHeight="1" x14ac:dyDescent="0.3">
      <c r="A48" s="72"/>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4"/>
      <c r="AI48" s="25"/>
    </row>
    <row r="49" spans="1:35" ht="12.75" customHeight="1" x14ac:dyDescent="0.3">
      <c r="A49" s="161" t="s">
        <v>66</v>
      </c>
      <c r="B49" s="147"/>
      <c r="C49" s="147"/>
      <c r="D49" s="147"/>
      <c r="E49" s="147"/>
      <c r="F49" s="147"/>
      <c r="G49" s="147"/>
      <c r="H49" s="147"/>
      <c r="I49" s="147"/>
      <c r="J49" s="147"/>
      <c r="K49" s="147"/>
      <c r="L49" s="75"/>
      <c r="M49" s="75"/>
      <c r="N49" s="75"/>
      <c r="O49" s="75"/>
      <c r="P49" s="75"/>
      <c r="Q49" s="75"/>
      <c r="R49" s="75"/>
      <c r="S49" s="75"/>
      <c r="T49" s="75"/>
      <c r="U49" s="75"/>
      <c r="V49" s="75"/>
      <c r="W49" s="75"/>
      <c r="X49" s="75"/>
      <c r="Y49" s="75"/>
      <c r="Z49" s="76" t="s">
        <v>111</v>
      </c>
      <c r="AA49" s="75"/>
      <c r="AB49" s="75"/>
      <c r="AC49" s="75"/>
      <c r="AD49" s="75"/>
      <c r="AE49" s="75"/>
      <c r="AF49" s="75"/>
      <c r="AG49" s="75"/>
      <c r="AH49" s="77"/>
      <c r="AI49" s="25"/>
    </row>
    <row r="50" spans="1:35" ht="12.75" customHeight="1" x14ac:dyDescent="0.3">
      <c r="A50" s="78"/>
      <c r="B50" s="75"/>
      <c r="C50" s="75"/>
      <c r="D50" s="75"/>
      <c r="E50" s="75"/>
      <c r="F50" s="75"/>
      <c r="G50" s="75"/>
      <c r="H50" s="75"/>
      <c r="I50" s="75"/>
      <c r="J50" s="75"/>
      <c r="K50" s="77"/>
      <c r="L50" s="161" t="s">
        <v>60</v>
      </c>
      <c r="M50" s="147"/>
      <c r="N50" s="147"/>
      <c r="O50" s="147"/>
      <c r="P50" s="147"/>
      <c r="Q50" s="147"/>
      <c r="R50" s="147"/>
      <c r="S50" s="147"/>
      <c r="T50" s="147"/>
      <c r="U50" s="147"/>
      <c r="V50" s="147"/>
      <c r="W50" s="75"/>
      <c r="X50" s="75"/>
      <c r="Y50" s="75"/>
      <c r="Z50" s="75"/>
      <c r="AA50" s="75"/>
      <c r="AB50" s="75"/>
      <c r="AC50" s="75"/>
      <c r="AD50" s="75"/>
      <c r="AE50" s="75"/>
      <c r="AF50" s="75"/>
      <c r="AG50" s="75"/>
      <c r="AH50" s="77"/>
      <c r="AI50" s="25"/>
    </row>
    <row r="51" spans="1:35" ht="12.75" customHeight="1" x14ac:dyDescent="0.3">
      <c r="A51" s="161" t="s">
        <v>60</v>
      </c>
      <c r="B51" s="147"/>
      <c r="C51" s="147"/>
      <c r="D51" s="147"/>
      <c r="E51" s="147"/>
      <c r="F51" s="147"/>
      <c r="G51" s="147"/>
      <c r="H51" s="147"/>
      <c r="I51" s="147"/>
      <c r="J51" s="147"/>
      <c r="K51" s="147"/>
      <c r="L51" s="162" t="s">
        <v>155</v>
      </c>
      <c r="M51" s="122"/>
      <c r="N51" s="122"/>
      <c r="O51" s="122"/>
      <c r="P51" s="122"/>
      <c r="Q51" s="122"/>
      <c r="R51" s="122"/>
      <c r="S51" s="122"/>
      <c r="T51" s="122"/>
      <c r="U51" s="122"/>
      <c r="V51" s="122"/>
      <c r="W51" s="78"/>
      <c r="X51" s="75"/>
      <c r="Y51" s="75"/>
      <c r="Z51" s="75"/>
      <c r="AA51" s="75"/>
      <c r="AB51" s="75"/>
      <c r="AC51" s="75"/>
      <c r="AD51" s="75"/>
      <c r="AE51" s="75"/>
      <c r="AF51" s="75"/>
      <c r="AG51" s="75"/>
      <c r="AH51" s="77"/>
      <c r="AI51" s="25"/>
    </row>
    <row r="52" spans="1:35" ht="12.75" customHeight="1" x14ac:dyDescent="0.3">
      <c r="A52" s="78"/>
      <c r="B52" s="75"/>
      <c r="C52" s="75"/>
      <c r="D52" s="75"/>
      <c r="E52" s="75"/>
      <c r="F52" s="75"/>
      <c r="G52" s="75"/>
      <c r="H52" s="75"/>
      <c r="I52" s="75"/>
      <c r="J52" s="75"/>
      <c r="K52" s="75"/>
      <c r="L52" s="75"/>
      <c r="M52" s="75"/>
      <c r="N52" s="75"/>
      <c r="O52" s="75"/>
      <c r="P52" s="75"/>
      <c r="Q52" s="75"/>
      <c r="R52" s="75"/>
      <c r="S52" s="75"/>
      <c r="T52" s="75"/>
      <c r="U52" s="75"/>
      <c r="V52" s="75"/>
      <c r="W52" s="161" t="s">
        <v>60</v>
      </c>
      <c r="X52" s="147"/>
      <c r="Y52" s="147"/>
      <c r="Z52" s="147"/>
      <c r="AA52" s="147"/>
      <c r="AB52" s="147"/>
      <c r="AC52" s="147"/>
      <c r="AD52" s="147"/>
      <c r="AE52" s="147"/>
      <c r="AF52" s="147"/>
      <c r="AG52" s="147"/>
      <c r="AH52" s="77"/>
      <c r="AI52" s="25"/>
    </row>
    <row r="53" spans="1:35" ht="12.75" customHeight="1" x14ac:dyDescent="0.3">
      <c r="A53" s="161" t="str">
        <f>IF(L42="3:0",A42,IF(L42="3:1",A42,IF(L42="3:2",A42,IF(L42="2:3",A40,IF(L42="1:3",A40,IF(L42="0:3",A40,""))))))</f>
        <v>Široký Hubert (217) (Smržovka)</v>
      </c>
      <c r="B53" s="147"/>
      <c r="C53" s="147"/>
      <c r="D53" s="147"/>
      <c r="E53" s="147"/>
      <c r="F53" s="147"/>
      <c r="G53" s="147"/>
      <c r="H53" s="147"/>
      <c r="I53" s="147"/>
      <c r="J53" s="147"/>
      <c r="K53" s="147"/>
      <c r="L53" s="75"/>
      <c r="M53" s="75"/>
      <c r="N53" s="75"/>
      <c r="O53" s="75"/>
      <c r="P53" s="75"/>
      <c r="Q53" s="75"/>
      <c r="R53" s="75"/>
      <c r="S53" s="75"/>
      <c r="T53" s="75"/>
      <c r="U53" s="75"/>
      <c r="V53" s="75"/>
      <c r="W53" s="162" t="s">
        <v>110</v>
      </c>
      <c r="X53" s="122"/>
      <c r="Y53" s="122"/>
      <c r="Z53" s="122"/>
      <c r="AA53" s="122"/>
      <c r="AB53" s="122"/>
      <c r="AC53" s="122"/>
      <c r="AD53" s="122"/>
      <c r="AE53" s="122"/>
      <c r="AF53" s="122"/>
      <c r="AG53" s="122"/>
      <c r="AH53" s="77"/>
      <c r="AI53" s="25"/>
    </row>
    <row r="54" spans="1:35" ht="12.75" customHeight="1" x14ac:dyDescent="0.3">
      <c r="A54" s="78"/>
      <c r="B54" s="75"/>
      <c r="C54" s="75"/>
      <c r="D54" s="75"/>
      <c r="E54" s="75"/>
      <c r="F54" s="75"/>
      <c r="G54" s="75"/>
      <c r="H54" s="75"/>
      <c r="I54" s="75"/>
      <c r="J54" s="75"/>
      <c r="K54" s="77"/>
      <c r="L54" s="161" t="s">
        <v>62</v>
      </c>
      <c r="M54" s="147"/>
      <c r="N54" s="147"/>
      <c r="O54" s="147"/>
      <c r="P54" s="147"/>
      <c r="Q54" s="147"/>
      <c r="R54" s="147"/>
      <c r="S54" s="147"/>
      <c r="T54" s="147"/>
      <c r="U54" s="147"/>
      <c r="V54" s="147"/>
      <c r="W54" s="78"/>
      <c r="X54" s="75"/>
      <c r="Y54" s="75"/>
      <c r="Z54" s="75"/>
      <c r="AA54" s="75"/>
      <c r="AB54" s="75"/>
      <c r="AC54" s="75"/>
      <c r="AD54" s="75"/>
      <c r="AE54" s="75"/>
      <c r="AF54" s="75"/>
      <c r="AG54" s="80"/>
      <c r="AH54" s="77"/>
      <c r="AI54" s="25"/>
    </row>
    <row r="55" spans="1:35" ht="11.25" customHeight="1" x14ac:dyDescent="0.3">
      <c r="A55" s="161" t="s">
        <v>62</v>
      </c>
      <c r="B55" s="147"/>
      <c r="C55" s="147"/>
      <c r="D55" s="147"/>
      <c r="E55" s="147"/>
      <c r="F55" s="147"/>
      <c r="G55" s="147"/>
      <c r="H55" s="147"/>
      <c r="I55" s="147"/>
      <c r="J55" s="147"/>
      <c r="K55" s="147"/>
      <c r="L55" s="162" t="s">
        <v>155</v>
      </c>
      <c r="M55" s="122"/>
      <c r="N55" s="122"/>
      <c r="O55" s="122"/>
      <c r="P55" s="122"/>
      <c r="Q55" s="122"/>
      <c r="R55" s="122"/>
      <c r="S55" s="122"/>
      <c r="T55" s="122"/>
      <c r="U55" s="122"/>
      <c r="V55" s="122"/>
      <c r="W55" s="75"/>
      <c r="X55" s="75"/>
      <c r="Y55" s="75"/>
      <c r="Z55" s="75"/>
      <c r="AA55" s="75"/>
      <c r="AB55" s="75"/>
      <c r="AC55" s="75"/>
      <c r="AD55" s="75"/>
      <c r="AE55" s="75"/>
      <c r="AF55" s="75"/>
      <c r="AG55" s="80"/>
      <c r="AH55" s="77"/>
      <c r="AI55" s="25"/>
    </row>
    <row r="56" spans="1:35" ht="12.75" customHeight="1" x14ac:dyDescent="0.3">
      <c r="A56" s="81"/>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3"/>
      <c r="AI56" s="25"/>
    </row>
    <row r="57" spans="1:35" ht="12.75" customHeight="1" x14ac:dyDescent="0.3">
      <c r="A57" s="72"/>
      <c r="B57" s="73"/>
      <c r="C57" s="73"/>
      <c r="D57" s="73"/>
      <c r="E57" s="73"/>
      <c r="F57" s="73"/>
      <c r="G57" s="73"/>
      <c r="H57" s="73"/>
      <c r="I57" s="73"/>
      <c r="J57" s="73"/>
      <c r="K57" s="73"/>
      <c r="L57" s="73"/>
      <c r="M57" s="73"/>
      <c r="N57" s="73"/>
      <c r="O57" s="73"/>
      <c r="P57" s="73"/>
      <c r="Q57" s="73"/>
      <c r="R57" s="73"/>
      <c r="S57" s="73"/>
      <c r="T57" s="73"/>
      <c r="U57" s="73"/>
      <c r="V57" s="73"/>
      <c r="W57" s="73"/>
      <c r="X57" s="73"/>
      <c r="Y57" s="73"/>
      <c r="Z57" s="84" t="s">
        <v>112</v>
      </c>
      <c r="AA57" s="73"/>
      <c r="AB57" s="73"/>
      <c r="AC57" s="73"/>
      <c r="AD57" s="73"/>
      <c r="AE57" s="73"/>
      <c r="AF57" s="73"/>
      <c r="AG57" s="73"/>
      <c r="AH57" s="74"/>
      <c r="AI57" s="25"/>
    </row>
    <row r="58" spans="1:35" ht="12.75" customHeight="1" x14ac:dyDescent="0.3">
      <c r="A58" s="78"/>
      <c r="B58" s="75"/>
      <c r="C58" s="75"/>
      <c r="D58" s="75"/>
      <c r="E58" s="75"/>
      <c r="F58" s="75"/>
      <c r="G58" s="75"/>
      <c r="H58" s="75"/>
      <c r="I58" s="75"/>
      <c r="J58" s="75"/>
      <c r="K58" s="75"/>
      <c r="L58" s="163" t="s">
        <v>57</v>
      </c>
      <c r="M58" s="147"/>
      <c r="N58" s="147"/>
      <c r="O58" s="147"/>
      <c r="P58" s="147"/>
      <c r="Q58" s="147"/>
      <c r="R58" s="147"/>
      <c r="S58" s="147"/>
      <c r="T58" s="147"/>
      <c r="U58" s="147"/>
      <c r="V58" s="147"/>
      <c r="W58" s="75"/>
      <c r="X58" s="75"/>
      <c r="Y58" s="75"/>
      <c r="Z58" s="75"/>
      <c r="AA58" s="75"/>
      <c r="AB58" s="75"/>
      <c r="AC58" s="75"/>
      <c r="AD58" s="75"/>
      <c r="AE58" s="75"/>
      <c r="AF58" s="75"/>
      <c r="AG58" s="75"/>
      <c r="AH58" s="77"/>
      <c r="AI58" s="25"/>
    </row>
    <row r="59" spans="1:35" ht="11.25" customHeight="1" x14ac:dyDescent="0.3">
      <c r="A59" s="78"/>
      <c r="B59" s="75"/>
      <c r="C59" s="75"/>
      <c r="D59" s="75"/>
      <c r="E59" s="75"/>
      <c r="F59" s="75"/>
      <c r="G59" s="75"/>
      <c r="H59" s="75"/>
      <c r="I59" s="75"/>
      <c r="J59" s="75"/>
      <c r="K59" s="75"/>
      <c r="L59" s="75"/>
      <c r="M59" s="75"/>
      <c r="N59" s="75"/>
      <c r="O59" s="75"/>
      <c r="P59" s="75"/>
      <c r="Q59" s="75"/>
      <c r="R59" s="75"/>
      <c r="S59" s="75"/>
      <c r="T59" s="75"/>
      <c r="U59" s="75"/>
      <c r="V59" s="77"/>
      <c r="W59" s="161" t="s">
        <v>57</v>
      </c>
      <c r="X59" s="147"/>
      <c r="Y59" s="147"/>
      <c r="Z59" s="147"/>
      <c r="AA59" s="147"/>
      <c r="AB59" s="147"/>
      <c r="AC59" s="147"/>
      <c r="AD59" s="147"/>
      <c r="AE59" s="147"/>
      <c r="AF59" s="147"/>
      <c r="AG59" s="147"/>
      <c r="AH59" s="77"/>
      <c r="AI59" s="25"/>
    </row>
    <row r="60" spans="1:35" ht="12.75" customHeight="1" x14ac:dyDescent="0.3">
      <c r="A60" s="78"/>
      <c r="B60" s="75"/>
      <c r="C60" s="75"/>
      <c r="D60" s="75"/>
      <c r="E60" s="75"/>
      <c r="F60" s="75"/>
      <c r="G60" s="75"/>
      <c r="H60" s="75"/>
      <c r="I60" s="75"/>
      <c r="J60" s="75"/>
      <c r="K60" s="75"/>
      <c r="L60" s="163" t="str">
        <f>IF(W44="3:0",L45,IF(W44="3:1",L45,IF(W44="3:2",L45,IF(W44="2:3",L41,IF(W44="1:3",L41,IF(W44="0:3",L41,""))))))</f>
        <v>Kolář Daniel (217) (SKST)</v>
      </c>
      <c r="M60" s="147"/>
      <c r="N60" s="147"/>
      <c r="O60" s="147"/>
      <c r="P60" s="147"/>
      <c r="Q60" s="147"/>
      <c r="R60" s="147"/>
      <c r="S60" s="147"/>
      <c r="T60" s="147"/>
      <c r="U60" s="147"/>
      <c r="V60" s="147"/>
      <c r="W60" s="162" t="s">
        <v>109</v>
      </c>
      <c r="X60" s="122"/>
      <c r="Y60" s="122"/>
      <c r="Z60" s="122"/>
      <c r="AA60" s="122"/>
      <c r="AB60" s="122"/>
      <c r="AC60" s="122"/>
      <c r="AD60" s="122"/>
      <c r="AE60" s="122"/>
      <c r="AF60" s="122"/>
      <c r="AG60" s="122"/>
      <c r="AH60" s="77"/>
      <c r="AI60" s="25"/>
    </row>
    <row r="61" spans="1:35" ht="12.75" customHeight="1" x14ac:dyDescent="0.3">
      <c r="A61" s="81"/>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3"/>
      <c r="AI61" s="25"/>
    </row>
    <row r="62" spans="1:35" ht="12.75" customHeight="1" x14ac:dyDescent="0.3">
      <c r="A62" s="72"/>
      <c r="B62" s="73"/>
      <c r="C62" s="73"/>
      <c r="D62" s="73"/>
      <c r="E62" s="73"/>
      <c r="F62" s="73"/>
      <c r="G62" s="73"/>
      <c r="H62" s="73"/>
      <c r="I62" s="73"/>
      <c r="J62" s="73"/>
      <c r="K62" s="73"/>
      <c r="L62" s="73"/>
      <c r="M62" s="73"/>
      <c r="N62" s="73"/>
      <c r="O62" s="73"/>
      <c r="P62" s="73"/>
      <c r="Q62" s="73"/>
      <c r="R62" s="73"/>
      <c r="S62" s="73"/>
      <c r="T62" s="73"/>
      <c r="U62" s="73"/>
      <c r="V62" s="73"/>
      <c r="W62" s="73"/>
      <c r="X62" s="73"/>
      <c r="Y62" s="73"/>
      <c r="Z62" s="84" t="s">
        <v>113</v>
      </c>
      <c r="AA62" s="73"/>
      <c r="AB62" s="73"/>
      <c r="AC62" s="73"/>
      <c r="AD62" s="73"/>
      <c r="AE62" s="73"/>
      <c r="AF62" s="73"/>
      <c r="AG62" s="73"/>
      <c r="AH62" s="74"/>
      <c r="AI62" s="25"/>
    </row>
    <row r="63" spans="1:35" ht="12.75" customHeight="1" x14ac:dyDescent="0.3">
      <c r="A63" s="78"/>
      <c r="B63" s="75"/>
      <c r="C63" s="75"/>
      <c r="D63" s="75"/>
      <c r="E63" s="75"/>
      <c r="F63" s="75"/>
      <c r="G63" s="75"/>
      <c r="H63" s="75"/>
      <c r="I63" s="75"/>
      <c r="J63" s="75"/>
      <c r="K63" s="75"/>
      <c r="L63" s="163" t="str">
        <f>IF(L51="3:0",A51,IF(L51="3:1",A51,IF(L51="3:2",A51,IF(L51="2:3",A49,IF(L51="1:3",A49,IF(L51="0:3",A49,""))))))</f>
        <v>Makovec Tobiáš (217) (ČL)</v>
      </c>
      <c r="M63" s="147"/>
      <c r="N63" s="147"/>
      <c r="O63" s="147"/>
      <c r="P63" s="147"/>
      <c r="Q63" s="147"/>
      <c r="R63" s="147"/>
      <c r="S63" s="147"/>
      <c r="T63" s="147"/>
      <c r="U63" s="147"/>
      <c r="V63" s="147"/>
      <c r="W63" s="75"/>
      <c r="X63" s="75"/>
      <c r="Y63" s="75"/>
      <c r="Z63" s="75"/>
      <c r="AA63" s="75"/>
      <c r="AB63" s="75"/>
      <c r="AC63" s="75"/>
      <c r="AD63" s="75"/>
      <c r="AE63" s="75"/>
      <c r="AF63" s="75"/>
      <c r="AG63" s="75"/>
      <c r="AH63" s="77"/>
      <c r="AI63" s="25"/>
    </row>
    <row r="64" spans="1:35" ht="12.75" customHeight="1" x14ac:dyDescent="0.3">
      <c r="A64" s="78"/>
      <c r="B64" s="75"/>
      <c r="C64" s="75"/>
      <c r="D64" s="75"/>
      <c r="E64" s="75"/>
      <c r="F64" s="75"/>
      <c r="G64" s="75"/>
      <c r="H64" s="75"/>
      <c r="I64" s="75"/>
      <c r="J64" s="75"/>
      <c r="K64" s="75"/>
      <c r="L64" s="75"/>
      <c r="M64" s="75"/>
      <c r="N64" s="75"/>
      <c r="O64" s="75"/>
      <c r="P64" s="75"/>
      <c r="Q64" s="75"/>
      <c r="R64" s="75"/>
      <c r="S64" s="75"/>
      <c r="T64" s="75"/>
      <c r="U64" s="75"/>
      <c r="V64" s="77"/>
      <c r="W64" s="161" t="s">
        <v>64</v>
      </c>
      <c r="X64" s="147"/>
      <c r="Y64" s="147"/>
      <c r="Z64" s="147"/>
      <c r="AA64" s="147"/>
      <c r="AB64" s="147"/>
      <c r="AC64" s="147"/>
      <c r="AD64" s="147"/>
      <c r="AE64" s="147"/>
      <c r="AF64" s="147"/>
      <c r="AG64" s="147"/>
      <c r="AH64" s="77"/>
      <c r="AI64" s="25"/>
    </row>
    <row r="65" spans="1:37" ht="15.75" customHeight="1" x14ac:dyDescent="0.3">
      <c r="A65" s="78"/>
      <c r="B65" s="75"/>
      <c r="C65" s="75"/>
      <c r="D65" s="75"/>
      <c r="E65" s="75"/>
      <c r="F65" s="75"/>
      <c r="G65" s="75"/>
      <c r="H65" s="75"/>
      <c r="I65" s="75"/>
      <c r="J65" s="75"/>
      <c r="K65" s="75"/>
      <c r="L65" s="163" t="s">
        <v>64</v>
      </c>
      <c r="M65" s="147"/>
      <c r="N65" s="147"/>
      <c r="O65" s="147"/>
      <c r="P65" s="147"/>
      <c r="Q65" s="147"/>
      <c r="R65" s="147"/>
      <c r="S65" s="147"/>
      <c r="T65" s="147"/>
      <c r="U65" s="147"/>
      <c r="V65" s="147"/>
      <c r="W65" s="162" t="s">
        <v>157</v>
      </c>
      <c r="X65" s="122"/>
      <c r="Y65" s="122"/>
      <c r="Z65" s="122"/>
      <c r="AA65" s="122"/>
      <c r="AB65" s="122"/>
      <c r="AC65" s="122"/>
      <c r="AD65" s="122"/>
      <c r="AE65" s="122"/>
      <c r="AF65" s="122"/>
      <c r="AG65" s="122"/>
      <c r="AH65" s="77"/>
      <c r="AI65" s="25"/>
    </row>
    <row r="66" spans="1:37" ht="12.75" customHeight="1" x14ac:dyDescent="0.3">
      <c r="A66" s="81"/>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3"/>
      <c r="AI66" s="25"/>
    </row>
    <row r="67" spans="1:37" ht="12.75" customHeight="1" x14ac:dyDescent="0.3">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25"/>
    </row>
    <row r="68" spans="1:37" ht="12.75" customHeight="1" x14ac:dyDescent="0.3">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25"/>
    </row>
    <row r="69" spans="1:37" ht="12.75" customHeight="1" x14ac:dyDescent="0.3">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25"/>
    </row>
    <row r="70" spans="1:37" ht="12.75" customHeight="1" x14ac:dyDescent="0.3">
      <c r="A70" s="165">
        <f>A1</f>
        <v>0</v>
      </c>
      <c r="B70" s="130"/>
      <c r="C70" s="130"/>
      <c r="D70" s="130"/>
      <c r="E70" s="130"/>
      <c r="F70" s="130"/>
      <c r="G70" s="130"/>
      <c r="H70" s="130"/>
      <c r="I70" s="139"/>
      <c r="J70" s="85"/>
      <c r="K70" s="166" t="str">
        <f>K1</f>
        <v>Jablonec n. N., 6.12.25</v>
      </c>
      <c r="L70" s="130"/>
      <c r="M70" s="130"/>
      <c r="N70" s="130"/>
      <c r="O70" s="130"/>
      <c r="P70" s="130"/>
      <c r="Q70" s="130"/>
      <c r="R70" s="130"/>
      <c r="S70" s="139"/>
      <c r="T70" s="85"/>
      <c r="U70" s="200" t="str">
        <f>U1</f>
        <v>Divize</v>
      </c>
      <c r="V70" s="130"/>
      <c r="W70" s="139"/>
      <c r="X70" s="201" t="str">
        <f>X1</f>
        <v>H</v>
      </c>
      <c r="Y70" s="130"/>
      <c r="Z70" s="139"/>
      <c r="AA70" s="201" t="str">
        <f>C72</f>
        <v>o 9. - 13. místo</v>
      </c>
      <c r="AB70" s="130"/>
      <c r="AC70" s="130"/>
      <c r="AD70" s="130"/>
      <c r="AE70" s="130"/>
      <c r="AF70" s="130"/>
      <c r="AG70" s="130"/>
      <c r="AH70" s="132"/>
      <c r="AI70" s="25"/>
    </row>
    <row r="71" spans="1:37" ht="12.75" customHeight="1" x14ac:dyDescent="0.3">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25"/>
    </row>
    <row r="72" spans="1:37" ht="12.75" customHeight="1" x14ac:dyDescent="0.25">
      <c r="A72" s="143"/>
      <c r="B72" s="139"/>
      <c r="C72" s="144" t="s">
        <v>137</v>
      </c>
      <c r="D72" s="130"/>
      <c r="E72" s="130"/>
      <c r="F72" s="130"/>
      <c r="G72" s="130"/>
      <c r="H72" s="130"/>
      <c r="I72" s="130"/>
      <c r="J72" s="130"/>
      <c r="K72" s="130"/>
      <c r="L72" s="130"/>
      <c r="M72" s="130"/>
      <c r="N72" s="132"/>
      <c r="O72" s="145">
        <v>1</v>
      </c>
      <c r="P72" s="130"/>
      <c r="Q72" s="131"/>
      <c r="R72" s="129">
        <v>2</v>
      </c>
      <c r="S72" s="130"/>
      <c r="T72" s="131"/>
      <c r="U72" s="129">
        <v>3</v>
      </c>
      <c r="V72" s="130"/>
      <c r="W72" s="131"/>
      <c r="X72" s="129">
        <v>4</v>
      </c>
      <c r="Y72" s="130"/>
      <c r="Z72" s="131"/>
      <c r="AA72" s="129">
        <v>5</v>
      </c>
      <c r="AB72" s="130"/>
      <c r="AC72" s="132"/>
      <c r="AD72" s="29" t="s">
        <v>82</v>
      </c>
      <c r="AE72" s="29" t="s">
        <v>83</v>
      </c>
      <c r="AF72" s="129" t="s">
        <v>84</v>
      </c>
      <c r="AG72" s="130"/>
      <c r="AH72" s="131"/>
      <c r="AI72" s="30" t="s">
        <v>85</v>
      </c>
      <c r="AJ72" s="177" t="s">
        <v>86</v>
      </c>
      <c r="AK72" s="132"/>
    </row>
    <row r="73" spans="1:37" ht="12.75" customHeight="1" x14ac:dyDescent="0.25">
      <c r="A73" s="31">
        <v>1</v>
      </c>
      <c r="B73" s="161" t="s">
        <v>71</v>
      </c>
      <c r="C73" s="147"/>
      <c r="D73" s="147"/>
      <c r="E73" s="147"/>
      <c r="F73" s="147"/>
      <c r="G73" s="147"/>
      <c r="H73" s="147"/>
      <c r="I73" s="147"/>
      <c r="J73" s="147"/>
      <c r="K73" s="147"/>
      <c r="L73" s="147"/>
      <c r="M73" s="147"/>
      <c r="N73" s="147"/>
      <c r="O73" s="148" t="s">
        <v>88</v>
      </c>
      <c r="P73" s="149"/>
      <c r="Q73" s="150"/>
      <c r="R73" s="32">
        <v>1</v>
      </c>
      <c r="S73" s="33" t="s">
        <v>89</v>
      </c>
      <c r="T73" s="34">
        <v>3</v>
      </c>
      <c r="U73" s="32">
        <v>0</v>
      </c>
      <c r="V73" s="33" t="s">
        <v>89</v>
      </c>
      <c r="W73" s="34">
        <v>3</v>
      </c>
      <c r="X73" s="32">
        <v>3</v>
      </c>
      <c r="Y73" s="33" t="s">
        <v>89</v>
      </c>
      <c r="Z73" s="34">
        <v>0</v>
      </c>
      <c r="AA73" s="32"/>
      <c r="AB73" s="33" t="s">
        <v>89</v>
      </c>
      <c r="AC73" s="32"/>
      <c r="AD73" s="35">
        <f>IF(B73&lt;&gt;"",SUM(IF(R73&gt;T73,1,0),IF(U73&gt;W73,1,0),IF(X73&gt;Z73,1,0),IF(AA73&gt;AC73,1,0)),"")</f>
        <v>1</v>
      </c>
      <c r="AE73" s="36">
        <f>IF(B73&lt;&gt;"",SUM(IF(R73&lt;T73,1,0),IF(U73&lt;W73,1,0),IF(X73&lt;Z73,1,0),IF(AA73&lt;AC73,1,0)),"")</f>
        <v>2</v>
      </c>
      <c r="AF73" s="37">
        <f>IF(B73&lt;&gt;"",U73+X73+AA73+R73,"")</f>
        <v>4</v>
      </c>
      <c r="AG73" s="37" t="s">
        <v>89</v>
      </c>
      <c r="AH73" s="50">
        <f>IF(B73&lt;&gt;"",T73+W73+Z73+AC73,"")</f>
        <v>6</v>
      </c>
      <c r="AI73" s="39">
        <f t="shared" ref="AI73:AI77" si="8">IF(B73&lt;&gt;"",(AD73*2)+AE73,"")</f>
        <v>4</v>
      </c>
      <c r="AJ73" s="178"/>
      <c r="AK73" s="132"/>
    </row>
    <row r="74" spans="1:37" ht="12.75" customHeight="1" x14ac:dyDescent="0.25">
      <c r="A74" s="40">
        <v>2</v>
      </c>
      <c r="B74" s="161" t="s">
        <v>67</v>
      </c>
      <c r="C74" s="147"/>
      <c r="D74" s="147"/>
      <c r="E74" s="147"/>
      <c r="F74" s="147"/>
      <c r="G74" s="147"/>
      <c r="H74" s="147"/>
      <c r="I74" s="147"/>
      <c r="J74" s="147"/>
      <c r="K74" s="147"/>
      <c r="L74" s="147"/>
      <c r="M74" s="147"/>
      <c r="N74" s="147"/>
      <c r="O74" s="41">
        <f>T73</f>
        <v>3</v>
      </c>
      <c r="P74" s="42" t="s">
        <v>89</v>
      </c>
      <c r="Q74" s="43">
        <f>R73</f>
        <v>1</v>
      </c>
      <c r="R74" s="151" t="s">
        <v>88</v>
      </c>
      <c r="S74" s="152"/>
      <c r="T74" s="153"/>
      <c r="U74" s="44">
        <v>3</v>
      </c>
      <c r="V74" s="45" t="s">
        <v>89</v>
      </c>
      <c r="W74" s="46">
        <v>1</v>
      </c>
      <c r="X74" s="44">
        <v>3</v>
      </c>
      <c r="Y74" s="45" t="s">
        <v>89</v>
      </c>
      <c r="Z74" s="47">
        <v>0</v>
      </c>
      <c r="AA74" s="44"/>
      <c r="AB74" s="45" t="s">
        <v>89</v>
      </c>
      <c r="AC74" s="47"/>
      <c r="AD74" s="48">
        <f>IF(B74&lt;&gt;"",SUM(IF(O74&gt;Q74,1,0),IF(U74&gt;W74,1,0),IF(X74&gt;Z74,1,0),IF(AA74&gt;AC74,1,0)),"")</f>
        <v>3</v>
      </c>
      <c r="AE74" s="49">
        <f>IF(B74&lt;&gt;"",SUM(IF(O74&lt;Q74,1,0),IF(U74&lt;W74,1,0),IF(X74&lt;Z74,1,0),IF(AA74&lt;AC74,1,0)),"")</f>
        <v>0</v>
      </c>
      <c r="AF74" s="50">
        <f>IF(B74&lt;&gt;"",O74+U74+X74+AA74,"")</f>
        <v>9</v>
      </c>
      <c r="AG74" s="51" t="s">
        <v>89</v>
      </c>
      <c r="AH74" s="50">
        <f>IF(B74&lt;&gt;"",Q74+W74+Z74+AC74,"")</f>
        <v>2</v>
      </c>
      <c r="AI74" s="53">
        <f t="shared" si="8"/>
        <v>6</v>
      </c>
      <c r="AJ74" s="178"/>
      <c r="AK74" s="132"/>
    </row>
    <row r="75" spans="1:37" ht="12.75" customHeight="1" x14ac:dyDescent="0.25">
      <c r="A75" s="40">
        <v>3</v>
      </c>
      <c r="B75" s="161" t="s">
        <v>69</v>
      </c>
      <c r="C75" s="147"/>
      <c r="D75" s="147"/>
      <c r="E75" s="147"/>
      <c r="F75" s="147"/>
      <c r="G75" s="147"/>
      <c r="H75" s="147"/>
      <c r="I75" s="147"/>
      <c r="J75" s="147"/>
      <c r="K75" s="147"/>
      <c r="L75" s="147"/>
      <c r="M75" s="147"/>
      <c r="N75" s="147"/>
      <c r="O75" s="54">
        <f>W73</f>
        <v>3</v>
      </c>
      <c r="P75" s="55" t="s">
        <v>89</v>
      </c>
      <c r="Q75" s="46">
        <f>U73</f>
        <v>0</v>
      </c>
      <c r="R75" s="47">
        <f>W74</f>
        <v>1</v>
      </c>
      <c r="S75" s="55" t="s">
        <v>89</v>
      </c>
      <c r="T75" s="46">
        <f>U74</f>
        <v>3</v>
      </c>
      <c r="U75" s="151" t="s">
        <v>88</v>
      </c>
      <c r="V75" s="152"/>
      <c r="W75" s="153"/>
      <c r="X75" s="44">
        <v>3</v>
      </c>
      <c r="Y75" s="45" t="s">
        <v>89</v>
      </c>
      <c r="Z75" s="47">
        <v>0</v>
      </c>
      <c r="AA75" s="44"/>
      <c r="AB75" s="45" t="s">
        <v>89</v>
      </c>
      <c r="AC75" s="47"/>
      <c r="AD75" s="48">
        <f>IF(B75&lt;&gt;"",SUM(IF(O75&gt;Q75,1,0),IF(R75&gt;T75,1,0),IF(X75&gt;Z75,1,0),IF(AA75&gt;AC75,1,0)),"")</f>
        <v>2</v>
      </c>
      <c r="AE75" s="49">
        <f>IF(B75&lt;&gt;"",SUM(IF(O75&lt;Q75,1,0),IF(R75&lt;T75,1,0),IF(X75&lt;Z75,1,0),IF(AA75&lt;AC75,1,0)),"")</f>
        <v>1</v>
      </c>
      <c r="AF75" s="50">
        <f>IF(B75&lt;&gt;"",O75+R75+X75+AA75,"")</f>
        <v>7</v>
      </c>
      <c r="AG75" s="51" t="s">
        <v>89</v>
      </c>
      <c r="AH75" s="50">
        <f>IF(B75&lt;&gt;"",Q75+T75+Z75+AC75,"")</f>
        <v>3</v>
      </c>
      <c r="AI75" s="53">
        <f t="shared" si="8"/>
        <v>5</v>
      </c>
      <c r="AJ75" s="178"/>
      <c r="AK75" s="132"/>
    </row>
    <row r="76" spans="1:37" ht="12.75" customHeight="1" x14ac:dyDescent="0.25">
      <c r="A76" s="40">
        <v>4</v>
      </c>
      <c r="B76" s="161" t="s">
        <v>73</v>
      </c>
      <c r="C76" s="147"/>
      <c r="D76" s="147"/>
      <c r="E76" s="147"/>
      <c r="F76" s="147"/>
      <c r="G76" s="147"/>
      <c r="H76" s="147"/>
      <c r="I76" s="147"/>
      <c r="J76" s="147"/>
      <c r="K76" s="147"/>
      <c r="L76" s="147"/>
      <c r="M76" s="147"/>
      <c r="N76" s="147"/>
      <c r="O76" s="86">
        <v>0</v>
      </c>
      <c r="P76" s="45" t="s">
        <v>89</v>
      </c>
      <c r="Q76" s="87">
        <v>3</v>
      </c>
      <c r="R76" s="44">
        <f>Z74</f>
        <v>0</v>
      </c>
      <c r="S76" s="45" t="s">
        <v>89</v>
      </c>
      <c r="T76" s="46">
        <f>X74</f>
        <v>3</v>
      </c>
      <c r="U76" s="44">
        <f>Z75</f>
        <v>0</v>
      </c>
      <c r="V76" s="55" t="s">
        <v>89</v>
      </c>
      <c r="W76" s="46">
        <f>X75</f>
        <v>3</v>
      </c>
      <c r="X76" s="183" t="s">
        <v>88</v>
      </c>
      <c r="Y76" s="184"/>
      <c r="Z76" s="185"/>
      <c r="AA76" s="44"/>
      <c r="AB76" s="45" t="s">
        <v>89</v>
      </c>
      <c r="AC76" s="47"/>
      <c r="AD76" s="48">
        <f>IF(B76&lt;&gt;"",SUM(IF(O76&gt;Q76,1,0),IF(R76&gt;T76,1,0),IF(U76&gt;W76,1,0),IF(AA76&gt;AC76,1,0)),"")</f>
        <v>0</v>
      </c>
      <c r="AE76" s="49">
        <f>IF(B76&lt;&gt;"",SUM(IF(O76&lt;Q76,1,0),IF(R76&lt;T76,1,0),IF(U76&lt;W76,1,0),IF(AA76&lt;AC76,1,0)),"")</f>
        <v>3</v>
      </c>
      <c r="AF76" s="50">
        <f>IF(B76&lt;&gt;"",O76+U76+R76+AA76,"")</f>
        <v>0</v>
      </c>
      <c r="AG76" s="51" t="s">
        <v>89</v>
      </c>
      <c r="AH76" s="50">
        <f>IF(B76&lt;&gt;"",Q76+W76+T76+AC76,"")</f>
        <v>9</v>
      </c>
      <c r="AI76" s="53">
        <f t="shared" si="8"/>
        <v>3</v>
      </c>
      <c r="AJ76" s="178"/>
      <c r="AK76" s="132"/>
    </row>
    <row r="77" spans="1:37" ht="12.75" customHeight="1" x14ac:dyDescent="0.25">
      <c r="A77" s="56">
        <v>5</v>
      </c>
      <c r="B77" s="179"/>
      <c r="C77" s="155"/>
      <c r="D77" s="155"/>
      <c r="E77" s="155"/>
      <c r="F77" s="155"/>
      <c r="G77" s="155"/>
      <c r="H77" s="155"/>
      <c r="I77" s="155"/>
      <c r="J77" s="155"/>
      <c r="K77" s="155"/>
      <c r="L77" s="155"/>
      <c r="M77" s="155"/>
      <c r="N77" s="155"/>
      <c r="O77" s="57">
        <f>AC73</f>
        <v>0</v>
      </c>
      <c r="P77" s="58" t="s">
        <v>89</v>
      </c>
      <c r="Q77" s="59">
        <f>AA73</f>
        <v>0</v>
      </c>
      <c r="R77" s="60">
        <f>AC74</f>
        <v>0</v>
      </c>
      <c r="S77" s="58" t="s">
        <v>89</v>
      </c>
      <c r="T77" s="61">
        <f>AA74</f>
        <v>0</v>
      </c>
      <c r="U77" s="60"/>
      <c r="V77" s="62" t="s">
        <v>89</v>
      </c>
      <c r="W77" s="61"/>
      <c r="X77" s="60">
        <f>AC76</f>
        <v>0</v>
      </c>
      <c r="Y77" s="62" t="s">
        <v>89</v>
      </c>
      <c r="Z77" s="61">
        <f>AA76</f>
        <v>0</v>
      </c>
      <c r="AA77" s="180" t="s">
        <v>88</v>
      </c>
      <c r="AB77" s="181"/>
      <c r="AC77" s="182"/>
      <c r="AD77" s="63" t="str">
        <f>IF(B77&lt;&gt;"",SUM(IF(O77&gt;Q77,1,0),IF(R77&gt;T77,1,0),IF(U77&gt;W77,1,0),IF(X77&gt;Z77,1,0)),"")</f>
        <v/>
      </c>
      <c r="AE77" s="64" t="str">
        <f>IF(B77&lt;&gt;"",SUM(IF(O77&lt;Q77,1,0),IF(R77&lt;T77,1,0),IF(U77&lt;W77,1,0),IF(X77&lt;Z77,1,0)),"")</f>
        <v/>
      </c>
      <c r="AF77" s="65" t="str">
        <f>IF(B77&lt;&gt;"",O77+U77+X77+R77,"")</f>
        <v/>
      </c>
      <c r="AG77" s="66" t="s">
        <v>89</v>
      </c>
      <c r="AH77" s="65" t="str">
        <f>IF(B77&lt;&gt;"",Q77+W77+Z77+T77,"")</f>
        <v/>
      </c>
      <c r="AI77" s="68" t="str">
        <f t="shared" si="8"/>
        <v/>
      </c>
      <c r="AJ77" s="178"/>
      <c r="AK77" s="132"/>
    </row>
    <row r="78" spans="1:37" ht="12.75" customHeight="1" x14ac:dyDescent="0.2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row>
    <row r="79" spans="1:37" ht="12.75" customHeight="1" x14ac:dyDescent="0.2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row>
    <row r="80" spans="1:37" ht="12.75" customHeight="1" x14ac:dyDescent="0.2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row>
    <row r="81" spans="1:35" ht="12.75" customHeight="1" x14ac:dyDescent="0.25">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row>
    <row r="82" spans="1:35" ht="12.75" customHeight="1" x14ac:dyDescent="0.25">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row>
    <row r="83" spans="1:35" ht="12.75" customHeight="1" x14ac:dyDescent="0.25">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row>
    <row r="84" spans="1:35" ht="12.75" customHeight="1" x14ac:dyDescent="0.2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row>
    <row r="85" spans="1:35" ht="12.75" customHeight="1" x14ac:dyDescent="0.25">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row>
    <row r="86" spans="1:35" ht="12.75" customHeight="1" x14ac:dyDescent="0.25">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row>
    <row r="87" spans="1:35" ht="12.75" customHeight="1" x14ac:dyDescent="0.2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row>
    <row r="88" spans="1:35" ht="12.75" customHeight="1"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row>
    <row r="89" spans="1:35" ht="12.75" customHeight="1" x14ac:dyDescent="0.2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row>
    <row r="90" spans="1:35" ht="12.75" customHeight="1" x14ac:dyDescent="0.2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row>
    <row r="91" spans="1:35" ht="12.75" customHeight="1" x14ac:dyDescent="0.2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row>
    <row r="92" spans="1:35" ht="12.75" customHeight="1" x14ac:dyDescent="0.2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row>
    <row r="93" spans="1:35" ht="12.75" customHeight="1" x14ac:dyDescent="0.2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row>
    <row r="94" spans="1:35" ht="12.75" customHeight="1" x14ac:dyDescent="0.2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row>
    <row r="95" spans="1:35" ht="12.75" customHeight="1" x14ac:dyDescent="0.2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row>
    <row r="96" spans="1:35" ht="12.75" customHeight="1" x14ac:dyDescent="0.25">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row>
    <row r="97" spans="1:35" ht="12.75" customHeight="1" x14ac:dyDescent="0.25">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row>
    <row r="98" spans="1:35" ht="12.75" customHeight="1" x14ac:dyDescent="0.25">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row>
    <row r="99" spans="1:35" ht="12.75" customHeight="1" x14ac:dyDescent="0.25">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row>
    <row r="100" spans="1:35" ht="12.75" customHeight="1" x14ac:dyDescent="0.2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row>
    <row r="101" spans="1:35" ht="12.75" customHeight="1" x14ac:dyDescent="0.2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row>
    <row r="102" spans="1:35" ht="12.75" customHeight="1" x14ac:dyDescent="0.2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row>
    <row r="103" spans="1:35" ht="12.75" customHeight="1" x14ac:dyDescent="0.2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row>
    <row r="104" spans="1:35" ht="12.75" customHeight="1" x14ac:dyDescent="0.2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row>
    <row r="105" spans="1:35" ht="12.75" customHeight="1" x14ac:dyDescent="0.2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row>
    <row r="106" spans="1:35" ht="12.75" customHeight="1" x14ac:dyDescent="0.2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row>
    <row r="107" spans="1:35" ht="12.75" customHeight="1" x14ac:dyDescent="0.2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row>
    <row r="108" spans="1:35" ht="12.75" customHeight="1" x14ac:dyDescent="0.2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row>
    <row r="109" spans="1:35" ht="12.75" customHeight="1" x14ac:dyDescent="0.2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row>
    <row r="110" spans="1:35" ht="12.75" customHeight="1" x14ac:dyDescent="0.2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row>
    <row r="111" spans="1:35" ht="12.75" customHeight="1" x14ac:dyDescent="0.2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row>
    <row r="112" spans="1:35" ht="12.75" customHeight="1" x14ac:dyDescent="0.2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row>
    <row r="113" spans="1:35" ht="12.75" customHeight="1" x14ac:dyDescent="0.2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row>
    <row r="114" spans="1:35" ht="12.75" customHeight="1" x14ac:dyDescent="0.2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row>
    <row r="115" spans="1:35" ht="12.75" customHeight="1" x14ac:dyDescent="0.2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row>
    <row r="116" spans="1:35" ht="12.75" customHeight="1" x14ac:dyDescent="0.2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row>
    <row r="117" spans="1:35" ht="12.75" customHeight="1" x14ac:dyDescent="0.2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row>
    <row r="118" spans="1:35" ht="12.75" customHeight="1" x14ac:dyDescent="0.2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row>
    <row r="119" spans="1:35" ht="12.75" customHeight="1" x14ac:dyDescent="0.2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row>
    <row r="120" spans="1:35" ht="12.75" customHeight="1" x14ac:dyDescent="0.2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row>
    <row r="121" spans="1:35" ht="12.75" customHeight="1" x14ac:dyDescent="0.2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row>
    <row r="122" spans="1:35" ht="12.75" customHeight="1" x14ac:dyDescent="0.2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row>
    <row r="123" spans="1:35" ht="12.75" customHeight="1" x14ac:dyDescent="0.2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row>
    <row r="124" spans="1:35" ht="12.75" customHeight="1" x14ac:dyDescent="0.2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row>
    <row r="125" spans="1:35" ht="12.75" customHeight="1" x14ac:dyDescent="0.2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row>
    <row r="126" spans="1:35" ht="12.75" customHeight="1" x14ac:dyDescent="0.2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row>
    <row r="127" spans="1:35" ht="12.75" customHeight="1" x14ac:dyDescent="0.2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row>
    <row r="128" spans="1:35" ht="12.75" customHeight="1" x14ac:dyDescent="0.2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row>
    <row r="129" spans="1:35" ht="12.75" customHeight="1" x14ac:dyDescent="0.2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row>
    <row r="130" spans="1:35" ht="12.75" customHeight="1" x14ac:dyDescent="0.2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row>
    <row r="131" spans="1:35" ht="12.75" customHeight="1" x14ac:dyDescent="0.2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row>
    <row r="132" spans="1:35" ht="12.75" customHeight="1" x14ac:dyDescent="0.2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row>
    <row r="133" spans="1:35" ht="12.75" customHeight="1" x14ac:dyDescent="0.2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row>
    <row r="134" spans="1:35" ht="12.75" customHeight="1" x14ac:dyDescent="0.2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row>
    <row r="135" spans="1:35" ht="12.75" customHeight="1" x14ac:dyDescent="0.2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row>
    <row r="136" spans="1:35" ht="12.75" customHeight="1" x14ac:dyDescent="0.2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row>
    <row r="137" spans="1:35" ht="12.75" customHeight="1" x14ac:dyDescent="0.2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row>
    <row r="138" spans="1:35" ht="12.75" customHeight="1" x14ac:dyDescent="0.2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row>
    <row r="139" spans="1:35" ht="12.75" customHeight="1" x14ac:dyDescent="0.2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row>
    <row r="140" spans="1:35" ht="12.75" customHeight="1" x14ac:dyDescent="0.2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row>
    <row r="141" spans="1:35" ht="12.75" customHeight="1" x14ac:dyDescent="0.2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row>
    <row r="142" spans="1:35" ht="12.75" customHeight="1" x14ac:dyDescent="0.2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row>
    <row r="143" spans="1:35" ht="12.75" customHeight="1" x14ac:dyDescent="0.2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row>
    <row r="144" spans="1:35" ht="12.75" customHeight="1" x14ac:dyDescent="0.2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row>
    <row r="145" spans="1:35" ht="12.75" customHeight="1" x14ac:dyDescent="0.2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row>
    <row r="146" spans="1:35" ht="12.75" customHeight="1" x14ac:dyDescent="0.2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row>
    <row r="147" spans="1:35" ht="12.75" customHeight="1" x14ac:dyDescent="0.2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row>
    <row r="148" spans="1:35" ht="12.75" customHeight="1" x14ac:dyDescent="0.2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row>
    <row r="149" spans="1:35" ht="12.75" customHeight="1" x14ac:dyDescent="0.2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row>
    <row r="150" spans="1:35" ht="12.75" customHeight="1" x14ac:dyDescent="0.2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row>
    <row r="151" spans="1:35" ht="12.75" customHeight="1" x14ac:dyDescent="0.2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row>
    <row r="152" spans="1:35" ht="12.75" customHeight="1" x14ac:dyDescent="0.2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row>
    <row r="153" spans="1:35" ht="12.75" customHeight="1" x14ac:dyDescent="0.2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row>
    <row r="154" spans="1:35" ht="12.75" customHeight="1" x14ac:dyDescent="0.2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row>
    <row r="155" spans="1:35" ht="12.75" customHeight="1" x14ac:dyDescent="0.2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row>
    <row r="156" spans="1:35" ht="12.75" customHeight="1" x14ac:dyDescent="0.2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row>
    <row r="157" spans="1:35" ht="12.75" customHeight="1" x14ac:dyDescent="0.2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row>
    <row r="158" spans="1:35" ht="12.75" customHeight="1" x14ac:dyDescent="0.2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row>
    <row r="159" spans="1:35" ht="12.75" customHeight="1" x14ac:dyDescent="0.2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row>
    <row r="160" spans="1:35" ht="12.75" customHeight="1" x14ac:dyDescent="0.2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row>
    <row r="161" spans="1:35" ht="12.75" customHeight="1" x14ac:dyDescent="0.2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row>
    <row r="162" spans="1:35" ht="12.75" customHeight="1" x14ac:dyDescent="0.2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row>
    <row r="163" spans="1:35" ht="12.75" customHeight="1" x14ac:dyDescent="0.2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row>
    <row r="164" spans="1:35" ht="12.75" customHeight="1" x14ac:dyDescent="0.2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row>
    <row r="165" spans="1:35" ht="12.75" customHeight="1" x14ac:dyDescent="0.2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row>
    <row r="166" spans="1:35" ht="12.75" customHeight="1" x14ac:dyDescent="0.2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row>
    <row r="167" spans="1:35" ht="12.75" customHeight="1" x14ac:dyDescent="0.2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row>
    <row r="168" spans="1:35" ht="12.75" customHeight="1" x14ac:dyDescent="0.2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row>
    <row r="169" spans="1:35" ht="12.75" customHeight="1" x14ac:dyDescent="0.2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row>
    <row r="170" spans="1:35" ht="15.75" customHeight="1" x14ac:dyDescent="0.2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row>
    <row r="171" spans="1:35" ht="15.75" customHeight="1" x14ac:dyDescent="0.2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row>
    <row r="172" spans="1:35" ht="15.75" customHeight="1" x14ac:dyDescent="0.2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row>
    <row r="173" spans="1:35"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spans="1:35"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spans="1:35"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spans="1:35"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spans="1:35"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1:35"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spans="1:35"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spans="1:35"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spans="1:35"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spans="1:35"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spans="1:35"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spans="1:35"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row>
    <row r="185" spans="1:35"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row>
    <row r="186" spans="1:35"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row>
    <row r="187" spans="1:35"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spans="1:35"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spans="1:35"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spans="1:35"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spans="1:35"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spans="1:35"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spans="1:35"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spans="1:35"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spans="1:35"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5"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5"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5"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5"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5"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5"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5"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5"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5"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5"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5"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5"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5"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ht="15.75" customHeight="1" x14ac:dyDescent="0.25">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c r="Y263" s="71"/>
      <c r="Z263" s="71"/>
      <c r="AA263" s="71"/>
      <c r="AB263" s="71"/>
      <c r="AC263" s="71"/>
      <c r="AD263" s="71"/>
      <c r="AE263" s="71"/>
      <c r="AF263" s="71"/>
      <c r="AG263" s="71"/>
      <c r="AH263" s="71"/>
      <c r="AI263" s="71"/>
    </row>
    <row r="264" spans="1:35" ht="15.75" customHeight="1" x14ac:dyDescent="0.25">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c r="Y264" s="71"/>
      <c r="Z264" s="71"/>
      <c r="AA264" s="71"/>
      <c r="AB264" s="71"/>
      <c r="AC264" s="71"/>
      <c r="AD264" s="71"/>
      <c r="AE264" s="71"/>
      <c r="AF264" s="71"/>
      <c r="AG264" s="71"/>
      <c r="AH264" s="71"/>
      <c r="AI264" s="71"/>
    </row>
    <row r="265" spans="1:35" ht="15.75" customHeight="1" x14ac:dyDescent="0.25">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c r="Y265" s="71"/>
      <c r="Z265" s="71"/>
      <c r="AA265" s="71"/>
      <c r="AB265" s="71"/>
      <c r="AC265" s="71"/>
      <c r="AD265" s="71"/>
      <c r="AE265" s="71"/>
      <c r="AF265" s="71"/>
      <c r="AG265" s="71"/>
      <c r="AH265" s="71"/>
      <c r="AI265" s="71"/>
    </row>
    <row r="266" spans="1:35" ht="15.75" customHeight="1" x14ac:dyDescent="0.25">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c r="Y266" s="71"/>
      <c r="Z266" s="71"/>
      <c r="AA266" s="71"/>
      <c r="AB266" s="71"/>
      <c r="AC266" s="71"/>
      <c r="AD266" s="71"/>
      <c r="AE266" s="71"/>
      <c r="AF266" s="71"/>
      <c r="AG266" s="71"/>
      <c r="AH266" s="71"/>
      <c r="AI266" s="71"/>
    </row>
    <row r="267" spans="1:35" ht="15.75" customHeight="1" x14ac:dyDescent="0.25">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c r="Y267" s="71"/>
      <c r="Z267" s="71"/>
      <c r="AA267" s="71"/>
      <c r="AB267" s="71"/>
      <c r="AC267" s="71"/>
      <c r="AD267" s="71"/>
      <c r="AE267" s="71"/>
      <c r="AF267" s="71"/>
      <c r="AG267" s="71"/>
      <c r="AH267" s="71"/>
      <c r="AI267" s="71"/>
    </row>
    <row r="268" spans="1:35" ht="15.75" customHeight="1" x14ac:dyDescent="0.25">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c r="Y268" s="71"/>
      <c r="Z268" s="71"/>
      <c r="AA268" s="71"/>
      <c r="AB268" s="71"/>
      <c r="AC268" s="71"/>
      <c r="AD268" s="71"/>
      <c r="AE268" s="71"/>
      <c r="AF268" s="71"/>
      <c r="AG268" s="71"/>
      <c r="AH268" s="71"/>
      <c r="AI268" s="71"/>
    </row>
    <row r="269" spans="1:35" ht="15.75" customHeight="1" x14ac:dyDescent="0.25">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c r="Y269" s="71"/>
      <c r="Z269" s="71"/>
      <c r="AA269" s="71"/>
      <c r="AB269" s="71"/>
      <c r="AC269" s="71"/>
      <c r="AD269" s="71"/>
      <c r="AE269" s="71"/>
      <c r="AF269" s="71"/>
      <c r="AG269" s="71"/>
      <c r="AH269" s="71"/>
      <c r="AI269" s="71"/>
    </row>
    <row r="270" spans="1:35" ht="15.75" customHeight="1" x14ac:dyDescent="0.25">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c r="Y270" s="71"/>
      <c r="Z270" s="71"/>
      <c r="AA270" s="71"/>
      <c r="AB270" s="71"/>
      <c r="AC270" s="71"/>
      <c r="AD270" s="71"/>
      <c r="AE270" s="71"/>
      <c r="AF270" s="71"/>
      <c r="AG270" s="71"/>
      <c r="AH270" s="71"/>
      <c r="AI270" s="71"/>
    </row>
    <row r="271" spans="1:35" ht="15.75" customHeight="1" x14ac:dyDescent="0.25"/>
    <row r="272" spans="1:35"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9">
    <mergeCell ref="X20:Z20"/>
    <mergeCell ref="AC22:AE22"/>
    <mergeCell ref="AG22:AH22"/>
    <mergeCell ref="AG23:AH23"/>
    <mergeCell ref="AG24:AH24"/>
    <mergeCell ref="AG25:AH25"/>
    <mergeCell ref="AG26:AH26"/>
    <mergeCell ref="B20:N20"/>
    <mergeCell ref="A22:B22"/>
    <mergeCell ref="C22:N22"/>
    <mergeCell ref="O22:Q22"/>
    <mergeCell ref="R22:T22"/>
    <mergeCell ref="U22:W22"/>
    <mergeCell ref="X22:Z22"/>
    <mergeCell ref="B23:N23"/>
    <mergeCell ref="O23:Q23"/>
    <mergeCell ref="B24:N24"/>
    <mergeCell ref="R24:T24"/>
    <mergeCell ref="B25:N25"/>
    <mergeCell ref="U25:W25"/>
    <mergeCell ref="X26:Z26"/>
    <mergeCell ref="AF72:AH72"/>
    <mergeCell ref="AJ72:AK72"/>
    <mergeCell ref="AJ73:AK73"/>
    <mergeCell ref="AJ74:AK74"/>
    <mergeCell ref="AJ75:AK75"/>
    <mergeCell ref="AJ76:AK76"/>
    <mergeCell ref="AJ77:AK77"/>
    <mergeCell ref="A72:B72"/>
    <mergeCell ref="C72:N72"/>
    <mergeCell ref="O72:Q72"/>
    <mergeCell ref="R72:T72"/>
    <mergeCell ref="U72:W72"/>
    <mergeCell ref="X72:Z72"/>
    <mergeCell ref="AA72:AC72"/>
    <mergeCell ref="B76:N76"/>
    <mergeCell ref="B77:N77"/>
    <mergeCell ref="AA77:AC77"/>
    <mergeCell ref="B73:N73"/>
    <mergeCell ref="O73:Q73"/>
    <mergeCell ref="B74:N74"/>
    <mergeCell ref="R74:T74"/>
    <mergeCell ref="B75:N75"/>
    <mergeCell ref="U75:W75"/>
    <mergeCell ref="X76:Z76"/>
    <mergeCell ref="W52:AG52"/>
    <mergeCell ref="W53:AG53"/>
    <mergeCell ref="L54:V54"/>
    <mergeCell ref="L65:V65"/>
    <mergeCell ref="W65:AG65"/>
    <mergeCell ref="A70:I70"/>
    <mergeCell ref="K70:S70"/>
    <mergeCell ref="U70:W70"/>
    <mergeCell ref="X70:Z70"/>
    <mergeCell ref="AA70:AH70"/>
    <mergeCell ref="L55:V55"/>
    <mergeCell ref="L58:V58"/>
    <mergeCell ref="W59:AG59"/>
    <mergeCell ref="L60:V60"/>
    <mergeCell ref="W60:AG60"/>
    <mergeCell ref="L63:V63"/>
    <mergeCell ref="W64:AG64"/>
    <mergeCell ref="L45:V45"/>
    <mergeCell ref="A46:K46"/>
    <mergeCell ref="L46:V46"/>
    <mergeCell ref="A53:K53"/>
    <mergeCell ref="A55:K55"/>
    <mergeCell ref="A49:K49"/>
    <mergeCell ref="L50:V50"/>
    <mergeCell ref="A51:K51"/>
    <mergeCell ref="L51:V51"/>
    <mergeCell ref="W39:AG39"/>
    <mergeCell ref="A40:K40"/>
    <mergeCell ref="W40:AG40"/>
    <mergeCell ref="L41:V41"/>
    <mergeCell ref="A42:K42"/>
    <mergeCell ref="L42:V42"/>
    <mergeCell ref="W43:AG43"/>
    <mergeCell ref="A44:K44"/>
    <mergeCell ref="W44:AG44"/>
    <mergeCell ref="L33:V33"/>
    <mergeCell ref="A32:K32"/>
    <mergeCell ref="A34:K34"/>
    <mergeCell ref="L34:V34"/>
    <mergeCell ref="W35:AG35"/>
    <mergeCell ref="A36:K36"/>
    <mergeCell ref="W36:AG36"/>
    <mergeCell ref="L37:V37"/>
    <mergeCell ref="A38:K38"/>
    <mergeCell ref="L38:V38"/>
    <mergeCell ref="AC16:AE16"/>
    <mergeCell ref="AG16:AH16"/>
    <mergeCell ref="AG17:AH17"/>
    <mergeCell ref="AG18:AH18"/>
    <mergeCell ref="AG19:AH19"/>
    <mergeCell ref="AG20:AH20"/>
    <mergeCell ref="B26:N26"/>
    <mergeCell ref="A29:I29"/>
    <mergeCell ref="K29:S29"/>
    <mergeCell ref="U29:W29"/>
    <mergeCell ref="X29:Z29"/>
    <mergeCell ref="AA29:AH29"/>
    <mergeCell ref="A16:B16"/>
    <mergeCell ref="C16:N16"/>
    <mergeCell ref="O16:Q16"/>
    <mergeCell ref="R16:T16"/>
    <mergeCell ref="U16:W16"/>
    <mergeCell ref="X16:Z16"/>
    <mergeCell ref="B17:N17"/>
    <mergeCell ref="O17:Q17"/>
    <mergeCell ref="B18:N18"/>
    <mergeCell ref="R18:T18"/>
    <mergeCell ref="B19:N19"/>
    <mergeCell ref="U19:W19"/>
    <mergeCell ref="U10:W10"/>
    <mergeCell ref="X10:Z10"/>
    <mergeCell ref="AC10:AE10"/>
    <mergeCell ref="AG10:AH10"/>
    <mergeCell ref="AG11:AH11"/>
    <mergeCell ref="AG12:AH12"/>
    <mergeCell ref="AG13:AH13"/>
    <mergeCell ref="AG14:AH14"/>
    <mergeCell ref="B7:N7"/>
    <mergeCell ref="B8:N8"/>
    <mergeCell ref="X8:Z8"/>
    <mergeCell ref="A10:B10"/>
    <mergeCell ref="C10:N10"/>
    <mergeCell ref="O10:Q10"/>
    <mergeCell ref="R10:T10"/>
    <mergeCell ref="B11:N11"/>
    <mergeCell ref="O11:Q11"/>
    <mergeCell ref="B12:N12"/>
    <mergeCell ref="R12:T12"/>
    <mergeCell ref="B13:N13"/>
    <mergeCell ref="U13:W13"/>
    <mergeCell ref="X14:Z14"/>
    <mergeCell ref="B14:N14"/>
    <mergeCell ref="U4:W4"/>
    <mergeCell ref="X4:Z4"/>
    <mergeCell ref="AC4:AE4"/>
    <mergeCell ref="AG4:AH4"/>
    <mergeCell ref="AG5:AH5"/>
    <mergeCell ref="AG6:AH6"/>
    <mergeCell ref="AG7:AH7"/>
    <mergeCell ref="AG8:AH8"/>
    <mergeCell ref="A1:I1"/>
    <mergeCell ref="K1:S1"/>
    <mergeCell ref="U1:W1"/>
    <mergeCell ref="X1:Z1"/>
    <mergeCell ref="AA1:AH1"/>
    <mergeCell ref="A4:B4"/>
    <mergeCell ref="C4:N4"/>
    <mergeCell ref="O4:Q4"/>
    <mergeCell ref="R4:T4"/>
    <mergeCell ref="B5:N5"/>
    <mergeCell ref="O5:Q5"/>
    <mergeCell ref="B6:N6"/>
    <mergeCell ref="R6:T6"/>
    <mergeCell ref="U7:W7"/>
  </mergeCells>
  <conditionalFormatting sqref="AG5:AH8 AG11:AH14 AG17:AH20 AG23:AH26 AG73:AG77 AI73:AI77">
    <cfRule type="cellIs" dxfId="3" priority="1" operator="lessThan">
      <formula>2.5</formula>
    </cfRule>
    <cfRule type="cellIs" dxfId="2" priority="2" operator="greaterThan">
      <formula>2.5</formula>
    </cfRule>
  </conditionalFormatting>
  <dataValidations count="1">
    <dataValidation type="list" allowBlank="1" showErrorMessage="1" sqref="A32 L33 A34 W35 A36 L37 A38 W39 A40 L41 A42 W43 A44 L45 A46 A49 L50 A51 W52 A53 L54 A55 L58 W59 L60 L63 W64 L65 B73:B77" xr:uid="{00000000-0002-0000-0700-000001000000}">
      <formula1>$B$5:$B$26</formula1>
    </dataValidation>
  </dataValidations>
  <printOptions horizontalCentered="1"/>
  <pageMargins left="0.39370078740157483" right="0.39370078740157483" top="0.39370078740157483" bottom="0.39370078740157483" header="0" footer="0"/>
  <pageSetup paperSize="9" fitToHeight="0"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700-000000000000}">
          <x14:formula1>
            <xm:f>seznam!$K:$K</xm:f>
          </x14:formula1>
          <xm:sqref>B5:B8 B11:B14 B17:B20 B23:B26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11</vt:i4>
      </vt:variant>
    </vt:vector>
  </HeadingPairs>
  <TitlesOfParts>
    <vt:vector size="11" baseType="lpstr">
      <vt:lpstr>celkem</vt:lpstr>
      <vt:lpstr>div_A</vt:lpstr>
      <vt:lpstr>div_B</vt:lpstr>
      <vt:lpstr>div_C</vt:lpstr>
      <vt:lpstr>div_D</vt:lpstr>
      <vt:lpstr>div_E</vt:lpstr>
      <vt:lpstr>div_F</vt:lpstr>
      <vt:lpstr>div_G</vt:lpstr>
      <vt:lpstr>div_H</vt:lpstr>
      <vt:lpstr>vypocet</vt:lpstr>
      <vt:lpstr>seznam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Martin Protiva</cp:lastModifiedBy>
  <dcterms:modified xsi:type="dcterms:W3CDTF">2025-12-08T07:13:43Z</dcterms:modified>
</cp:coreProperties>
</file>