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iv_A" sheetId="1" r:id="rId5"/>
    <sheet state="visible" name="div_B" sheetId="2" r:id="rId6"/>
    <sheet state="visible" name="div_C" sheetId="3" r:id="rId7"/>
    <sheet state="visible" name="div_D" sheetId="4" r:id="rId8"/>
    <sheet state="visible" name="div_E" sheetId="5" r:id="rId9"/>
    <sheet state="visible" name="div_F" sheetId="6" r:id="rId10"/>
    <sheet state="visible" name="div_G" sheetId="7" r:id="rId11"/>
    <sheet state="visible" name="div_H" sheetId="8" r:id="rId12"/>
    <sheet state="visible" name="celkem" sheetId="9" r:id="rId13"/>
    <sheet state="hidden" name="vypocet" sheetId="10" r:id="rId14"/>
    <sheet state="hidden" name="seznam" sheetId="11" r:id="rId15"/>
  </sheets>
  <definedNames/>
  <calcPr/>
</workbook>
</file>

<file path=xl/sharedStrings.xml><?xml version="1.0" encoding="utf-8"?>
<sst xmlns="http://schemas.openxmlformats.org/spreadsheetml/2006/main" count="2952" uniqueCount="525">
  <si>
    <t>1. KBT Libereckého kraje</t>
  </si>
  <si>
    <t>Liberec, 28.9.2026</t>
  </si>
  <si>
    <t>Divize</t>
  </si>
  <si>
    <t>D</t>
  </si>
  <si>
    <t>C</t>
  </si>
  <si>
    <t>A</t>
  </si>
  <si>
    <t>Základní skupiny</t>
  </si>
  <si>
    <t>B</t>
  </si>
  <si>
    <t>skupina A</t>
  </si>
  <si>
    <t>v</t>
  </si>
  <si>
    <t>p</t>
  </si>
  <si>
    <t>sety</t>
  </si>
  <si>
    <t>b</t>
  </si>
  <si>
    <t>m</t>
  </si>
  <si>
    <t>Svoboda Jan (49) (PINK!)</t>
  </si>
  <si>
    <t>Růžková Stella (65) (PINK!)</t>
  </si>
  <si>
    <t>Jungmann Matěj (3) (SKST)</t>
  </si>
  <si>
    <t>xxx</t>
  </si>
  <si>
    <t>Korpová Tereza (16) (PINK!)</t>
  </si>
  <si>
    <t>:</t>
  </si>
  <si>
    <t>Helebrant Aleš (89) (KMST)</t>
  </si>
  <si>
    <t>Pinc Jonáš (42) (AST)</t>
  </si>
  <si>
    <t>Jaška Petr (60) (AST)</t>
  </si>
  <si>
    <t>Kout Matěj (18) (KMST)</t>
  </si>
  <si>
    <t>Mařanová Alena (102) (N. Ves)</t>
  </si>
  <si>
    <t>Šulc Adam (83) (PINK!)</t>
  </si>
  <si>
    <t>Nohejl Vojtěch (27) (ST Fr.)</t>
  </si>
  <si>
    <t>Leksa Michal (57) (STAR)</t>
  </si>
  <si>
    <t>Horáčková Dorota (90) (STAR)</t>
  </si>
  <si>
    <t>Charousek Mikuláš (66) (KMST)</t>
  </si>
  <si>
    <t>Hrníčko Matyáš (28) (PINK!)</t>
  </si>
  <si>
    <t>skupina B</t>
  </si>
  <si>
    <t>Kyselová Angelika (73) (STAR)</t>
  </si>
  <si>
    <t>Humhal Jiří (46) (ČL)</t>
  </si>
  <si>
    <t>Trávníčková Tereza (52) (SKST)</t>
  </si>
  <si>
    <t>Horáček Richard (95) (Brniště)</t>
  </si>
  <si>
    <t>Peřina Jan (61) (PINK!)</t>
  </si>
  <si>
    <t>Polívka Matyáš (6) (PINK!)</t>
  </si>
  <si>
    <t>Šimík Max (97) (PINK!)</t>
  </si>
  <si>
    <t>Dočekal František (79) (PINK!)</t>
  </si>
  <si>
    <t>Svoboda Daniel (24) (STAR)</t>
  </si>
  <si>
    <t>Čupcová Viktorie (12) (SKST)</t>
  </si>
  <si>
    <t>Louda Štěpán (107) (STAR)</t>
  </si>
  <si>
    <t>Ešner Filip (88) (ČL)</t>
  </si>
  <si>
    <t>Křivánek Viktor (30) (Ji KŠ)</t>
  </si>
  <si>
    <t>skupina C</t>
  </si>
  <si>
    <t>Ponocný Radek (54) (STAR)</t>
  </si>
  <si>
    <t>Zahn Marek (80) (Bižu)</t>
  </si>
  <si>
    <t>Škorpil Jaroslav (22) (ČL)</t>
  </si>
  <si>
    <t>Švarc Dominik (39) (Bižu)</t>
  </si>
  <si>
    <t>Harus Petr (59) (PINK!)</t>
  </si>
  <si>
    <t>Zítko Jindřich (92) (Brniště)</t>
  </si>
  <si>
    <t>Mach Jiří (77) (Víchová)</t>
  </si>
  <si>
    <t>Salaba Marek (47) (Smržovka)</t>
  </si>
  <si>
    <t>Ivanov Matteo (103) (STAR)</t>
  </si>
  <si>
    <t>Němec Štěpán (7) (SKST)</t>
  </si>
  <si>
    <t>Maršík Ondřej (64) (KMST)</t>
  </si>
  <si>
    <t>Veselý Jakub (96) (ČL)</t>
  </si>
  <si>
    <t>skupina D</t>
  </si>
  <si>
    <t>Johanová Sofie (50) (PINK!)</t>
  </si>
  <si>
    <t>Provazníková Alena (21) (Bižu)</t>
  </si>
  <si>
    <t>Doubrava Matyáš (58) (PINK!)</t>
  </si>
  <si>
    <t>Hrubý Daniel (86) (Víchová)</t>
  </si>
  <si>
    <t>Louda Ondřej (35) (PINK!)</t>
  </si>
  <si>
    <t>Hlubuček František (62) (N. Ves)</t>
  </si>
  <si>
    <t>Skála Jan (116) (Bižu)</t>
  </si>
  <si>
    <t>Moravec Matyáš (81) (KMST)</t>
  </si>
  <si>
    <t>Havel Lukáš (34) (ST Fr.)</t>
  </si>
  <si>
    <t>Kuchyňa Josef (31) (Bižu)</t>
  </si>
  <si>
    <t>Bartko David (101) (STAR)</t>
  </si>
  <si>
    <t>Bečková Adéla (75) (STAR)</t>
  </si>
  <si>
    <t>Sadovskyi Yehor (94) (PINK!)</t>
  </si>
  <si>
    <t>Čupcová Valerie (36) (SKST)</t>
  </si>
  <si>
    <t>Perlík Josef (8) (SKST)</t>
  </si>
  <si>
    <t>o 1.-8. místo</t>
  </si>
  <si>
    <t>Vorel Jan (56) (PINK!)</t>
  </si>
  <si>
    <t>3:2</t>
  </si>
  <si>
    <t>Tuma Theodor (9) (PINK!)</t>
  </si>
  <si>
    <t>3:1</t>
  </si>
  <si>
    <t>3:0</t>
  </si>
  <si>
    <t>Krob Vojtěch (26) (ČL)</t>
  </si>
  <si>
    <t>Janatka Adam (43) (ČL)</t>
  </si>
  <si>
    <t>1:3</t>
  </si>
  <si>
    <t>Kvapil Tomáš (24) (ST Fr.)</t>
  </si>
  <si>
    <t>0:3</t>
  </si>
  <si>
    <t>2:3</t>
  </si>
  <si>
    <t>o 5.-8. místo</t>
  </si>
  <si>
    <t>Hudák František (36) (Bižu)</t>
  </si>
  <si>
    <t>Vargová Stella (40) (PINK!)</t>
  </si>
  <si>
    <t>o 3.-4. místo</t>
  </si>
  <si>
    <t>Trojan Jáchym (53) (KMST)</t>
  </si>
  <si>
    <t>o 7.-8. místo</t>
  </si>
  <si>
    <t>Rachač Daniel (44) (ČL)</t>
  </si>
  <si>
    <t>o 9.-16.místo</t>
  </si>
  <si>
    <t>o 13.-16.místo</t>
  </si>
  <si>
    <t>o 11.-12. místo</t>
  </si>
  <si>
    <t>o 15.-16.místo</t>
  </si>
  <si>
    <t>wo</t>
  </si>
  <si>
    <t>E</t>
  </si>
  <si>
    <t>Dajčar Martin (106) (PINK!)</t>
  </si>
  <si>
    <t>Vojtíšek Efe (120) (Smržovka)</t>
  </si>
  <si>
    <t>Popov Martin (141) (PINK!)</t>
  </si>
  <si>
    <t>Košnar Jakub (130) (Semily)</t>
  </si>
  <si>
    <t>F</t>
  </si>
  <si>
    <t>Zítko Roman (122) (Brniště)</t>
  </si>
  <si>
    <t>Vejvoda Sebastián (113) (PINK!)</t>
  </si>
  <si>
    <t>Hušek Martin (153) (KMST)</t>
  </si>
  <si>
    <t>Procházka Eduard (119) (Bižu)</t>
  </si>
  <si>
    <t>Loukota Tomáš (167) (STAR)</t>
  </si>
  <si>
    <t>Šárovec Patrik (134) (ČL)</t>
  </si>
  <si>
    <t>Martiš Jan (128) (KMST)</t>
  </si>
  <si>
    <t>Turecký David (164) (PINK!)</t>
  </si>
  <si>
    <t>Fejtek Vojtěch (129) (Vesec)</t>
  </si>
  <si>
    <t>Huk Pavel (148) (KMST)</t>
  </si>
  <si>
    <t>Farský Jan (126) (PINK!)</t>
  </si>
  <si>
    <t>Liška Daniel (159) (PINK!)</t>
  </si>
  <si>
    <t>Froněk Lukáš (140) (ST Fr.)</t>
  </si>
  <si>
    <t>Sýkora Maximilian (172) (STAR)</t>
  </si>
  <si>
    <t>G</t>
  </si>
  <si>
    <t>Martiš Jakub (131) (KMST)</t>
  </si>
  <si>
    <t>Mrázek Jakub (162) (ČL)</t>
  </si>
  <si>
    <t>Fejfar Marek (182) (N. Ves)</t>
  </si>
  <si>
    <t>Sluka Antonín (147) (PINK!)</t>
  </si>
  <si>
    <t>Bidlo Šimon (149) (Bižu)</t>
  </si>
  <si>
    <t>Böhm Ondřej (206) (Víchová)</t>
  </si>
  <si>
    <t>Rubeš Michal (161) (PINK!)</t>
  </si>
  <si>
    <t>Pěničková Jana (115) (N. Ves)</t>
  </si>
  <si>
    <t>Široký Hubert (179) (Smržovka)</t>
  </si>
  <si>
    <t>Tichá Amálie (137) (KMST)</t>
  </si>
  <si>
    <t>Lamberský Petr (208) (KMST)</t>
  </si>
  <si>
    <t>Havlíček Adam (131) (Smržovka)</t>
  </si>
  <si>
    <t>Brixi Adam (162) (SKST)</t>
  </si>
  <si>
    <t>Černý Vojtěch (208) (PINK!)</t>
  </si>
  <si>
    <t>Kukal Vojtěch (152) (PINK!)</t>
  </si>
  <si>
    <t>Hušek Marek (190) (KMST)</t>
  </si>
  <si>
    <t>Kolář Daniel (156) (SKST)</t>
  </si>
  <si>
    <t>Černý Jakub (172) (Bižu)</t>
  </si>
  <si>
    <t>Urchgerová Mandukhai (208) (Ji KŠ)</t>
  </si>
  <si>
    <t>Novák Karel (208) (Studenec)</t>
  </si>
  <si>
    <t>Herčík Štěpán (165) (Smržovka)</t>
  </si>
  <si>
    <t>Pešková Adéla (208) (PINK!)</t>
  </si>
  <si>
    <t>Šikýř Daniel (191) (PINK!)</t>
  </si>
  <si>
    <t>Bulušek Jaromír (208) (Studenec)</t>
  </si>
  <si>
    <t>Skála Martin (208) (KMST)</t>
  </si>
  <si>
    <t>H</t>
  </si>
  <si>
    <t>Madiarii Maksym (208) (KMST)</t>
  </si>
  <si>
    <t>Šachl Jan (208) (N. Ves)</t>
  </si>
  <si>
    <t>Spilka Václav (194) (Víchová)</t>
  </si>
  <si>
    <t>Johanová Ema (208) (PINK!)</t>
  </si>
  <si>
    <t>Ott Michal (208) (Studenec)</t>
  </si>
  <si>
    <t>Schlegel František (208) (KMST)</t>
  </si>
  <si>
    <t>Lukeš Daniel (208) (Semily)</t>
  </si>
  <si>
    <t>Pelikán Ryan (208) (Vesec)</t>
  </si>
  <si>
    <t>Křemen Mikuláš (208) (SKST)</t>
  </si>
  <si>
    <t>Keller Matyáš (208) (KMST)</t>
  </si>
  <si>
    <t>Hylmar Filip (208) (Studenec)</t>
  </si>
  <si>
    <t>Kverka Václav (208) (PINK!)</t>
  </si>
  <si>
    <t>Zemánek Adam (208) (Semily)</t>
  </si>
  <si>
    <t>Procházka Tomáš (208) (N. Ves)</t>
  </si>
  <si>
    <t>Huk Matyáš (208) (KMST)</t>
  </si>
  <si>
    <t>Schneider Pavel (208) (Semily)</t>
  </si>
  <si>
    <t>Kordík Filip (208) (KMST)</t>
  </si>
  <si>
    <t>Mařanová Adéla (208) (N. Ves)</t>
  </si>
  <si>
    <t>Pavlů Darek (208) (KMST)</t>
  </si>
  <si>
    <t>Křemen Štěpán (208) (SKST)</t>
  </si>
  <si>
    <t>celkové výsledky</t>
  </si>
  <si>
    <t>Divize A</t>
  </si>
  <si>
    <t>body</t>
  </si>
  <si>
    <t>Divize B</t>
  </si>
  <si>
    <t>1.</t>
  </si>
  <si>
    <t>2.</t>
  </si>
  <si>
    <t>3.</t>
  </si>
  <si>
    <t>4.</t>
  </si>
  <si>
    <t>5.</t>
  </si>
  <si>
    <t>6.</t>
  </si>
  <si>
    <t>7.</t>
  </si>
  <si>
    <t>8.</t>
  </si>
  <si>
    <t>9.</t>
  </si>
  <si>
    <t>10.</t>
  </si>
  <si>
    <t>11.</t>
  </si>
  <si>
    <t>12.</t>
  </si>
  <si>
    <t>13.</t>
  </si>
  <si>
    <t>14.</t>
  </si>
  <si>
    <t>15.</t>
  </si>
  <si>
    <t>16.</t>
  </si>
  <si>
    <t>Divize C</t>
  </si>
  <si>
    <t>Divize D</t>
  </si>
  <si>
    <t>Hrac 1</t>
  </si>
  <si>
    <t>Hrac 2</t>
  </si>
  <si>
    <t>Wolf</t>
  </si>
  <si>
    <t>Filip</t>
  </si>
  <si>
    <t>PINK! Liberec</t>
  </si>
  <si>
    <t>Hrac 3</t>
  </si>
  <si>
    <t>LB</t>
  </si>
  <si>
    <t>U19</t>
  </si>
  <si>
    <t>ch</t>
  </si>
  <si>
    <t>Nypl</t>
  </si>
  <si>
    <t>Patrik</t>
  </si>
  <si>
    <t>B.  Jablonec n. N.</t>
  </si>
  <si>
    <t>U17</t>
  </si>
  <si>
    <t>Jungman</t>
  </si>
  <si>
    <t>Jungmann</t>
  </si>
  <si>
    <t>Matěj</t>
  </si>
  <si>
    <t>SKST Liberec</t>
  </si>
  <si>
    <t>U15</t>
  </si>
  <si>
    <t>Csizmazia</t>
  </si>
  <si>
    <t>Antonín</t>
  </si>
  <si>
    <t>Polívka</t>
  </si>
  <si>
    <t>Matyáš</t>
  </si>
  <si>
    <t>Němec</t>
  </si>
  <si>
    <t>Štěpán</t>
  </si>
  <si>
    <t>Perlík</t>
  </si>
  <si>
    <t>Josef</t>
  </si>
  <si>
    <t>Tuma</t>
  </si>
  <si>
    <t>Theodor</t>
  </si>
  <si>
    <t>Vít</t>
  </si>
  <si>
    <t>Holubová</t>
  </si>
  <si>
    <t>Barbora</t>
  </si>
  <si>
    <t>STAR Turnov</t>
  </si>
  <si>
    <t>Čupcová</t>
  </si>
  <si>
    <t>Viktorie</t>
  </si>
  <si>
    <t>Voplakal</t>
  </si>
  <si>
    <t>Vojtěch</t>
  </si>
  <si>
    <t>Koutecký</t>
  </si>
  <si>
    <t>Loko Česká Lípa</t>
  </si>
  <si>
    <t>Hanus</t>
  </si>
  <si>
    <t>Ondřej</t>
  </si>
  <si>
    <t>Divize E</t>
  </si>
  <si>
    <t>Jiskra Kam.Šenov</t>
  </si>
  <si>
    <t>Korpová</t>
  </si>
  <si>
    <t>Tereza</t>
  </si>
  <si>
    <t>Krejčík</t>
  </si>
  <si>
    <t>Jan</t>
  </si>
  <si>
    <t>Nechvíl</t>
  </si>
  <si>
    <t>Richard</t>
  </si>
  <si>
    <t>Sokol Turnov</t>
  </si>
  <si>
    <t>Kout</t>
  </si>
  <si>
    <t>KMST Liberec</t>
  </si>
  <si>
    <t>Divize F</t>
  </si>
  <si>
    <t>Fiřt</t>
  </si>
  <si>
    <t>Provazníková</t>
  </si>
  <si>
    <t>Alena</t>
  </si>
  <si>
    <t>Škorpil</t>
  </si>
  <si>
    <t>Jaroslav</t>
  </si>
  <si>
    <t>Kuchyňka</t>
  </si>
  <si>
    <t>Kvapil</t>
  </si>
  <si>
    <t>Tomáš</t>
  </si>
  <si>
    <t>ST Frýdlant</t>
  </si>
  <si>
    <t>Svoboda</t>
  </si>
  <si>
    <t>Daniel</t>
  </si>
  <si>
    <t>Krob</t>
  </si>
  <si>
    <t>Nohejl</t>
  </si>
  <si>
    <t>Hrníčko</t>
  </si>
  <si>
    <t>Günter</t>
  </si>
  <si>
    <t>Křivánek</t>
  </si>
  <si>
    <t>Viktor</t>
  </si>
  <si>
    <t>Kuchyňa</t>
  </si>
  <si>
    <t>U11</t>
  </si>
  <si>
    <t>Kožich</t>
  </si>
  <si>
    <t>Vítek</t>
  </si>
  <si>
    <t>Fajstauer</t>
  </si>
  <si>
    <t>Michal</t>
  </si>
  <si>
    <t>Víchová</t>
  </si>
  <si>
    <t>Havel</t>
  </si>
  <si>
    <t>Lukáš</t>
  </si>
  <si>
    <t>Louda</t>
  </si>
  <si>
    <t>U13</t>
  </si>
  <si>
    <t>Hudák</t>
  </si>
  <si>
    <t>František</t>
  </si>
  <si>
    <t>Valerie</t>
  </si>
  <si>
    <t>Novotný</t>
  </si>
  <si>
    <t>Švarc</t>
  </si>
  <si>
    <t>Dominik</t>
  </si>
  <si>
    <t>Vargová</t>
  </si>
  <si>
    <t>Stella</t>
  </si>
  <si>
    <t>Mervart</t>
  </si>
  <si>
    <t>Pinc</t>
  </si>
  <si>
    <t>Jonáš</t>
  </si>
  <si>
    <t>AST K. Šenov</t>
  </si>
  <si>
    <t>Janatka</t>
  </si>
  <si>
    <t>Adam</t>
  </si>
  <si>
    <t>Rachač</t>
  </si>
  <si>
    <t>Jantsch</t>
  </si>
  <si>
    <t>Humhal</t>
  </si>
  <si>
    <t>Jiří</t>
  </si>
  <si>
    <t>Salaba</t>
  </si>
  <si>
    <t>Marek</t>
  </si>
  <si>
    <t>Smržovka</t>
  </si>
  <si>
    <t>Táborský</t>
  </si>
  <si>
    <t>Václav</t>
  </si>
  <si>
    <t>Johanová</t>
  </si>
  <si>
    <t>Sofie</t>
  </si>
  <si>
    <t>Valášek</t>
  </si>
  <si>
    <t>Šimon</t>
  </si>
  <si>
    <t>Trávníčková</t>
  </si>
  <si>
    <t>Trojan</t>
  </si>
  <si>
    <t>Jáchym</t>
  </si>
  <si>
    <t>Ponocný</t>
  </si>
  <si>
    <t>Radek</t>
  </si>
  <si>
    <t>Cháb</t>
  </si>
  <si>
    <t>Kristián</t>
  </si>
  <si>
    <t>Vorel</t>
  </si>
  <si>
    <t>Leksa</t>
  </si>
  <si>
    <t>Doubrava</t>
  </si>
  <si>
    <t>Harus</t>
  </si>
  <si>
    <t>Petr</t>
  </si>
  <si>
    <t>Jaška</t>
  </si>
  <si>
    <t>Peřina</t>
  </si>
  <si>
    <t>Hlubuček</t>
  </si>
  <si>
    <t>Nová Ves</t>
  </si>
  <si>
    <t>Diblík</t>
  </si>
  <si>
    <t>Maršík</t>
  </si>
  <si>
    <t>Růžková</t>
  </si>
  <si>
    <t>Charousek</t>
  </si>
  <si>
    <t>Mikuláš</t>
  </si>
  <si>
    <t>Jakůbek</t>
  </si>
  <si>
    <t>Lesage</t>
  </si>
  <si>
    <t>David</t>
  </si>
  <si>
    <t>Palarčík</t>
  </si>
  <si>
    <t>Kozák</t>
  </si>
  <si>
    <t>Vincent</t>
  </si>
  <si>
    <t>Libenský</t>
  </si>
  <si>
    <t>Kyselová</t>
  </si>
  <si>
    <t>Angelika</t>
  </si>
  <si>
    <t>Koukl</t>
  </si>
  <si>
    <t>Bečková</t>
  </si>
  <si>
    <t>Adéla</t>
  </si>
  <si>
    <t>Kormosh</t>
  </si>
  <si>
    <t>Yaroslav</t>
  </si>
  <si>
    <t>Mach</t>
  </si>
  <si>
    <t>Dočekal</t>
  </si>
  <si>
    <t>Zahn</t>
  </si>
  <si>
    <t>Moravec</t>
  </si>
  <si>
    <t>Poštolka</t>
  </si>
  <si>
    <t>Šulc</t>
  </si>
  <si>
    <t>Pálfi</t>
  </si>
  <si>
    <t>Jungvirt</t>
  </si>
  <si>
    <t>Hrubý</t>
  </si>
  <si>
    <t>Janouch</t>
  </si>
  <si>
    <t>ST Brniště</t>
  </si>
  <si>
    <t>Ešner</t>
  </si>
  <si>
    <t>Helebrant</t>
  </si>
  <si>
    <t>Aleš</t>
  </si>
  <si>
    <t>Horáčková</t>
  </si>
  <si>
    <t>Dorota</t>
  </si>
  <si>
    <t>Štěpánek</t>
  </si>
  <si>
    <t>Zítko</t>
  </si>
  <si>
    <t>Jindřich</t>
  </si>
  <si>
    <t>Krudewig</t>
  </si>
  <si>
    <t>Sadovskyi</t>
  </si>
  <si>
    <t>Yehor</t>
  </si>
  <si>
    <t>Horáček</t>
  </si>
  <si>
    <t>Veselý</t>
  </si>
  <si>
    <t>Jakub</t>
  </si>
  <si>
    <t>Šimík</t>
  </si>
  <si>
    <t>Max</t>
  </si>
  <si>
    <t>Divize G</t>
  </si>
  <si>
    <t>Drvota</t>
  </si>
  <si>
    <t>Bruno</t>
  </si>
  <si>
    <t>Mazánek</t>
  </si>
  <si>
    <t>Spartak Chrastava</t>
  </si>
  <si>
    <t>Divize H</t>
  </si>
  <si>
    <t>Kubín</t>
  </si>
  <si>
    <t>TTC Hrádek n. N.</t>
  </si>
  <si>
    <t>Bartko</t>
  </si>
  <si>
    <t>Mařanová</t>
  </si>
  <si>
    <t>Ivanov</t>
  </si>
  <si>
    <t>Matteo</t>
  </si>
  <si>
    <t>Weber</t>
  </si>
  <si>
    <t>Soukup</t>
  </si>
  <si>
    <t>Dajčar</t>
  </si>
  <si>
    <t>Martin</t>
  </si>
  <si>
    <t>Vaníček</t>
  </si>
  <si>
    <t>Bandermann</t>
  </si>
  <si>
    <t>Felix</t>
  </si>
  <si>
    <t>Novák</t>
  </si>
  <si>
    <t>Jablonec n. J.</t>
  </si>
  <si>
    <t>Lahoda</t>
  </si>
  <si>
    <t>Vejvoda</t>
  </si>
  <si>
    <t>Sebastián</t>
  </si>
  <si>
    <t>Pospíšil</t>
  </si>
  <si>
    <t>B. Jablonec n. N.</t>
  </si>
  <si>
    <t>Pěničková</t>
  </si>
  <si>
    <t>Jana</t>
  </si>
  <si>
    <t>Skála</t>
  </si>
  <si>
    <t>Bošková</t>
  </si>
  <si>
    <t>Heděncová</t>
  </si>
  <si>
    <t>Marie</t>
  </si>
  <si>
    <t>Procházka</t>
  </si>
  <si>
    <t>Eduard</t>
  </si>
  <si>
    <t>Vojtíšek</t>
  </si>
  <si>
    <t>Efe</t>
  </si>
  <si>
    <t>Frydrychová</t>
  </si>
  <si>
    <t>Klára</t>
  </si>
  <si>
    <t>Roman</t>
  </si>
  <si>
    <t>Ovečka</t>
  </si>
  <si>
    <t>Hlib</t>
  </si>
  <si>
    <t>Doropei</t>
  </si>
  <si>
    <t>Exner</t>
  </si>
  <si>
    <t>Kryštof</t>
  </si>
  <si>
    <t>Farský</t>
  </si>
  <si>
    <t>Hájek</t>
  </si>
  <si>
    <t>Martiš</t>
  </si>
  <si>
    <t>Fejtek</t>
  </si>
  <si>
    <t>Vesec</t>
  </si>
  <si>
    <t>Košnar</t>
  </si>
  <si>
    <t>Semily</t>
  </si>
  <si>
    <t>Havlíček</t>
  </si>
  <si>
    <t>Anton</t>
  </si>
  <si>
    <t>Šárovec</t>
  </si>
  <si>
    <t>Valečka</t>
  </si>
  <si>
    <t>Michael</t>
  </si>
  <si>
    <t>Jelínek</t>
  </si>
  <si>
    <t>Tichá</t>
  </si>
  <si>
    <t>Amálie</t>
  </si>
  <si>
    <t>Wach</t>
  </si>
  <si>
    <t>Landa</t>
  </si>
  <si>
    <t>Froněk</t>
  </si>
  <si>
    <t>Popov</t>
  </si>
  <si>
    <t>Krkoška</t>
  </si>
  <si>
    <t>Holec</t>
  </si>
  <si>
    <t>Jakubů</t>
  </si>
  <si>
    <t>Hynek</t>
  </si>
  <si>
    <t>Dančevský</t>
  </si>
  <si>
    <t>Sluka</t>
  </si>
  <si>
    <t>Huk</t>
  </si>
  <si>
    <t>Pavel</t>
  </si>
  <si>
    <t>Bidlo</t>
  </si>
  <si>
    <t>Koutek</t>
  </si>
  <si>
    <t>Šmejcová</t>
  </si>
  <si>
    <t>Kukal</t>
  </si>
  <si>
    <t>pink! Liberec</t>
  </si>
  <si>
    <t>Hušek</t>
  </si>
  <si>
    <t>Plch</t>
  </si>
  <si>
    <t>Vilém</t>
  </si>
  <si>
    <t>Nguyen</t>
  </si>
  <si>
    <t>Do Thanh</t>
  </si>
  <si>
    <t>Kolář</t>
  </si>
  <si>
    <t>Kácovský</t>
  </si>
  <si>
    <t>Poláková</t>
  </si>
  <si>
    <t>Alice</t>
  </si>
  <si>
    <t>-</t>
  </si>
  <si>
    <t>Liška</t>
  </si>
  <si>
    <t>Valachová</t>
  </si>
  <si>
    <t>Anna</t>
  </si>
  <si>
    <t>Rubeš</t>
  </si>
  <si>
    <t>Brixi</t>
  </si>
  <si>
    <t>Mrázek</t>
  </si>
  <si>
    <t>Turecký</t>
  </si>
  <si>
    <t>Herčík</t>
  </si>
  <si>
    <t>Zasche</t>
  </si>
  <si>
    <t>Loukota</t>
  </si>
  <si>
    <t>Otmarová</t>
  </si>
  <si>
    <t>Eliška</t>
  </si>
  <si>
    <t>Kopal</t>
  </si>
  <si>
    <t>Alex</t>
  </si>
  <si>
    <t>Karolína</t>
  </si>
  <si>
    <t>Torák</t>
  </si>
  <si>
    <t>Černý</t>
  </si>
  <si>
    <t>Sýkora</t>
  </si>
  <si>
    <t>Maximilian</t>
  </si>
  <si>
    <t>Erben</t>
  </si>
  <si>
    <t>Prokůpek</t>
  </si>
  <si>
    <t>Grofová</t>
  </si>
  <si>
    <t>Horn</t>
  </si>
  <si>
    <t>Wagler</t>
  </si>
  <si>
    <t>Oliver</t>
  </si>
  <si>
    <t>Široký</t>
  </si>
  <si>
    <t>Hubert</t>
  </si>
  <si>
    <t>Holeček</t>
  </si>
  <si>
    <t>Fejfar</t>
  </si>
  <si>
    <t>Hikl</t>
  </si>
  <si>
    <t>Jahoda</t>
  </si>
  <si>
    <t>92355  </t>
  </si>
  <si>
    <t>Erlebach</t>
  </si>
  <si>
    <t>Matouš</t>
  </si>
  <si>
    <t>Sedláček</t>
  </si>
  <si>
    <t>Frič</t>
  </si>
  <si>
    <t>Šiďák</t>
  </si>
  <si>
    <t>Stolle</t>
  </si>
  <si>
    <t>Šikýř</t>
  </si>
  <si>
    <t>Kmenta</t>
  </si>
  <si>
    <t>Spilka</t>
  </si>
  <si>
    <t>Makovec</t>
  </si>
  <si>
    <t>Tobiáš</t>
  </si>
  <si>
    <t>Vinter</t>
  </si>
  <si>
    <t>Srovnal</t>
  </si>
  <si>
    <t>Mudrý</t>
  </si>
  <si>
    <t>Dorow</t>
  </si>
  <si>
    <t>Nathan</t>
  </si>
  <si>
    <t>Hendrych</t>
  </si>
  <si>
    <t>Štelzig</t>
  </si>
  <si>
    <t>Erps</t>
  </si>
  <si>
    <t>Eliáš</t>
  </si>
  <si>
    <t>Sedlář</t>
  </si>
  <si>
    <t>Böhm</t>
  </si>
  <si>
    <t>Šafránek</t>
  </si>
  <si>
    <t>Urchgerová</t>
  </si>
  <si>
    <t>Mandukhai</t>
  </si>
  <si>
    <t>d</t>
  </si>
  <si>
    <t>Bulušek</t>
  </si>
  <si>
    <t>Jaromír</t>
  </si>
  <si>
    <t>Studenec u Horek</t>
  </si>
  <si>
    <t>Ott</t>
  </si>
  <si>
    <t>Fajstauerová</t>
  </si>
  <si>
    <t>Madiarii</t>
  </si>
  <si>
    <t>Maksym</t>
  </si>
  <si>
    <t>Kverka</t>
  </si>
  <si>
    <t>Pelikán</t>
  </si>
  <si>
    <t>Ryan</t>
  </si>
  <si>
    <t>Pešková</t>
  </si>
  <si>
    <t>Lamberský</t>
  </si>
  <si>
    <t>Karel</t>
  </si>
  <si>
    <t>Schlegel</t>
  </si>
  <si>
    <t>Šachl</t>
  </si>
  <si>
    <t>Keller</t>
  </si>
  <si>
    <t>Hylmar</t>
  </si>
  <si>
    <t>Ema</t>
  </si>
  <si>
    <t>Pavlů</t>
  </si>
  <si>
    <t>Darek</t>
  </si>
  <si>
    <t>Křemen</t>
  </si>
  <si>
    <t>Zemánek</t>
  </si>
  <si>
    <t>Kordík</t>
  </si>
  <si>
    <t>Schneider</t>
  </si>
  <si>
    <t>Lukeš</t>
  </si>
</sst>
</file>

<file path=xl/styles.xml><?xml version="1.0" encoding="utf-8"?>
<styleSheet xmlns="http://schemas.openxmlformats.org/spreadsheetml/2006/main" xmlns:x14ac="http://schemas.microsoft.com/office/spreadsheetml/2009/9/ac" xmlns:mc="http://schemas.openxmlformats.org/markup-compatibility/2006">
  <fonts count="26">
    <font>
      <sz val="10.0"/>
      <color rgb="FF000000"/>
      <name val="Arial"/>
      <scheme val="minor"/>
    </font>
    <font>
      <u/>
      <sz val="10.0"/>
      <color theme="1"/>
      <name val="Arial"/>
    </font>
    <font/>
    <font>
      <u/>
      <sz val="10.0"/>
      <color theme="1"/>
      <name val="Arial"/>
    </font>
    <font>
      <sz val="10.0"/>
      <color theme="1"/>
      <name val="Calibri"/>
    </font>
    <font>
      <u/>
      <sz val="10.0"/>
      <color theme="1"/>
      <name val="Arial"/>
    </font>
    <font>
      <u/>
      <sz val="10.0"/>
      <color theme="1"/>
      <name val="Arial"/>
    </font>
    <font>
      <sz val="10.0"/>
      <color theme="1"/>
      <name val="Arial"/>
    </font>
    <font>
      <b/>
      <sz val="10.0"/>
      <color theme="1"/>
      <name val="Arial"/>
    </font>
    <font>
      <u/>
      <sz val="10.0"/>
      <color theme="1"/>
      <name val="Arial"/>
    </font>
    <font>
      <sz val="9.0"/>
      <color theme="1"/>
      <name val="Arial"/>
    </font>
    <font>
      <b/>
      <sz val="9.0"/>
      <color theme="1"/>
      <name val="Arial"/>
    </font>
    <font>
      <b/>
      <sz val="9.0"/>
      <color rgb="FFB7B7B7"/>
      <name val="Arial"/>
    </font>
    <font>
      <b/>
      <sz val="9.0"/>
      <color rgb="FF000000"/>
      <name val="Arial"/>
    </font>
    <font>
      <u/>
      <sz val="9.0"/>
      <color theme="1"/>
      <name val="Arial"/>
    </font>
    <font>
      <u/>
      <sz val="9.0"/>
      <color theme="1"/>
      <name val="Arial"/>
    </font>
    <font>
      <u/>
      <sz val="10.0"/>
      <color theme="1"/>
      <name val="Arial"/>
    </font>
    <font>
      <u/>
      <sz val="10.0"/>
      <color theme="1"/>
      <name val="Arial"/>
    </font>
    <font>
      <sz val="10.0"/>
      <color rgb="FF000000"/>
      <name val="Calibri"/>
    </font>
    <font>
      <b/>
      <u/>
      <sz val="10.0"/>
      <color theme="1"/>
      <name val="Arial"/>
    </font>
    <font>
      <b/>
      <u/>
      <sz val="10.0"/>
      <color theme="1"/>
      <name val="Arial"/>
    </font>
    <font>
      <sz val="8.0"/>
      <color theme="1"/>
      <name val="Arial"/>
    </font>
    <font>
      <sz val="10.0"/>
      <color theme="0"/>
      <name val="Calibri"/>
    </font>
    <font>
      <sz val="8.0"/>
      <color theme="1"/>
      <name val="Arial"/>
      <scheme val="minor"/>
    </font>
    <font>
      <sz val="8.0"/>
      <color rgb="FF0B5394"/>
      <name val="Arial"/>
    </font>
    <font>
      <sz val="8.0"/>
      <color theme="1"/>
      <name val="Calibri"/>
    </font>
  </fonts>
  <fills count="12">
    <fill>
      <patternFill patternType="none"/>
    </fill>
    <fill>
      <patternFill patternType="lightGray"/>
    </fill>
    <fill>
      <patternFill patternType="solid">
        <fgColor rgb="FFF3F3F3"/>
        <bgColor rgb="FFF3F3F3"/>
      </patternFill>
    </fill>
    <fill>
      <patternFill patternType="solid">
        <fgColor rgb="FFFFFF00"/>
        <bgColor rgb="FFFFFF00"/>
      </patternFill>
    </fill>
    <fill>
      <patternFill patternType="solid">
        <fgColor rgb="FFFF00FF"/>
        <bgColor rgb="FFFF00FF"/>
      </patternFill>
    </fill>
    <fill>
      <patternFill patternType="solid">
        <fgColor rgb="FF00FF00"/>
        <bgColor rgb="FF00FF00"/>
      </patternFill>
    </fill>
    <fill>
      <patternFill patternType="solid">
        <fgColor rgb="FF00FFFF"/>
        <bgColor rgb="FF00FFFF"/>
      </patternFill>
    </fill>
    <fill>
      <patternFill patternType="solid">
        <fgColor rgb="FF4A86E8"/>
        <bgColor rgb="FF4A86E8"/>
      </patternFill>
    </fill>
    <fill>
      <patternFill patternType="solid">
        <fgColor rgb="FFFF0000"/>
        <bgColor rgb="FFFF0000"/>
      </patternFill>
    </fill>
    <fill>
      <patternFill patternType="solid">
        <fgColor rgb="FF6AA84F"/>
        <bgColor rgb="FF6AA84F"/>
      </patternFill>
    </fill>
    <fill>
      <patternFill patternType="solid">
        <fgColor rgb="FF674EA7"/>
        <bgColor rgb="FF674EA7"/>
      </patternFill>
    </fill>
    <fill>
      <patternFill patternType="solid">
        <fgColor rgb="FF000000"/>
        <bgColor rgb="FF000000"/>
      </patternFill>
    </fill>
  </fills>
  <borders count="63">
    <border/>
    <border>
      <left style="medium">
        <color rgb="FF000000"/>
      </left>
      <top style="medium">
        <color rgb="FF000000"/>
      </top>
      <bottom style="medium">
        <color rgb="FF000000"/>
      </bottom>
    </border>
    <border>
      <top style="medium">
        <color rgb="FF000000"/>
      </top>
      <bottom style="medium">
        <color rgb="FF000000"/>
      </bottom>
    </border>
    <border>
      <right/>
      <top style="medium">
        <color rgb="FF000000"/>
      </top>
      <bottom style="medium">
        <color rgb="FF000000"/>
      </bottom>
    </border>
    <border>
      <left/>
      <top style="medium">
        <color rgb="FF000000"/>
      </top>
      <bottom style="medium">
        <color rgb="FF000000"/>
      </bottom>
    </border>
    <border>
      <left style="thin">
        <color rgb="FF000000"/>
      </left>
      <top style="medium">
        <color rgb="FF000000"/>
      </top>
      <bottom style="medium">
        <color rgb="FF000000"/>
      </bottom>
    </border>
    <border>
      <right style="medium">
        <color rgb="FF000000"/>
      </right>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top style="medium">
        <color rgb="FF000000"/>
      </top>
      <bottom style="medium">
        <color rgb="FF000000"/>
      </bottom>
    </border>
    <border>
      <left style="medium">
        <color rgb="FF000000"/>
      </left>
      <right style="thin">
        <color rgb="FF000000"/>
      </right>
      <top/>
      <bottom style="thin">
        <color rgb="FF000000"/>
      </bottom>
    </border>
    <border>
      <bottom style="thin">
        <color rgb="FF000000"/>
      </bottom>
    </border>
    <border>
      <left style="medium">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bottom style="thin">
        <color rgb="FF000000"/>
      </bottom>
    </border>
    <border>
      <right style="medium">
        <color rgb="FF000000"/>
      </right>
      <bottom style="thin">
        <color rgb="FF000000"/>
      </bottom>
    </border>
    <border>
      <left style="medium">
        <color rgb="FF000000"/>
      </left>
      <right style="thin">
        <color rgb="FF000000"/>
      </right>
      <top style="thin">
        <color rgb="FF000000"/>
      </top>
      <bottom style="thin">
        <color rgb="FF000000"/>
      </bottom>
    </border>
    <border>
      <right style="medium">
        <color rgb="FF000000"/>
      </right>
      <top style="medium">
        <color rgb="FF000000"/>
      </top>
      <bottom style="thin">
        <color rgb="FF000000"/>
      </bottom>
    </border>
    <border>
      <left style="medium">
        <color rgb="FF000000"/>
      </left>
    </border>
    <border>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medium">
        <color rgb="FF000000"/>
      </right>
      <top style="thin">
        <color rgb="FF000000"/>
      </top>
      <bottom style="thin">
        <color rgb="FF000000"/>
      </bottom>
    </border>
    <border>
      <left style="medium">
        <color rgb="FF000000"/>
      </left>
      <top style="thin">
        <color rgb="FF000000"/>
      </top>
      <bottom style="thin">
        <color rgb="FF000000"/>
      </bottom>
    </border>
    <border>
      <left style="medium">
        <color rgb="FF000000"/>
      </left>
      <right style="thin">
        <color rgb="FF000000"/>
      </right>
      <top style="thin">
        <color rgb="FF000000"/>
      </top>
      <bottom style="medium">
        <color rgb="FF000000"/>
      </bottom>
    </border>
    <border>
      <bottom style="medium">
        <color rgb="FF000000"/>
      </bottom>
    </border>
    <border>
      <left style="medium">
        <color rgb="FF000000"/>
      </left>
      <bottom style="medium">
        <color rgb="FF000000"/>
      </bottom>
    </border>
    <border>
      <right style="thin">
        <color rgb="FF000000"/>
      </right>
      <bottom style="medium">
        <color rgb="FF000000"/>
      </bottom>
    </border>
    <border>
      <left style="thin">
        <color rgb="FF000000"/>
      </left>
      <top style="thin">
        <color rgb="FF000000"/>
      </top>
      <bottom style="medium">
        <color rgb="FF000000"/>
      </bottom>
    </border>
    <border>
      <right style="thin">
        <color rgb="FF000000"/>
      </righ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thin">
        <color rgb="FF000000"/>
      </left>
      <right style="thin">
        <color rgb="FF000000"/>
      </right>
      <bottom style="medium">
        <color rgb="FF000000"/>
      </bottom>
    </border>
    <border>
      <left style="thin">
        <color rgb="FF000000"/>
      </left>
      <right style="medium">
        <color rgb="FF000000"/>
      </right>
      <top style="thin">
        <color rgb="FF000000"/>
      </top>
      <bottom style="medium">
        <color rgb="FF000000"/>
      </bottom>
    </border>
    <border>
      <right style="medium">
        <color rgb="FF000000"/>
      </right>
      <bottom style="medium">
        <color rgb="FF000000"/>
      </bottom>
    </border>
    <border>
      <left style="medium">
        <color rgb="FF000000"/>
      </left>
      <right style="thin">
        <color rgb="FF000000"/>
      </right>
      <top style="medium">
        <color rgb="FF000000"/>
      </top>
      <bottom style="thin">
        <color rgb="FF000000"/>
      </bottom>
    </border>
    <border>
      <left style="medium">
        <color rgb="FF000000"/>
      </left>
      <top style="medium">
        <color rgb="FF000000"/>
      </top>
    </border>
    <border>
      <right style="medium">
        <color rgb="FF000000"/>
      </right>
      <top style="medium">
        <color rgb="FF000000"/>
      </top>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left style="thin">
        <color rgb="FF000000"/>
      </left>
    </border>
    <border>
      <left style="thin">
        <color rgb="FF000000"/>
      </left>
      <top style="medium">
        <color rgb="FF000000"/>
      </top>
      <bottom style="thin">
        <color rgb="FF000000"/>
      </bottom>
    </border>
    <border>
      <left style="thin">
        <color rgb="FF000000"/>
      </left>
      <right style="thin">
        <color rgb="FF000000"/>
      </right>
    </border>
    <border>
      <right style="medium">
        <color rgb="FF000000"/>
      </right>
      <top style="thin">
        <color rgb="FF000000"/>
      </top>
      <bottom style="thin">
        <color rgb="FF000000"/>
      </bottom>
    </border>
    <border>
      <right style="thin">
        <color rgb="FF000000"/>
      </right>
      <bottom style="thin">
        <color rgb="FF000000"/>
      </bottom>
    </border>
    <border>
      <left style="medium">
        <color rgb="FF000000"/>
      </left>
      <top style="thin">
        <color rgb="FF000000"/>
      </top>
      <bottom style="medium">
        <color rgb="FF000000"/>
      </bottom>
    </border>
    <border>
      <left style="thin">
        <color rgb="FF000000"/>
      </left>
      <top style="thin">
        <color rgb="FF000000"/>
      </top>
      <bottom/>
    </border>
    <border>
      <right/>
      <top style="thin">
        <color rgb="FF000000"/>
      </top>
      <bottom/>
    </border>
    <border>
      <left/>
      <right style="thin">
        <color rgb="FF000000"/>
      </right>
      <top style="thin">
        <color rgb="FF000000"/>
      </top>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rder>
    <border>
      <left style="medium">
        <color rgb="FF000000"/>
      </left>
      <right style="medium">
        <color rgb="FF000000"/>
      </right>
      <top style="medium">
        <color rgb="FF000000"/>
      </top>
      <bottom/>
    </border>
    <border>
      <left style="medium">
        <color rgb="FF000000"/>
      </left>
      <right style="medium">
        <color rgb="FF000000"/>
      </right>
    </border>
    <border>
      <left style="medium">
        <color rgb="FF000000"/>
      </left>
      <right style="medium">
        <color rgb="FF000000"/>
      </right>
      <top/>
      <bottom/>
    </border>
    <border>
      <left style="medium">
        <color rgb="FF000000"/>
      </left>
      <right style="medium">
        <color rgb="FF000000"/>
      </right>
      <bottom style="medium">
        <color rgb="FF000000"/>
      </bottom>
    </border>
    <border>
      <left style="medium">
        <color rgb="FF000000"/>
      </left>
      <right style="medium">
        <color rgb="FF000000"/>
      </right>
      <top/>
      <bottom style="medium">
        <color rgb="FF000000"/>
      </bottom>
    </border>
  </borders>
  <cellStyleXfs count="1">
    <xf borderId="0" fillId="0" fontId="0" numFmtId="0" applyAlignment="1" applyFont="1"/>
  </cellStyleXfs>
  <cellXfs count="200">
    <xf borderId="0" fillId="0" fontId="0" numFmtId="0" xfId="0" applyAlignment="1" applyFont="1">
      <alignment readingOrder="0" shrinkToFit="0" vertical="bottom" wrapText="0"/>
    </xf>
    <xf borderId="1" fillId="2" fontId="1" numFmtId="0" xfId="0" applyAlignment="1" applyBorder="1" applyFill="1" applyFont="1">
      <alignment horizontal="center" readingOrder="0" vertical="center"/>
    </xf>
    <xf borderId="2" fillId="0" fontId="2" numFmtId="0" xfId="0" applyBorder="1" applyFont="1"/>
    <xf borderId="1" fillId="2" fontId="3" numFmtId="0" xfId="0" applyAlignment="1" applyBorder="1" applyFill="1" applyFont="1">
      <alignment horizontal="center" vertical="center"/>
    </xf>
    <xf borderId="3" fillId="0" fontId="2" numFmtId="0" xfId="0" applyBorder="1" applyFont="1"/>
    <xf borderId="2" fillId="0" fontId="4" numFmtId="0" xfId="0" applyAlignment="1" applyBorder="1" applyFont="1">
      <alignment vertical="center"/>
    </xf>
    <xf borderId="4" fillId="2" fontId="5" numFmtId="0" xfId="0" applyAlignment="1" applyBorder="1" applyFill="1" applyFont="1">
      <alignment readingOrder="0" vertical="center"/>
    </xf>
    <xf borderId="4" fillId="2" fontId="6" numFmtId="0" xfId="0" applyAlignment="1" applyBorder="1" applyFill="1" applyFont="1">
      <alignment vertical="center"/>
    </xf>
    <xf borderId="2" fillId="0" fontId="7" numFmtId="1" xfId="0" applyAlignment="1" applyBorder="1" applyFont="1" applyNumberFormat="1">
      <alignment horizontal="center" vertical="center"/>
    </xf>
    <xf borderId="5" fillId="3" fontId="8" numFmtId="0" xfId="0" applyAlignment="1" applyBorder="1" applyFill="1" applyFont="1">
      <alignment horizontal="center" vertical="center"/>
    </xf>
    <xf borderId="5" fillId="4" fontId="8" numFmtId="0" xfId="0" applyAlignment="1" applyBorder="1" applyFill="1" applyFont="1">
      <alignment horizontal="center" vertical="center"/>
    </xf>
    <xf borderId="5" fillId="5" fontId="8" numFmtId="0" xfId="0" applyAlignment="1" applyBorder="1" applyFill="1" applyFont="1">
      <alignment horizontal="center" vertical="center"/>
    </xf>
    <xf borderId="4" fillId="3" fontId="8" numFmtId="0" xfId="0" applyAlignment="1" applyBorder="1" applyFill="1" applyFont="1">
      <alignment horizontal="center" vertical="center"/>
    </xf>
    <xf borderId="5" fillId="6" fontId="8" numFmtId="0" xfId="0" applyAlignment="1" applyBorder="1" applyFill="1" applyFont="1">
      <alignment horizontal="center" vertical="center"/>
    </xf>
    <xf borderId="4" fillId="4" fontId="8" numFmtId="0" xfId="0" applyAlignment="1" applyBorder="1" applyFill="1" applyFont="1">
      <alignment horizontal="center" vertical="center"/>
    </xf>
    <xf borderId="4" fillId="5" fontId="8" numFmtId="0" xfId="0" applyAlignment="1" applyBorder="1" applyFill="1" applyFont="1">
      <alignment horizontal="center" vertical="center"/>
    </xf>
    <xf borderId="6" fillId="0" fontId="2" numFmtId="0" xfId="0" applyBorder="1" applyFont="1"/>
    <xf borderId="0" fillId="0" fontId="7" numFmtId="0" xfId="0" applyAlignment="1" applyFont="1">
      <alignment vertical="center"/>
    </xf>
    <xf borderId="0" fillId="0" fontId="9" numFmtId="0" xfId="0" applyAlignment="1" applyFont="1">
      <alignment horizontal="center" vertical="center"/>
    </xf>
    <xf borderId="4" fillId="6" fontId="8" numFmtId="0" xfId="0" applyAlignment="1" applyBorder="1" applyFill="1" applyFont="1">
      <alignment horizontal="center" vertical="center"/>
    </xf>
    <xf borderId="0" fillId="0" fontId="7" numFmtId="0" xfId="0" applyAlignment="1" applyFont="1">
      <alignment horizontal="left" vertical="center"/>
    </xf>
    <xf borderId="0" fillId="0" fontId="7" numFmtId="1" xfId="0" applyAlignment="1" applyFont="1" applyNumberFormat="1">
      <alignment horizontal="center" vertical="center"/>
    </xf>
    <xf borderId="1" fillId="2" fontId="10" numFmtId="0" xfId="0" applyAlignment="1" applyBorder="1" applyFill="1" applyFont="1">
      <alignment horizontal="center" vertical="center"/>
    </xf>
    <xf borderId="4" fillId="2" fontId="11" numFmtId="0" xfId="0" applyAlignment="1" applyBorder="1" applyFill="1" applyFont="1">
      <alignment horizontal="left" vertical="center"/>
    </xf>
    <xf borderId="4" fillId="2" fontId="7" numFmtId="1" xfId="0" applyAlignment="1" applyBorder="1" applyFill="1" applyFont="1" applyNumberFormat="1">
      <alignment horizontal="center" vertical="center"/>
    </xf>
    <xf borderId="7" fillId="0" fontId="2" numFmtId="0" xfId="0" applyBorder="1" applyFont="1"/>
    <xf borderId="5" fillId="2" fontId="7" numFmtId="1" xfId="0" applyAlignment="1" applyBorder="1" applyFill="1" applyFont="1" applyNumberFormat="1">
      <alignment horizontal="center" vertical="center"/>
    </xf>
    <xf borderId="8" fillId="2" fontId="7" numFmtId="1" xfId="0" applyAlignment="1" applyBorder="1" applyFill="1" applyFont="1" applyNumberFormat="1">
      <alignment horizontal="center" vertical="center"/>
    </xf>
    <xf borderId="9" fillId="2" fontId="7" numFmtId="1" xfId="0" applyAlignment="1" applyBorder="1" applyFill="1" applyFont="1" applyNumberFormat="1">
      <alignment horizontal="center" vertical="center"/>
    </xf>
    <xf borderId="1" fillId="2" fontId="7" numFmtId="1" xfId="0" applyAlignment="1" applyBorder="1" applyFill="1" applyFont="1" applyNumberFormat="1">
      <alignment horizontal="center" vertical="center"/>
    </xf>
    <xf borderId="10" fillId="2" fontId="10" numFmtId="0" xfId="0" applyAlignment="1" applyBorder="1" applyFill="1" applyFont="1">
      <alignment horizontal="center" vertical="center"/>
    </xf>
    <xf borderId="11" fillId="0" fontId="11" numFmtId="0" xfId="0" applyAlignment="1" applyBorder="1" applyFont="1">
      <alignment horizontal="left" readingOrder="0" vertical="center"/>
    </xf>
    <xf borderId="11" fillId="0" fontId="2" numFmtId="0" xfId="0" applyBorder="1" applyFont="1"/>
    <xf borderId="12" fillId="2" fontId="11" numFmtId="1" xfId="0" applyAlignment="1" applyBorder="1" applyFill="1" applyFont="1" applyNumberFormat="1">
      <alignment horizontal="center" vertical="center"/>
    </xf>
    <xf borderId="13" fillId="0" fontId="2" numFmtId="0" xfId="0" applyBorder="1" applyFont="1"/>
    <xf borderId="14" fillId="0" fontId="2" numFmtId="0" xfId="0" applyBorder="1" applyFont="1"/>
    <xf borderId="13" fillId="0" fontId="11" numFmtId="1" xfId="0" applyAlignment="1" applyBorder="1" applyFont="1" applyNumberFormat="1">
      <alignment horizontal="center" readingOrder="0" vertical="center"/>
    </xf>
    <xf borderId="13" fillId="0" fontId="12" numFmtId="1" xfId="0" applyAlignment="1" applyBorder="1" applyFont="1" applyNumberFormat="1">
      <alignment horizontal="center" vertical="center"/>
    </xf>
    <xf borderId="14" fillId="0" fontId="11" numFmtId="1" xfId="0" applyAlignment="1" applyBorder="1" applyFont="1" applyNumberFormat="1">
      <alignment horizontal="center" readingOrder="0" vertical="center"/>
    </xf>
    <xf borderId="12" fillId="0" fontId="10" numFmtId="1" xfId="0" applyAlignment="1" applyBorder="1" applyFont="1" applyNumberFormat="1">
      <alignment horizontal="center" vertical="center"/>
    </xf>
    <xf borderId="15" fillId="0" fontId="10" numFmtId="1" xfId="0" applyAlignment="1" applyBorder="1" applyFont="1" applyNumberFormat="1">
      <alignment horizontal="center" vertical="center"/>
    </xf>
    <xf borderId="13" fillId="0" fontId="10" numFmtId="1" xfId="0" applyAlignment="1" applyBorder="1" applyFont="1" applyNumberFormat="1">
      <alignment horizontal="center" vertical="center"/>
    </xf>
    <xf borderId="14" fillId="0" fontId="10" numFmtId="1" xfId="0" applyAlignment="1" applyBorder="1" applyFont="1" applyNumberFormat="1">
      <alignment horizontal="center" vertical="center"/>
    </xf>
    <xf borderId="16" fillId="0" fontId="10" numFmtId="1" xfId="0" applyAlignment="1" applyBorder="1" applyFont="1" applyNumberFormat="1">
      <alignment horizontal="center" vertical="center"/>
    </xf>
    <xf borderId="17" fillId="0" fontId="13" numFmtId="1" xfId="0" applyAlignment="1" applyBorder="1" applyFont="1" applyNumberFormat="1">
      <alignment horizontal="center" vertical="center"/>
    </xf>
    <xf borderId="18" fillId="0" fontId="2" numFmtId="0" xfId="0" applyBorder="1" applyFont="1"/>
    <xf borderId="19" fillId="2" fontId="10" numFmtId="0" xfId="0" applyAlignment="1" applyBorder="1" applyFill="1" applyFont="1">
      <alignment horizontal="center" vertical="center"/>
    </xf>
    <xf borderId="12" fillId="0" fontId="13" numFmtId="1" xfId="0" applyAlignment="1" applyBorder="1" applyFont="1" applyNumberFormat="1">
      <alignment horizontal="center" vertical="center"/>
    </xf>
    <xf borderId="20" fillId="0" fontId="2" numFmtId="0" xfId="0" applyBorder="1" applyFont="1"/>
    <xf borderId="0" fillId="0" fontId="7" numFmtId="0" xfId="0" applyAlignment="1" applyFont="1">
      <alignment readingOrder="0" vertical="center"/>
    </xf>
    <xf borderId="21" fillId="0" fontId="11" numFmtId="1" xfId="0" applyAlignment="1" applyBorder="1" applyFont="1" applyNumberFormat="1">
      <alignment horizontal="center" vertical="center"/>
    </xf>
    <xf borderId="0" fillId="0" fontId="12" numFmtId="1" xfId="0" applyAlignment="1" applyFont="1" applyNumberFormat="1">
      <alignment horizontal="center" vertical="center"/>
    </xf>
    <xf borderId="22" fillId="0" fontId="11" numFmtId="1" xfId="0" applyAlignment="1" applyBorder="1" applyFont="1" applyNumberFormat="1">
      <alignment horizontal="center" vertical="center"/>
    </xf>
    <xf borderId="23" fillId="2" fontId="11" numFmtId="1" xfId="0" applyAlignment="1" applyBorder="1" applyFill="1" applyFont="1" applyNumberFormat="1">
      <alignment horizontal="center" vertical="center"/>
    </xf>
    <xf borderId="24" fillId="0" fontId="2" numFmtId="0" xfId="0" applyBorder="1" applyFont="1"/>
    <xf borderId="25" fillId="0" fontId="2" numFmtId="0" xfId="0" applyBorder="1" applyFont="1"/>
    <xf borderId="23" fillId="0" fontId="11" numFmtId="1" xfId="0" applyAlignment="1" applyBorder="1" applyFont="1" applyNumberFormat="1">
      <alignment horizontal="center" readingOrder="0" vertical="center"/>
    </xf>
    <xf borderId="11" fillId="0" fontId="12" numFmtId="1" xfId="0" applyAlignment="1" applyBorder="1" applyFont="1" applyNumberFormat="1">
      <alignment horizontal="center" vertical="center"/>
    </xf>
    <xf borderId="25" fillId="0" fontId="11" numFmtId="1" xfId="0" applyAlignment="1" applyBorder="1" applyFont="1" applyNumberFormat="1">
      <alignment horizontal="center" readingOrder="0" vertical="center"/>
    </xf>
    <xf borderId="24" fillId="0" fontId="11" numFmtId="1" xfId="0" applyAlignment="1" applyBorder="1" applyFont="1" applyNumberFormat="1">
      <alignment horizontal="center" readingOrder="0" vertical="center"/>
    </xf>
    <xf borderId="17" fillId="0" fontId="10" numFmtId="1" xfId="0" applyAlignment="1" applyBorder="1" applyFont="1" applyNumberFormat="1">
      <alignment horizontal="center" vertical="center"/>
    </xf>
    <xf borderId="26" fillId="0" fontId="10" numFmtId="1" xfId="0" applyAlignment="1" applyBorder="1" applyFont="1" applyNumberFormat="1">
      <alignment horizontal="center" vertical="center"/>
    </xf>
    <xf borderId="24" fillId="0" fontId="10" numFmtId="1" xfId="0" applyAlignment="1" applyBorder="1" applyFont="1" applyNumberFormat="1">
      <alignment horizontal="center" vertical="center"/>
    </xf>
    <xf borderId="11" fillId="0" fontId="10" numFmtId="1" xfId="0" applyAlignment="1" applyBorder="1" applyFont="1" applyNumberFormat="1">
      <alignment horizontal="center" vertical="center"/>
    </xf>
    <xf borderId="25" fillId="0" fontId="10" numFmtId="1" xfId="0" applyAlignment="1" applyBorder="1" applyFont="1" applyNumberFormat="1">
      <alignment horizontal="center" vertical="center"/>
    </xf>
    <xf borderId="27" fillId="0" fontId="10" numFmtId="1" xfId="0" applyAlignment="1" applyBorder="1" applyFont="1" applyNumberFormat="1">
      <alignment horizontal="center" vertical="center"/>
    </xf>
    <xf borderId="28" fillId="0" fontId="11" numFmtId="1" xfId="0" applyAlignment="1" applyBorder="1" applyFont="1" applyNumberFormat="1">
      <alignment horizontal="center" vertical="center"/>
    </xf>
    <xf borderId="24" fillId="0" fontId="12" numFmtId="1" xfId="0" applyAlignment="1" applyBorder="1" applyFont="1" applyNumberFormat="1">
      <alignment horizontal="center" vertical="center"/>
    </xf>
    <xf borderId="25" fillId="0" fontId="11" numFmtId="1" xfId="0" applyAlignment="1" applyBorder="1" applyFont="1" applyNumberFormat="1">
      <alignment horizontal="center" vertical="center"/>
    </xf>
    <xf borderId="24" fillId="0" fontId="11" numFmtId="1" xfId="0" applyAlignment="1" applyBorder="1" applyFont="1" applyNumberFormat="1">
      <alignment horizontal="center" vertical="center"/>
    </xf>
    <xf borderId="29" fillId="2" fontId="10" numFmtId="0" xfId="0" applyAlignment="1" applyBorder="1" applyFill="1" applyFont="1">
      <alignment horizontal="center" vertical="center"/>
    </xf>
    <xf borderId="30" fillId="0" fontId="11" numFmtId="0" xfId="0" applyAlignment="1" applyBorder="1" applyFont="1">
      <alignment horizontal="left" readingOrder="0" vertical="center"/>
    </xf>
    <xf borderId="30" fillId="0" fontId="2" numFmtId="0" xfId="0" applyBorder="1" applyFont="1"/>
    <xf borderId="31" fillId="0" fontId="11" numFmtId="1" xfId="0" applyAlignment="1" applyBorder="1" applyFont="1" applyNumberFormat="1">
      <alignment horizontal="center" vertical="center"/>
    </xf>
    <xf borderId="30" fillId="0" fontId="12" numFmtId="1" xfId="0" applyAlignment="1" applyBorder="1" applyFont="1" applyNumberFormat="1">
      <alignment horizontal="center" vertical="center"/>
    </xf>
    <xf borderId="32" fillId="0" fontId="11" numFmtId="1" xfId="0" applyAlignment="1" applyBorder="1" applyFont="1" applyNumberFormat="1">
      <alignment horizontal="center" vertical="center"/>
    </xf>
    <xf borderId="33" fillId="0" fontId="11" numFmtId="1" xfId="0" applyAlignment="1" applyBorder="1" applyFont="1" applyNumberFormat="1">
      <alignment horizontal="center" vertical="center"/>
    </xf>
    <xf borderId="34" fillId="0" fontId="11" numFmtId="1" xfId="0" applyAlignment="1" applyBorder="1" applyFont="1" applyNumberFormat="1">
      <alignment horizontal="center" vertical="center"/>
    </xf>
    <xf borderId="35" fillId="0" fontId="12" numFmtId="1" xfId="0" applyAlignment="1" applyBorder="1" applyFont="1" applyNumberFormat="1">
      <alignment horizontal="center" vertical="center"/>
    </xf>
    <xf borderId="33" fillId="2" fontId="11" numFmtId="1" xfId="0" applyAlignment="1" applyBorder="1" applyFill="1" applyFont="1" applyNumberFormat="1">
      <alignment horizontal="center" vertical="center"/>
    </xf>
    <xf borderId="35" fillId="0" fontId="2" numFmtId="0" xfId="0" applyBorder="1" applyFont="1"/>
    <xf borderId="36" fillId="0" fontId="2" numFmtId="0" xfId="0" applyBorder="1" applyFont="1"/>
    <xf borderId="31" fillId="0" fontId="10" numFmtId="1" xfId="0" applyAlignment="1" applyBorder="1" applyFont="1" applyNumberFormat="1">
      <alignment horizontal="center" vertical="center"/>
    </xf>
    <xf borderId="37" fillId="0" fontId="10" numFmtId="1" xfId="0" applyAlignment="1" applyBorder="1" applyFont="1" applyNumberFormat="1">
      <alignment horizontal="center" vertical="center"/>
    </xf>
    <xf borderId="35" fillId="0" fontId="10" numFmtId="1" xfId="0" applyAlignment="1" applyBorder="1" applyFont="1" applyNumberFormat="1">
      <alignment horizontal="center" vertical="center"/>
    </xf>
    <xf borderId="30" fillId="0" fontId="10" numFmtId="1" xfId="0" applyAlignment="1" applyBorder="1" applyFont="1" applyNumberFormat="1">
      <alignment horizontal="center" vertical="center"/>
    </xf>
    <xf borderId="34" fillId="0" fontId="10" numFmtId="1" xfId="0" applyAlignment="1" applyBorder="1" applyFont="1" applyNumberFormat="1">
      <alignment horizontal="center" vertical="center"/>
    </xf>
    <xf borderId="38" fillId="0" fontId="10" numFmtId="1" xfId="0" applyAlignment="1" applyBorder="1" applyFont="1" applyNumberFormat="1">
      <alignment horizontal="center" vertical="center"/>
    </xf>
    <xf borderId="31" fillId="0" fontId="13" numFmtId="1" xfId="0" applyAlignment="1" applyBorder="1" applyFont="1" applyNumberFormat="1">
      <alignment horizontal="center" vertical="center"/>
    </xf>
    <xf borderId="39" fillId="0" fontId="2" numFmtId="0" xfId="0" applyBorder="1" applyFont="1"/>
    <xf borderId="0" fillId="0" fontId="7" numFmtId="1" xfId="0" applyAlignment="1" applyFont="1" applyNumberFormat="1">
      <alignment vertical="center"/>
    </xf>
    <xf borderId="0" fillId="0" fontId="7" numFmtId="0" xfId="0" applyAlignment="1" applyFont="1">
      <alignment horizontal="center" vertical="center"/>
    </xf>
    <xf borderId="40" fillId="2" fontId="10" numFmtId="0" xfId="0" applyAlignment="1" applyBorder="1" applyFill="1" applyFont="1">
      <alignment horizontal="center" vertical="center"/>
    </xf>
    <xf borderId="13" fillId="0" fontId="11" numFmtId="0" xfId="0" applyAlignment="1" applyBorder="1" applyFont="1">
      <alignment horizontal="left" readingOrder="0" vertical="center"/>
    </xf>
    <xf borderId="41" fillId="2" fontId="7" numFmtId="1" xfId="0" applyAlignment="1" applyBorder="1" applyFill="1" applyFont="1" applyNumberFormat="1">
      <alignment horizontal="center" vertical="center"/>
    </xf>
    <xf borderId="42" fillId="0" fontId="2" numFmtId="0" xfId="0" applyBorder="1" applyFont="1"/>
    <xf borderId="0" fillId="0" fontId="4" numFmtId="0" xfId="0" applyAlignment="1" applyFont="1">
      <alignment vertical="center"/>
    </xf>
    <xf borderId="43" fillId="0" fontId="4" numFmtId="0" xfId="0" applyBorder="1" applyFont="1"/>
    <xf borderId="44" fillId="0" fontId="4" numFmtId="0" xfId="0" applyBorder="1" applyFont="1"/>
    <xf borderId="45" fillId="0" fontId="4" numFmtId="0" xfId="0" applyBorder="1" applyFont="1"/>
    <xf borderId="46" fillId="0" fontId="11" numFmtId="0" xfId="0" applyAlignment="1" applyBorder="1" applyFont="1">
      <alignment readingOrder="0"/>
    </xf>
    <xf borderId="0" fillId="0" fontId="4" numFmtId="0" xfId="0" applyFont="1"/>
    <xf borderId="0" fillId="0" fontId="14" numFmtId="0" xfId="0" applyFont="1"/>
    <xf borderId="22" fillId="0" fontId="4" numFmtId="0" xfId="0" applyBorder="1" applyFont="1"/>
    <xf borderId="47" fillId="0" fontId="4" numFmtId="0" xfId="0" applyBorder="1" applyFont="1"/>
    <xf borderId="48" fillId="0" fontId="10" numFmtId="1" xfId="0" applyAlignment="1" applyBorder="1" applyFont="1" applyNumberFormat="1">
      <alignment horizontal="center" vertical="center"/>
    </xf>
    <xf borderId="46" fillId="0" fontId="11" numFmtId="0" xfId="0" applyBorder="1" applyFont="1"/>
    <xf borderId="47" fillId="0" fontId="4" numFmtId="0" xfId="0" applyAlignment="1" applyBorder="1" applyFont="1">
      <alignment readingOrder="0"/>
    </xf>
    <xf borderId="49" fillId="0" fontId="4" numFmtId="0" xfId="0" applyBorder="1" applyFont="1"/>
    <xf borderId="0" fillId="0" fontId="4" numFmtId="1" xfId="0" applyFont="1" applyNumberFormat="1"/>
    <xf borderId="23" fillId="0" fontId="10" numFmtId="1" xfId="0" applyAlignment="1" applyBorder="1" applyFont="1" applyNumberFormat="1">
      <alignment horizontal="center" vertical="center"/>
    </xf>
    <xf borderId="28" fillId="0" fontId="13" numFmtId="1" xfId="0" applyAlignment="1" applyBorder="1" applyFont="1" applyNumberFormat="1">
      <alignment horizontal="center" vertical="center"/>
    </xf>
    <xf borderId="50" fillId="0" fontId="2" numFmtId="0" xfId="0" applyBorder="1" applyFont="1"/>
    <xf borderId="11" fillId="0" fontId="11" numFmtId="0" xfId="0" applyBorder="1" applyFont="1"/>
    <xf borderId="0" fillId="0" fontId="4" numFmtId="0" xfId="0" applyAlignment="1" applyFont="1">
      <alignment readingOrder="0"/>
    </xf>
    <xf borderId="46" fillId="0" fontId="4" numFmtId="0" xfId="0" applyBorder="1" applyFont="1"/>
    <xf borderId="11" fillId="0" fontId="4" numFmtId="0" xfId="0" applyBorder="1" applyFont="1"/>
    <xf borderId="33" fillId="0" fontId="10" numFmtId="1" xfId="0" applyAlignment="1" applyBorder="1" applyFont="1" applyNumberFormat="1">
      <alignment horizontal="center" vertical="center"/>
    </xf>
    <xf borderId="51" fillId="0" fontId="4" numFmtId="0" xfId="0" applyBorder="1" applyFont="1"/>
    <xf borderId="52" fillId="0" fontId="13" numFmtId="1" xfId="0" applyAlignment="1" applyBorder="1" applyFont="1" applyNumberFormat="1">
      <alignment horizontal="center" vertical="center"/>
    </xf>
    <xf borderId="44" fillId="0" fontId="15" numFmtId="0" xfId="0" applyBorder="1" applyFont="1"/>
    <xf borderId="1" fillId="2" fontId="16" numFmtId="0" xfId="0" applyAlignment="1" applyBorder="1" applyFill="1" applyFont="1">
      <alignment horizontal="center"/>
    </xf>
    <xf borderId="2" fillId="0" fontId="4" numFmtId="0" xfId="0" applyBorder="1" applyFont="1"/>
    <xf borderId="4" fillId="2" fontId="17" numFmtId="0" xfId="0" applyBorder="1" applyFill="1" applyFont="1"/>
    <xf borderId="5" fillId="4" fontId="8" numFmtId="0" xfId="0" applyAlignment="1" applyBorder="1" applyFill="1" applyFont="1">
      <alignment horizontal="center"/>
    </xf>
    <xf borderId="4" fillId="4" fontId="8" numFmtId="0" xfId="0" applyAlignment="1" applyBorder="1" applyFill="1" applyFont="1">
      <alignment horizontal="center"/>
    </xf>
    <xf borderId="5" fillId="6" fontId="8" numFmtId="0" xfId="0" applyAlignment="1" applyBorder="1" applyFill="1" applyFont="1">
      <alignment horizontal="center"/>
    </xf>
    <xf borderId="4" fillId="6" fontId="8" numFmtId="0" xfId="0" applyAlignment="1" applyBorder="1" applyFill="1" applyFont="1">
      <alignment horizontal="center"/>
    </xf>
    <xf borderId="22" fillId="0" fontId="4" numFmtId="0" xfId="0" applyAlignment="1" applyBorder="1" applyFont="1">
      <alignment readingOrder="0"/>
    </xf>
    <xf borderId="5" fillId="5" fontId="8" numFmtId="0" xfId="0" applyAlignment="1" applyBorder="1" applyFill="1" applyFont="1">
      <alignment horizontal="center"/>
    </xf>
    <xf borderId="4" fillId="5" fontId="8" numFmtId="0" xfId="0" applyAlignment="1" applyBorder="1" applyFill="1" applyFont="1">
      <alignment horizontal="center"/>
    </xf>
    <xf borderId="0" fillId="0" fontId="18" numFmtId="0" xfId="0" applyAlignment="1" applyFont="1">
      <alignment vertical="center"/>
    </xf>
    <xf borderId="5" fillId="7" fontId="8" numFmtId="0" xfId="0" applyAlignment="1" applyBorder="1" applyFill="1" applyFont="1">
      <alignment horizontal="center" vertical="center"/>
    </xf>
    <xf borderId="4" fillId="7" fontId="8" numFmtId="0" xfId="0" applyAlignment="1" applyBorder="1" applyFill="1" applyFont="1">
      <alignment horizontal="center" vertical="center"/>
    </xf>
    <xf borderId="5" fillId="8" fontId="8" numFmtId="0" xfId="0" applyAlignment="1" applyBorder="1" applyFill="1" applyFont="1">
      <alignment horizontal="center" vertical="center"/>
    </xf>
    <xf borderId="4" fillId="8" fontId="8" numFmtId="0" xfId="0" applyAlignment="1" applyBorder="1" applyFill="1" applyFont="1">
      <alignment horizontal="center" vertical="center"/>
    </xf>
    <xf borderId="5" fillId="9" fontId="8" numFmtId="0" xfId="0" applyAlignment="1" applyBorder="1" applyFill="1" applyFont="1">
      <alignment horizontal="center" vertical="center"/>
    </xf>
    <xf borderId="4" fillId="9" fontId="8" numFmtId="0" xfId="0" applyAlignment="1" applyBorder="1" applyFill="1" applyFont="1">
      <alignment horizontal="center" readingOrder="0" vertical="center"/>
    </xf>
    <xf borderId="4" fillId="9" fontId="8" numFmtId="0" xfId="0" applyAlignment="1" applyBorder="1" applyFill="1" applyFont="1">
      <alignment horizontal="center" vertical="center"/>
    </xf>
    <xf borderId="12" fillId="0" fontId="13" numFmtId="1" xfId="0" applyAlignment="1" applyBorder="1" applyFont="1" applyNumberFormat="1">
      <alignment horizontal="center" readingOrder="0" vertical="center"/>
    </xf>
    <xf borderId="28" fillId="0" fontId="13" numFmtId="1" xfId="0" applyAlignment="1" applyBorder="1" applyFont="1" applyNumberFormat="1">
      <alignment horizontal="center" readingOrder="0" vertical="center"/>
    </xf>
    <xf borderId="5" fillId="10" fontId="8" numFmtId="0" xfId="0" applyAlignment="1" applyBorder="1" applyFill="1" applyFont="1">
      <alignment horizontal="center" vertical="center"/>
    </xf>
    <xf borderId="4" fillId="10" fontId="8" numFmtId="0" xfId="0" applyAlignment="1" applyBorder="1" applyFill="1" applyFont="1">
      <alignment horizontal="center" readingOrder="0" vertical="center"/>
    </xf>
    <xf borderId="4" fillId="10" fontId="8" numFmtId="0" xfId="0" applyAlignment="1" applyBorder="1" applyFill="1" applyFont="1">
      <alignment horizontal="center" vertical="center"/>
    </xf>
    <xf borderId="5" fillId="7" fontId="8" numFmtId="0" xfId="0" applyAlignment="1" applyBorder="1" applyFill="1" applyFont="1">
      <alignment horizontal="center"/>
    </xf>
    <xf borderId="4" fillId="7" fontId="8" numFmtId="0" xfId="0" applyAlignment="1" applyBorder="1" applyFill="1" applyFont="1">
      <alignment horizontal="center"/>
    </xf>
    <xf borderId="5" fillId="8" fontId="8" numFmtId="0" xfId="0" applyAlignment="1" applyBorder="1" applyFill="1" applyFont="1">
      <alignment horizontal="center"/>
    </xf>
    <xf borderId="4" fillId="8" fontId="8" numFmtId="0" xfId="0" applyAlignment="1" applyBorder="1" applyFill="1" applyFont="1">
      <alignment horizontal="center"/>
    </xf>
    <xf borderId="5" fillId="9" fontId="8" numFmtId="0" xfId="0" applyAlignment="1" applyBorder="1" applyFill="1" applyFont="1">
      <alignment horizontal="center"/>
    </xf>
    <xf borderId="4" fillId="9" fontId="8" numFmtId="0" xfId="0" applyAlignment="1" applyBorder="1" applyFill="1" applyFont="1">
      <alignment horizontal="center"/>
    </xf>
    <xf borderId="5" fillId="10" fontId="8" numFmtId="0" xfId="0" applyAlignment="1" applyBorder="1" applyFill="1" applyFont="1">
      <alignment horizontal="center"/>
    </xf>
    <xf borderId="0" fillId="0" fontId="19" numFmtId="0" xfId="0" applyAlignment="1" applyFont="1">
      <alignment horizontal="center" vertical="center"/>
    </xf>
    <xf borderId="4" fillId="10" fontId="8" numFmtId="0" xfId="0" applyAlignment="1" applyBorder="1" applyFill="1" applyFont="1">
      <alignment horizontal="center"/>
    </xf>
    <xf borderId="0" fillId="0" fontId="20" numFmtId="0" xfId="0" applyAlignment="1" applyFont="1">
      <alignment vertical="center"/>
    </xf>
    <xf borderId="0" fillId="0" fontId="7" numFmtId="0" xfId="0" applyFont="1"/>
    <xf borderId="0" fillId="0" fontId="8" numFmtId="0" xfId="0" applyAlignment="1" applyFont="1">
      <alignment horizontal="center"/>
    </xf>
    <xf borderId="0" fillId="0" fontId="21" numFmtId="0" xfId="0" applyAlignment="1" applyFont="1">
      <alignment horizontal="left"/>
    </xf>
    <xf borderId="0" fillId="0" fontId="7" numFmtId="0" xfId="0" applyAlignment="1" applyFont="1">
      <alignment horizontal="center"/>
    </xf>
    <xf borderId="0" fillId="0" fontId="7" numFmtId="0" xfId="0" applyAlignment="1" applyFont="1">
      <alignment horizontal="left"/>
    </xf>
    <xf borderId="53" fillId="5" fontId="8" numFmtId="0" xfId="0" applyAlignment="1" applyBorder="1" applyFill="1" applyFont="1">
      <alignment horizontal="center"/>
    </xf>
    <xf borderId="54" fillId="0" fontId="2" numFmtId="0" xfId="0" applyBorder="1" applyFont="1"/>
    <xf borderId="55" fillId="5" fontId="21" numFmtId="0" xfId="0" applyAlignment="1" applyBorder="1" applyFill="1" applyFont="1">
      <alignment horizontal="left"/>
    </xf>
    <xf borderId="53" fillId="6" fontId="8" numFmtId="0" xfId="0" applyAlignment="1" applyBorder="1" applyFill="1" applyFont="1">
      <alignment horizontal="center"/>
    </xf>
    <xf borderId="55" fillId="6" fontId="21" numFmtId="0" xfId="0" applyAlignment="1" applyBorder="1" applyFill="1" applyFont="1">
      <alignment horizontal="left"/>
    </xf>
    <xf borderId="47" fillId="0" fontId="7" numFmtId="0" xfId="0" applyAlignment="1" applyBorder="1" applyFont="1">
      <alignment horizontal="center"/>
    </xf>
    <xf borderId="0" fillId="0" fontId="8" numFmtId="0" xfId="0" applyFont="1"/>
    <xf borderId="22" fillId="0" fontId="21" numFmtId="0" xfId="0" applyAlignment="1" applyBorder="1" applyFont="1">
      <alignment horizontal="left"/>
    </xf>
    <xf borderId="47" fillId="0" fontId="22" numFmtId="0" xfId="0" applyAlignment="1" applyBorder="1" applyFont="1">
      <alignment readingOrder="0"/>
    </xf>
    <xf borderId="46" fillId="0" fontId="7" numFmtId="0" xfId="0" applyAlignment="1" applyBorder="1" applyFont="1">
      <alignment horizontal="center"/>
    </xf>
    <xf borderId="11" fillId="0" fontId="8" numFmtId="0" xfId="0" applyBorder="1" applyFont="1"/>
    <xf borderId="51" fillId="0" fontId="21" numFmtId="0" xfId="0" applyAlignment="1" applyBorder="1" applyFont="1">
      <alignment horizontal="left"/>
    </xf>
    <xf borderId="53" fillId="4" fontId="8" numFmtId="0" xfId="0" applyAlignment="1" applyBorder="1" applyFill="1" applyFont="1">
      <alignment horizontal="center"/>
    </xf>
    <xf borderId="55" fillId="4" fontId="21" numFmtId="0" xfId="0" applyAlignment="1" applyBorder="1" applyFill="1" applyFont="1">
      <alignment horizontal="left"/>
    </xf>
    <xf borderId="53" fillId="3" fontId="8" numFmtId="0" xfId="0" applyAlignment="1" applyBorder="1" applyFill="1" applyFont="1">
      <alignment horizontal="center"/>
    </xf>
    <xf borderId="55" fillId="3" fontId="21" numFmtId="0" xfId="0" applyAlignment="1" applyBorder="1" applyFill="1" applyFont="1">
      <alignment horizontal="left"/>
    </xf>
    <xf borderId="56" fillId="0" fontId="4" numFmtId="0" xfId="0" applyAlignment="1" applyBorder="1" applyFont="1">
      <alignment horizontal="center"/>
    </xf>
    <xf borderId="57" fillId="0" fontId="4" numFmtId="0" xfId="0" applyAlignment="1" applyBorder="1" applyFont="1">
      <alignment horizontal="center" vertical="center"/>
    </xf>
    <xf borderId="57" fillId="0" fontId="4" numFmtId="0" xfId="0" applyBorder="1" applyFont="1"/>
    <xf borderId="58" fillId="11" fontId="4" numFmtId="0" xfId="0" applyBorder="1" applyFill="1" applyFont="1"/>
    <xf borderId="59" fillId="0" fontId="2" numFmtId="0" xfId="0" applyBorder="1" applyFont="1"/>
    <xf borderId="59" fillId="0" fontId="4" numFmtId="0" xfId="0" applyBorder="1" applyFont="1"/>
    <xf borderId="60" fillId="11" fontId="4" numFmtId="0" xfId="0" applyBorder="1" applyFill="1" applyFont="1"/>
    <xf borderId="61" fillId="0" fontId="2" numFmtId="0" xfId="0" applyBorder="1" applyFont="1"/>
    <xf borderId="61" fillId="0" fontId="4" numFmtId="0" xfId="0" applyBorder="1" applyFont="1"/>
    <xf borderId="62" fillId="11" fontId="4" numFmtId="0" xfId="0" applyBorder="1" applyFill="1" applyFont="1"/>
    <xf borderId="0" fillId="0" fontId="23" numFmtId="0" xfId="0" applyFont="1"/>
    <xf borderId="0" fillId="0" fontId="24" numFmtId="0" xfId="0" applyFont="1"/>
    <xf borderId="0" fillId="0" fontId="25" numFmtId="0" xfId="0" applyFont="1"/>
    <xf borderId="0" fillId="0" fontId="21" numFmtId="0" xfId="0" applyAlignment="1" applyFont="1">
      <alignment readingOrder="0"/>
    </xf>
    <xf borderId="0" fillId="0" fontId="24" numFmtId="0" xfId="0" applyAlignment="1" applyFont="1">
      <alignment readingOrder="0"/>
    </xf>
    <xf borderId="0" fillId="0" fontId="23" numFmtId="0" xfId="0" applyAlignment="1" applyFont="1">
      <alignment readingOrder="0"/>
    </xf>
    <xf borderId="53" fillId="7" fontId="8" numFmtId="0" xfId="0" applyAlignment="1" applyBorder="1" applyFill="1" applyFont="1">
      <alignment horizontal="center"/>
    </xf>
    <xf borderId="55" fillId="7" fontId="21" numFmtId="0" xfId="0" applyAlignment="1" applyBorder="1" applyFill="1" applyFont="1">
      <alignment horizontal="left"/>
    </xf>
    <xf borderId="53" fillId="8" fontId="8" numFmtId="0" xfId="0" applyAlignment="1" applyBorder="1" applyFill="1" applyFont="1">
      <alignment horizontal="center"/>
    </xf>
    <xf borderId="55" fillId="8" fontId="21" numFmtId="0" xfId="0" applyAlignment="1" applyBorder="1" applyFill="1" applyFont="1">
      <alignment horizontal="left"/>
    </xf>
    <xf borderId="0" fillId="0" fontId="18" numFmtId="0" xfId="0" applyFont="1"/>
    <xf borderId="53" fillId="9" fontId="8" numFmtId="0" xfId="0" applyAlignment="1" applyBorder="1" applyFill="1" applyFont="1">
      <alignment horizontal="center" readingOrder="0"/>
    </xf>
    <xf borderId="55" fillId="9" fontId="21" numFmtId="0" xfId="0" applyAlignment="1" applyBorder="1" applyFill="1" applyFont="1">
      <alignment horizontal="left"/>
    </xf>
    <xf borderId="53" fillId="10" fontId="8" numFmtId="0" xfId="0" applyAlignment="1" applyBorder="1" applyFill="1" applyFont="1">
      <alignment horizontal="center" readingOrder="0"/>
    </xf>
    <xf borderId="55" fillId="10" fontId="21" numFmtId="0" xfId="0" applyAlignment="1" applyBorder="1" applyFill="1" applyFont="1">
      <alignment horizontal="left"/>
    </xf>
  </cellXfs>
  <cellStyles count="1">
    <cellStyle xfId="0" name="Normal" builtinId="0"/>
  </cellStyles>
  <dxfs count="2">
    <dxf>
      <font/>
      <fill>
        <patternFill patternType="solid">
          <fgColor rgb="FFB7E1CD"/>
          <bgColor rgb="FFB7E1CD"/>
        </patternFill>
      </fill>
      <border/>
    </dxf>
    <dxf>
      <font/>
      <fill>
        <patternFill patternType="solid">
          <fgColor rgb="FFF4CCCC"/>
          <bgColor rgb="FFF4CCCC"/>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pageSetUpPr fitToPage="1"/>
  </sheetPr>
  <sheetViews>
    <sheetView showGridLines="0" workbookViewId="0"/>
  </sheetViews>
  <sheetFormatPr customHeight="1" defaultColWidth="12.63" defaultRowHeight="15.0"/>
  <cols>
    <col customWidth="1" min="1" max="33" width="2.38"/>
    <col customWidth="1" min="34" max="34" width="3.0"/>
    <col customWidth="1" min="35" max="35" width="4.5"/>
  </cols>
  <sheetData>
    <row r="1" ht="15.75" customHeight="1">
      <c r="A1" s="1" t="s">
        <v>0</v>
      </c>
      <c r="B1" s="2"/>
      <c r="C1" s="2"/>
      <c r="D1" s="2"/>
      <c r="E1" s="2"/>
      <c r="F1" s="2"/>
      <c r="G1" s="2"/>
      <c r="H1" s="2"/>
      <c r="I1" s="4"/>
      <c r="J1" s="5"/>
      <c r="K1" s="6" t="s">
        <v>1</v>
      </c>
      <c r="L1" s="2"/>
      <c r="M1" s="2"/>
      <c r="N1" s="2"/>
      <c r="O1" s="2"/>
      <c r="P1" s="2"/>
      <c r="Q1" s="2"/>
      <c r="R1" s="2"/>
      <c r="S1" s="4"/>
      <c r="T1" s="8"/>
      <c r="U1" s="11" t="s">
        <v>2</v>
      </c>
      <c r="V1" s="2"/>
      <c r="W1" s="4"/>
      <c r="X1" s="15" t="s">
        <v>5</v>
      </c>
      <c r="Y1" s="2"/>
      <c r="Z1" s="4"/>
      <c r="AA1" s="15" t="s">
        <v>6</v>
      </c>
      <c r="AB1" s="2"/>
      <c r="AC1" s="2"/>
      <c r="AD1" s="2"/>
      <c r="AE1" s="2"/>
      <c r="AF1" s="2"/>
      <c r="AG1" s="2"/>
      <c r="AH1" s="16"/>
      <c r="AI1" s="17"/>
    </row>
    <row r="2" ht="9.0" customHeight="1">
      <c r="A2" s="18"/>
      <c r="B2" s="20"/>
      <c r="C2" s="20"/>
      <c r="D2" s="20"/>
      <c r="E2" s="20"/>
      <c r="F2" s="20"/>
      <c r="G2" s="20"/>
      <c r="H2" s="20"/>
      <c r="I2" s="20"/>
      <c r="J2" s="20"/>
      <c r="K2" s="20"/>
      <c r="L2" s="20"/>
      <c r="M2" s="20"/>
      <c r="N2" s="20"/>
      <c r="O2" s="21"/>
      <c r="P2" s="21"/>
      <c r="Q2" s="21"/>
      <c r="R2" s="21"/>
      <c r="S2" s="21"/>
      <c r="T2" s="21"/>
      <c r="U2" s="21"/>
      <c r="V2" s="21"/>
      <c r="W2" s="21"/>
      <c r="X2" s="21"/>
      <c r="Y2" s="21"/>
      <c r="Z2" s="21"/>
      <c r="AA2" s="21"/>
      <c r="AB2" s="21"/>
      <c r="AC2" s="21"/>
      <c r="AD2" s="21"/>
      <c r="AE2" s="21"/>
      <c r="AF2" s="21"/>
      <c r="AG2" s="21"/>
      <c r="AH2" s="17"/>
      <c r="AI2" s="17"/>
    </row>
    <row r="3" ht="9.0" customHeight="1">
      <c r="A3" s="18"/>
      <c r="B3" s="20"/>
      <c r="C3" s="20"/>
      <c r="D3" s="20"/>
      <c r="E3" s="20"/>
      <c r="F3" s="20"/>
      <c r="G3" s="20"/>
      <c r="H3" s="20"/>
      <c r="I3" s="20"/>
      <c r="J3" s="20"/>
      <c r="K3" s="20"/>
      <c r="L3" s="20"/>
      <c r="M3" s="20"/>
      <c r="N3" s="20"/>
      <c r="O3" s="21"/>
      <c r="P3" s="21"/>
      <c r="Q3" s="21"/>
      <c r="R3" s="21"/>
      <c r="S3" s="21"/>
      <c r="T3" s="21"/>
      <c r="U3" s="21"/>
      <c r="V3" s="21"/>
      <c r="W3" s="21"/>
      <c r="X3" s="21"/>
      <c r="Y3" s="21"/>
      <c r="Z3" s="21"/>
      <c r="AA3" s="21"/>
      <c r="AB3" s="21"/>
      <c r="AC3" s="21"/>
      <c r="AD3" s="21"/>
      <c r="AE3" s="21"/>
      <c r="AF3" s="21"/>
      <c r="AG3" s="21"/>
      <c r="AH3" s="17"/>
      <c r="AI3" s="17"/>
    </row>
    <row r="4" ht="16.5" customHeight="1">
      <c r="A4" s="22"/>
      <c r="B4" s="4"/>
      <c r="C4" s="23" t="s">
        <v>8</v>
      </c>
      <c r="D4" s="2"/>
      <c r="E4" s="2"/>
      <c r="F4" s="2"/>
      <c r="G4" s="2"/>
      <c r="H4" s="2"/>
      <c r="I4" s="2"/>
      <c r="J4" s="2"/>
      <c r="K4" s="2"/>
      <c r="L4" s="2"/>
      <c r="M4" s="2"/>
      <c r="N4" s="16"/>
      <c r="O4" s="24">
        <v>1.0</v>
      </c>
      <c r="P4" s="2"/>
      <c r="Q4" s="25"/>
      <c r="R4" s="26">
        <v>2.0</v>
      </c>
      <c r="S4" s="2"/>
      <c r="T4" s="25"/>
      <c r="U4" s="26">
        <v>3.0</v>
      </c>
      <c r="V4" s="2"/>
      <c r="W4" s="25"/>
      <c r="X4" s="26">
        <v>4.0</v>
      </c>
      <c r="Y4" s="2"/>
      <c r="Z4" s="16"/>
      <c r="AA4" s="27" t="s">
        <v>9</v>
      </c>
      <c r="AB4" s="27" t="s">
        <v>10</v>
      </c>
      <c r="AC4" s="26" t="s">
        <v>11</v>
      </c>
      <c r="AD4" s="2"/>
      <c r="AE4" s="25"/>
      <c r="AF4" s="28" t="s">
        <v>12</v>
      </c>
      <c r="AG4" s="29" t="s">
        <v>13</v>
      </c>
      <c r="AH4" s="16"/>
      <c r="AI4" s="17"/>
    </row>
    <row r="5" ht="16.5" customHeight="1">
      <c r="A5" s="30">
        <v>1.0</v>
      </c>
      <c r="B5" s="31" t="s">
        <v>16</v>
      </c>
      <c r="C5" s="32"/>
      <c r="D5" s="32"/>
      <c r="E5" s="32"/>
      <c r="F5" s="32"/>
      <c r="G5" s="32"/>
      <c r="H5" s="32"/>
      <c r="I5" s="32"/>
      <c r="J5" s="32"/>
      <c r="K5" s="32"/>
      <c r="L5" s="32"/>
      <c r="M5" s="32"/>
      <c r="N5" s="32"/>
      <c r="O5" s="33" t="s">
        <v>17</v>
      </c>
      <c r="P5" s="34"/>
      <c r="Q5" s="35"/>
      <c r="R5" s="36">
        <v>3.0</v>
      </c>
      <c r="S5" s="37" t="s">
        <v>19</v>
      </c>
      <c r="T5" s="38">
        <v>2.0</v>
      </c>
      <c r="U5" s="36">
        <v>3.0</v>
      </c>
      <c r="V5" s="37" t="s">
        <v>19</v>
      </c>
      <c r="W5" s="38">
        <v>2.0</v>
      </c>
      <c r="X5" s="36">
        <v>3.0</v>
      </c>
      <c r="Y5" s="37" t="s">
        <v>19</v>
      </c>
      <c r="Z5" s="36">
        <v>0.0</v>
      </c>
      <c r="AA5" s="39">
        <f>IF(B5&lt;&gt;"",SUM(IF(R5&gt;T5,1,0),IF(U5&gt;W5,1,0),IF(X5&gt;Z5,1,0)),"")</f>
        <v>3</v>
      </c>
      <c r="AB5" s="40">
        <f>IF(B5&lt;&gt;"",SUM(IF(R5&lt;T5,1,0),IF(U5&lt;W5,1,0),IF(X5&lt;Z5,1,0)),"")</f>
        <v>0</v>
      </c>
      <c r="AC5" s="41">
        <f>IF(B5&lt;&gt;"",R5+U5+X5,"")</f>
        <v>9</v>
      </c>
      <c r="AD5" s="41" t="s">
        <v>19</v>
      </c>
      <c r="AE5" s="42">
        <f>IF(B5&lt;&gt;"",T5+W5+Z5,"")</f>
        <v>4</v>
      </c>
      <c r="AF5" s="43">
        <f t="shared" ref="AF5:AF8" si="1">IF(B5&lt;&gt;"",(AA5*2)+AB5,"")</f>
        <v>6</v>
      </c>
      <c r="AG5" s="44">
        <f t="shared" ref="AG5:AG8" si="2">IF(B5&lt;&gt;"",RANK(AF5,$AF$5:$AF$8,0)+IF(AI5&lt;&gt;"",RANK(AI5,$AI$5:$AFH$8,0)-1,0),"")</f>
        <v>1</v>
      </c>
      <c r="AH5" s="45"/>
      <c r="AI5" s="17"/>
    </row>
    <row r="6" ht="16.5" customHeight="1">
      <c r="A6" s="46">
        <v>2.0</v>
      </c>
      <c r="B6" s="31" t="s">
        <v>23</v>
      </c>
      <c r="C6" s="32"/>
      <c r="D6" s="32"/>
      <c r="E6" s="32"/>
      <c r="F6" s="32"/>
      <c r="G6" s="32"/>
      <c r="H6" s="32"/>
      <c r="I6" s="32"/>
      <c r="J6" s="32"/>
      <c r="K6" s="32"/>
      <c r="L6" s="32"/>
      <c r="M6" s="32"/>
      <c r="N6" s="32"/>
      <c r="O6" s="50">
        <f>T5</f>
        <v>2</v>
      </c>
      <c r="P6" s="51" t="s">
        <v>19</v>
      </c>
      <c r="Q6" s="52">
        <f>R5</f>
        <v>3</v>
      </c>
      <c r="R6" s="53" t="s">
        <v>17</v>
      </c>
      <c r="S6" s="54"/>
      <c r="T6" s="55"/>
      <c r="U6" s="56">
        <v>1.0</v>
      </c>
      <c r="V6" s="57" t="s">
        <v>19</v>
      </c>
      <c r="W6" s="58">
        <v>3.0</v>
      </c>
      <c r="X6" s="56">
        <v>3.0</v>
      </c>
      <c r="Y6" s="57" t="s">
        <v>19</v>
      </c>
      <c r="Z6" s="59">
        <v>1.0</v>
      </c>
      <c r="AA6" s="60">
        <f>IF(B6&lt;&gt;"",SUM(IF(O6&gt;Q6,1,0),IF(U6&gt;W6,1,0),IF(X6&gt;Z6,1,0)),"")</f>
        <v>1</v>
      </c>
      <c r="AB6" s="61">
        <f>IF(B6&lt;&gt;"",SUM(IF(O6&lt;Q6,1,0),IF(U6&lt;W6,1,0),IF(X6&lt;Z6,1,0)),"")</f>
        <v>2</v>
      </c>
      <c r="AC6" s="62">
        <f>IF(B6&lt;&gt;"",O6+U6+X6,"")</f>
        <v>6</v>
      </c>
      <c r="AD6" s="63" t="s">
        <v>19</v>
      </c>
      <c r="AE6" s="64">
        <f>IF(B6&lt;&gt;"",Q6+W6+Z6,"")</f>
        <v>7</v>
      </c>
      <c r="AF6" s="65">
        <f t="shared" si="1"/>
        <v>4</v>
      </c>
      <c r="AG6" s="44">
        <f t="shared" si="2"/>
        <v>3</v>
      </c>
      <c r="AH6" s="45"/>
      <c r="AI6" s="49">
        <f>DIVIDE(4,4)</f>
        <v>1</v>
      </c>
    </row>
    <row r="7" ht="16.5" customHeight="1">
      <c r="A7" s="46">
        <v>3.0</v>
      </c>
      <c r="B7" s="31" t="s">
        <v>26</v>
      </c>
      <c r="C7" s="32"/>
      <c r="D7" s="32"/>
      <c r="E7" s="32"/>
      <c r="F7" s="32"/>
      <c r="G7" s="32"/>
      <c r="H7" s="32"/>
      <c r="I7" s="32"/>
      <c r="J7" s="32"/>
      <c r="K7" s="32"/>
      <c r="L7" s="32"/>
      <c r="M7" s="32"/>
      <c r="N7" s="32"/>
      <c r="O7" s="66">
        <f>W5</f>
        <v>2</v>
      </c>
      <c r="P7" s="67" t="s">
        <v>19</v>
      </c>
      <c r="Q7" s="68">
        <f>U5</f>
        <v>3</v>
      </c>
      <c r="R7" s="69">
        <f>W6</f>
        <v>3</v>
      </c>
      <c r="S7" s="67" t="s">
        <v>19</v>
      </c>
      <c r="T7" s="68">
        <f>U6</f>
        <v>1</v>
      </c>
      <c r="U7" s="53" t="s">
        <v>17</v>
      </c>
      <c r="V7" s="54"/>
      <c r="W7" s="55"/>
      <c r="X7" s="56">
        <v>0.0</v>
      </c>
      <c r="Y7" s="57" t="s">
        <v>19</v>
      </c>
      <c r="Z7" s="59">
        <v>3.0</v>
      </c>
      <c r="AA7" s="60">
        <f>IF(B7&lt;&gt;"",SUM(IF(O7&gt;Q7,1,0),IF(R7&gt;T7,1,0),IF(X7&gt;Z7,1,0)),"")</f>
        <v>1</v>
      </c>
      <c r="AB7" s="61">
        <f>IF(B7&lt;&gt;"",SUM(IF(O7&lt;Q7,1,0),IF(R7&lt;T7,1,0),IF(X7&lt;Z7,1,0)),"")</f>
        <v>2</v>
      </c>
      <c r="AC7" s="62">
        <f>IF(B7&lt;&gt;"",O7+R7+X7,"")</f>
        <v>5</v>
      </c>
      <c r="AD7" s="63" t="s">
        <v>19</v>
      </c>
      <c r="AE7" s="64">
        <f>IF(B7&lt;&gt;"",Q7+T7+Z7,"")</f>
        <v>7</v>
      </c>
      <c r="AF7" s="65">
        <f t="shared" si="1"/>
        <v>4</v>
      </c>
      <c r="AG7" s="44">
        <f t="shared" si="2"/>
        <v>4</v>
      </c>
      <c r="AH7" s="45"/>
      <c r="AI7" s="49">
        <f>DIVIDE(3,4)</f>
        <v>0.75</v>
      </c>
    </row>
    <row r="8" ht="16.5" customHeight="1">
      <c r="A8" s="70">
        <v>4.0</v>
      </c>
      <c r="B8" s="71" t="s">
        <v>30</v>
      </c>
      <c r="C8" s="72"/>
      <c r="D8" s="72"/>
      <c r="E8" s="72"/>
      <c r="F8" s="72"/>
      <c r="G8" s="72"/>
      <c r="H8" s="72"/>
      <c r="I8" s="72"/>
      <c r="J8" s="72"/>
      <c r="K8" s="72"/>
      <c r="L8" s="72"/>
      <c r="M8" s="72"/>
      <c r="N8" s="72"/>
      <c r="O8" s="73">
        <f>Z5</f>
        <v>0</v>
      </c>
      <c r="P8" s="74" t="s">
        <v>19</v>
      </c>
      <c r="Q8" s="75">
        <f>X5</f>
        <v>3</v>
      </c>
      <c r="R8" s="76">
        <f>Z6</f>
        <v>1</v>
      </c>
      <c r="S8" s="74" t="s">
        <v>19</v>
      </c>
      <c r="T8" s="77">
        <f>X6</f>
        <v>3</v>
      </c>
      <c r="U8" s="76">
        <f>Z7</f>
        <v>3</v>
      </c>
      <c r="V8" s="78" t="s">
        <v>19</v>
      </c>
      <c r="W8" s="77">
        <f>X7</f>
        <v>0</v>
      </c>
      <c r="X8" s="79" t="s">
        <v>17</v>
      </c>
      <c r="Y8" s="80"/>
      <c r="Z8" s="81"/>
      <c r="AA8" s="82">
        <f>IF(B8&lt;&gt;"",SUM(IF(O8&gt;Q8,1,0),IF(R8&gt;T8,1,0),IF(U8&gt;W8,1,0)),"")</f>
        <v>1</v>
      </c>
      <c r="AB8" s="83">
        <f>IF(B8&lt;&gt;"",SUM(IF(O8&lt;Q8,1,0),IF(R8&lt;T8,1,0),IF(U8&lt;W8,1,0)),"")</f>
        <v>2</v>
      </c>
      <c r="AC8" s="84">
        <f>IF(B8&lt;&gt;"",O8+R8+U8,"")</f>
        <v>4</v>
      </c>
      <c r="AD8" s="85" t="s">
        <v>19</v>
      </c>
      <c r="AE8" s="86">
        <f>IF(B8&lt;&gt;"",Q8+T8+W8,"")</f>
        <v>6</v>
      </c>
      <c r="AF8" s="87">
        <f t="shared" si="1"/>
        <v>4</v>
      </c>
      <c r="AG8" s="88">
        <f t="shared" si="2"/>
        <v>2</v>
      </c>
      <c r="AH8" s="89"/>
      <c r="AI8" s="49">
        <f>DIVIDE(4,3)</f>
        <v>1.333333333</v>
      </c>
    </row>
    <row r="9" ht="16.5" customHeight="1">
      <c r="A9" s="17"/>
      <c r="B9" s="20"/>
      <c r="C9" s="20"/>
      <c r="D9" s="20"/>
      <c r="E9" s="20"/>
      <c r="F9" s="20"/>
      <c r="G9" s="20"/>
      <c r="H9" s="20"/>
      <c r="I9" s="20"/>
      <c r="J9" s="20"/>
      <c r="K9" s="20"/>
      <c r="L9" s="20"/>
      <c r="M9" s="20"/>
      <c r="N9" s="20"/>
      <c r="O9" s="21"/>
      <c r="P9" s="21"/>
      <c r="Q9" s="21"/>
      <c r="R9" s="21"/>
      <c r="S9" s="21"/>
      <c r="T9" s="21"/>
      <c r="U9" s="21"/>
      <c r="V9" s="21"/>
      <c r="W9" s="21"/>
      <c r="X9" s="21"/>
      <c r="Y9" s="21"/>
      <c r="Z9" s="21"/>
      <c r="AA9" s="21"/>
      <c r="AB9" s="21"/>
      <c r="AC9" s="21"/>
      <c r="AD9" s="21"/>
      <c r="AE9" s="21"/>
      <c r="AF9" s="90"/>
      <c r="AG9" s="90"/>
      <c r="AH9" s="17"/>
      <c r="AI9" s="17"/>
    </row>
    <row r="10" ht="16.5" customHeight="1">
      <c r="A10" s="22"/>
      <c r="B10" s="4"/>
      <c r="C10" s="23" t="s">
        <v>31</v>
      </c>
      <c r="D10" s="2"/>
      <c r="E10" s="2"/>
      <c r="F10" s="2"/>
      <c r="G10" s="2"/>
      <c r="H10" s="2"/>
      <c r="I10" s="2"/>
      <c r="J10" s="2"/>
      <c r="K10" s="2"/>
      <c r="L10" s="2"/>
      <c r="M10" s="2"/>
      <c r="N10" s="16"/>
      <c r="O10" s="24">
        <v>1.0</v>
      </c>
      <c r="P10" s="2"/>
      <c r="Q10" s="25"/>
      <c r="R10" s="26">
        <v>2.0</v>
      </c>
      <c r="S10" s="2"/>
      <c r="T10" s="25"/>
      <c r="U10" s="26">
        <v>3.0</v>
      </c>
      <c r="V10" s="2"/>
      <c r="W10" s="25"/>
      <c r="X10" s="26">
        <v>4.0</v>
      </c>
      <c r="Y10" s="2"/>
      <c r="Z10" s="16"/>
      <c r="AA10" s="27" t="s">
        <v>9</v>
      </c>
      <c r="AB10" s="27" t="s">
        <v>10</v>
      </c>
      <c r="AC10" s="26" t="s">
        <v>11</v>
      </c>
      <c r="AD10" s="2"/>
      <c r="AE10" s="25"/>
      <c r="AF10" s="28" t="s">
        <v>12</v>
      </c>
      <c r="AG10" s="29" t="s">
        <v>13</v>
      </c>
      <c r="AH10" s="16"/>
      <c r="AI10" s="17"/>
    </row>
    <row r="11" ht="16.5" customHeight="1">
      <c r="A11" s="30">
        <v>1.0</v>
      </c>
      <c r="B11" s="31" t="s">
        <v>37</v>
      </c>
      <c r="C11" s="32"/>
      <c r="D11" s="32"/>
      <c r="E11" s="32"/>
      <c r="F11" s="32"/>
      <c r="G11" s="32"/>
      <c r="H11" s="32"/>
      <c r="I11" s="32"/>
      <c r="J11" s="32"/>
      <c r="K11" s="32"/>
      <c r="L11" s="32"/>
      <c r="M11" s="32"/>
      <c r="N11" s="32"/>
      <c r="O11" s="33" t="s">
        <v>17</v>
      </c>
      <c r="P11" s="34"/>
      <c r="Q11" s="35"/>
      <c r="R11" s="36">
        <v>3.0</v>
      </c>
      <c r="S11" s="37" t="s">
        <v>19</v>
      </c>
      <c r="T11" s="38">
        <v>1.0</v>
      </c>
      <c r="U11" s="36">
        <v>3.0</v>
      </c>
      <c r="V11" s="37" t="s">
        <v>19</v>
      </c>
      <c r="W11" s="38">
        <v>0.0</v>
      </c>
      <c r="X11" s="36">
        <v>3.0</v>
      </c>
      <c r="Y11" s="37" t="s">
        <v>19</v>
      </c>
      <c r="Z11" s="36">
        <v>1.0</v>
      </c>
      <c r="AA11" s="39">
        <f>IF(B11&lt;&gt;"",SUM(IF(R11&gt;T11,1,0),IF(U11&gt;W11,1,0),IF(X11&gt;Z11,1,0)),"")</f>
        <v>3</v>
      </c>
      <c r="AB11" s="40">
        <f>IF(B11&lt;&gt;"",SUM(IF(R11&lt;T11,1,0),IF(U11&lt;W11,1,0),IF(X11&lt;Z11,1,0)),"")</f>
        <v>0</v>
      </c>
      <c r="AC11" s="41">
        <f>IF(B11&lt;&gt;"",R11+U11+X11,"")</f>
        <v>9</v>
      </c>
      <c r="AD11" s="41" t="s">
        <v>19</v>
      </c>
      <c r="AE11" s="42">
        <f>IF(B11&lt;&gt;"",T11+W11+Z11,"")</f>
        <v>2</v>
      </c>
      <c r="AF11" s="43">
        <f t="shared" ref="AF11:AF14" si="3">IF(B11&lt;&gt;"",(AA11*2)+AB11,"")</f>
        <v>6</v>
      </c>
      <c r="AG11" s="44">
        <f t="shared" ref="AG11:AG14" si="4">IF(B11&lt;&gt;"",RANK(AF11,$AF$11:$AF$14,0)+IF(AI11&lt;&gt;"",RANK(AI11,$AI$11:$AI$14,0)-1,0),"")</f>
        <v>1</v>
      </c>
      <c r="AH11" s="45"/>
      <c r="AI11" s="17"/>
    </row>
    <row r="12" ht="16.5" customHeight="1">
      <c r="A12" s="46">
        <v>2.0</v>
      </c>
      <c r="B12" s="31" t="s">
        <v>41</v>
      </c>
      <c r="C12" s="32"/>
      <c r="D12" s="32"/>
      <c r="E12" s="32"/>
      <c r="F12" s="32"/>
      <c r="G12" s="32"/>
      <c r="H12" s="32"/>
      <c r="I12" s="32"/>
      <c r="J12" s="32"/>
      <c r="K12" s="32"/>
      <c r="L12" s="32"/>
      <c r="M12" s="32"/>
      <c r="N12" s="32"/>
      <c r="O12" s="50">
        <f>T11</f>
        <v>1</v>
      </c>
      <c r="P12" s="51" t="s">
        <v>19</v>
      </c>
      <c r="Q12" s="52">
        <f>R11</f>
        <v>3</v>
      </c>
      <c r="R12" s="53" t="s">
        <v>17</v>
      </c>
      <c r="S12" s="54"/>
      <c r="T12" s="55"/>
      <c r="U12" s="56">
        <v>3.0</v>
      </c>
      <c r="V12" s="57" t="s">
        <v>19</v>
      </c>
      <c r="W12" s="58">
        <v>0.0</v>
      </c>
      <c r="X12" s="56">
        <v>3.0</v>
      </c>
      <c r="Y12" s="57" t="s">
        <v>19</v>
      </c>
      <c r="Z12" s="59">
        <v>0.0</v>
      </c>
      <c r="AA12" s="60">
        <f>IF(B12&lt;&gt;"",SUM(IF(O12&gt;Q12,1,0),IF(U12&gt;W12,1,0),IF(X12&gt;Z12,1,0)),"")</f>
        <v>2</v>
      </c>
      <c r="AB12" s="61">
        <f>IF(B12&lt;&gt;"",SUM(IF(O12&lt;Q12,1,0),IF(U12&lt;W12,1,0),IF(X12&lt;Z12,1,0)),"")</f>
        <v>1</v>
      </c>
      <c r="AC12" s="62">
        <f>IF(B12&lt;&gt;"",O12+U12+X12,"")</f>
        <v>7</v>
      </c>
      <c r="AD12" s="63" t="s">
        <v>19</v>
      </c>
      <c r="AE12" s="64">
        <f>IF(B12&lt;&gt;"",Q12+W12+Z12,"")</f>
        <v>3</v>
      </c>
      <c r="AF12" s="65">
        <f t="shared" si="3"/>
        <v>5</v>
      </c>
      <c r="AG12" s="44">
        <f t="shared" si="4"/>
        <v>2</v>
      </c>
      <c r="AH12" s="45"/>
      <c r="AI12" s="17"/>
    </row>
    <row r="13" ht="16.5" customHeight="1">
      <c r="A13" s="46">
        <v>3.0</v>
      </c>
      <c r="B13" s="31" t="s">
        <v>44</v>
      </c>
      <c r="C13" s="32"/>
      <c r="D13" s="32"/>
      <c r="E13" s="32"/>
      <c r="F13" s="32"/>
      <c r="G13" s="32"/>
      <c r="H13" s="32"/>
      <c r="I13" s="32"/>
      <c r="J13" s="32"/>
      <c r="K13" s="32"/>
      <c r="L13" s="32"/>
      <c r="M13" s="32"/>
      <c r="N13" s="32"/>
      <c r="O13" s="66">
        <f>W11</f>
        <v>0</v>
      </c>
      <c r="P13" s="67" t="s">
        <v>19</v>
      </c>
      <c r="Q13" s="68">
        <f>U11</f>
        <v>3</v>
      </c>
      <c r="R13" s="69">
        <f>W12</f>
        <v>0</v>
      </c>
      <c r="S13" s="67" t="s">
        <v>19</v>
      </c>
      <c r="T13" s="68">
        <f>U12</f>
        <v>3</v>
      </c>
      <c r="U13" s="53" t="s">
        <v>17</v>
      </c>
      <c r="V13" s="54"/>
      <c r="W13" s="55"/>
      <c r="X13" s="56">
        <v>3.0</v>
      </c>
      <c r="Y13" s="57" t="s">
        <v>19</v>
      </c>
      <c r="Z13" s="59">
        <v>1.0</v>
      </c>
      <c r="AA13" s="60">
        <f>IF(B13&lt;&gt;"",SUM(IF(O13&gt;Q13,1,0),IF(R13&gt;T13,1,0),IF(X13&gt;Z13,1,0)),"")</f>
        <v>1</v>
      </c>
      <c r="AB13" s="61">
        <f>IF(B13&lt;&gt;"",SUM(IF(O13&lt;Q13,1,0),IF(R13&lt;T13,1,0),IF(X13&lt;Z13,1,0)),"")</f>
        <v>2</v>
      </c>
      <c r="AC13" s="62">
        <f>IF(B13&lt;&gt;"",O13+R13+X13,"")</f>
        <v>3</v>
      </c>
      <c r="AD13" s="63" t="s">
        <v>19</v>
      </c>
      <c r="AE13" s="64">
        <f>IF(B13&lt;&gt;"",Q13+T13+Z13,"")</f>
        <v>7</v>
      </c>
      <c r="AF13" s="65">
        <f t="shared" si="3"/>
        <v>4</v>
      </c>
      <c r="AG13" s="44">
        <f t="shared" si="4"/>
        <v>3</v>
      </c>
      <c r="AH13" s="45"/>
      <c r="AI13" s="17"/>
    </row>
    <row r="14" ht="16.5" customHeight="1">
      <c r="A14" s="70">
        <v>4.0</v>
      </c>
      <c r="B14" s="71" t="s">
        <v>48</v>
      </c>
      <c r="C14" s="72"/>
      <c r="D14" s="72"/>
      <c r="E14" s="72"/>
      <c r="F14" s="72"/>
      <c r="G14" s="72"/>
      <c r="H14" s="72"/>
      <c r="I14" s="72"/>
      <c r="J14" s="72"/>
      <c r="K14" s="72"/>
      <c r="L14" s="72"/>
      <c r="M14" s="72"/>
      <c r="N14" s="72"/>
      <c r="O14" s="73">
        <f>Z11</f>
        <v>1</v>
      </c>
      <c r="P14" s="74" t="s">
        <v>19</v>
      </c>
      <c r="Q14" s="75">
        <f>X11</f>
        <v>3</v>
      </c>
      <c r="R14" s="76">
        <f>Z12</f>
        <v>0</v>
      </c>
      <c r="S14" s="74" t="s">
        <v>19</v>
      </c>
      <c r="T14" s="77">
        <f>X12</f>
        <v>3</v>
      </c>
      <c r="U14" s="76">
        <f>Z13</f>
        <v>1</v>
      </c>
      <c r="V14" s="78" t="s">
        <v>19</v>
      </c>
      <c r="W14" s="77">
        <f>X13</f>
        <v>3</v>
      </c>
      <c r="X14" s="79" t="s">
        <v>17</v>
      </c>
      <c r="Y14" s="80"/>
      <c r="Z14" s="81"/>
      <c r="AA14" s="82">
        <f>IF(B14&lt;&gt;"",SUM(IF(O14&gt;Q14,1,0),IF(R14&gt;T14,1,0),IF(U14&gt;W14,1,0)),"")</f>
        <v>0</v>
      </c>
      <c r="AB14" s="83">
        <f>IF(B14&lt;&gt;"",SUM(IF(O14&lt;Q14,1,0),IF(R14&lt;T14,1,0),IF(U14&lt;W14,1,0)),"")</f>
        <v>3</v>
      </c>
      <c r="AC14" s="84">
        <f>IF(B14&lt;&gt;"",O14+R14+U14,"")</f>
        <v>2</v>
      </c>
      <c r="AD14" s="85" t="s">
        <v>19</v>
      </c>
      <c r="AE14" s="86">
        <f>IF(B14&lt;&gt;"",Q14+T14+W14,"")</f>
        <v>9</v>
      </c>
      <c r="AF14" s="87">
        <f t="shared" si="3"/>
        <v>3</v>
      </c>
      <c r="AG14" s="88">
        <f t="shared" si="4"/>
        <v>4</v>
      </c>
      <c r="AH14" s="89"/>
      <c r="AI14" s="17"/>
    </row>
    <row r="15" ht="16.5" customHeight="1">
      <c r="A15" s="17"/>
      <c r="B15" s="20"/>
      <c r="C15" s="20"/>
      <c r="D15" s="20"/>
      <c r="E15" s="20"/>
      <c r="F15" s="20"/>
      <c r="G15" s="20"/>
      <c r="H15" s="20"/>
      <c r="I15" s="20"/>
      <c r="J15" s="20"/>
      <c r="K15" s="20"/>
      <c r="L15" s="20"/>
      <c r="M15" s="20"/>
      <c r="N15" s="20"/>
      <c r="O15" s="21"/>
      <c r="P15" s="21"/>
      <c r="Q15" s="21"/>
      <c r="R15" s="21"/>
      <c r="S15" s="21"/>
      <c r="T15" s="21"/>
      <c r="U15" s="21"/>
      <c r="V15" s="21"/>
      <c r="W15" s="21"/>
      <c r="X15" s="21"/>
      <c r="Y15" s="21"/>
      <c r="Z15" s="21"/>
      <c r="AA15" s="21"/>
      <c r="AB15" s="21"/>
      <c r="AC15" s="21"/>
      <c r="AD15" s="21"/>
      <c r="AE15" s="21"/>
      <c r="AF15" s="21"/>
      <c r="AG15" s="21"/>
      <c r="AH15" s="91"/>
      <c r="AI15" s="17"/>
    </row>
    <row r="16" ht="16.5" customHeight="1">
      <c r="A16" s="22"/>
      <c r="B16" s="4"/>
      <c r="C16" s="23" t="s">
        <v>45</v>
      </c>
      <c r="D16" s="2"/>
      <c r="E16" s="2"/>
      <c r="F16" s="2"/>
      <c r="G16" s="2"/>
      <c r="H16" s="2"/>
      <c r="I16" s="2"/>
      <c r="J16" s="2"/>
      <c r="K16" s="2"/>
      <c r="L16" s="2"/>
      <c r="M16" s="2"/>
      <c r="N16" s="16"/>
      <c r="O16" s="24">
        <v>1.0</v>
      </c>
      <c r="P16" s="2"/>
      <c r="Q16" s="25"/>
      <c r="R16" s="26">
        <v>2.0</v>
      </c>
      <c r="S16" s="2"/>
      <c r="T16" s="25"/>
      <c r="U16" s="26">
        <v>3.0</v>
      </c>
      <c r="V16" s="2"/>
      <c r="W16" s="25"/>
      <c r="X16" s="26">
        <v>4.0</v>
      </c>
      <c r="Y16" s="2"/>
      <c r="Z16" s="16"/>
      <c r="AA16" s="27" t="s">
        <v>9</v>
      </c>
      <c r="AB16" s="27" t="s">
        <v>10</v>
      </c>
      <c r="AC16" s="26" t="s">
        <v>11</v>
      </c>
      <c r="AD16" s="2"/>
      <c r="AE16" s="25"/>
      <c r="AF16" s="28" t="s">
        <v>12</v>
      </c>
      <c r="AG16" s="29" t="s">
        <v>13</v>
      </c>
      <c r="AH16" s="16"/>
      <c r="AI16" s="17"/>
    </row>
    <row r="17" ht="16.5" customHeight="1">
      <c r="A17" s="92">
        <v>1.0</v>
      </c>
      <c r="B17" s="93" t="s">
        <v>55</v>
      </c>
      <c r="C17" s="34"/>
      <c r="D17" s="34"/>
      <c r="E17" s="34"/>
      <c r="F17" s="34"/>
      <c r="G17" s="34"/>
      <c r="H17" s="34"/>
      <c r="I17" s="34"/>
      <c r="J17" s="34"/>
      <c r="K17" s="34"/>
      <c r="L17" s="34"/>
      <c r="M17" s="34"/>
      <c r="N17" s="34"/>
      <c r="O17" s="33" t="s">
        <v>17</v>
      </c>
      <c r="P17" s="34"/>
      <c r="Q17" s="35"/>
      <c r="R17" s="36">
        <v>3.0</v>
      </c>
      <c r="S17" s="37" t="s">
        <v>19</v>
      </c>
      <c r="T17" s="38">
        <v>0.0</v>
      </c>
      <c r="U17" s="36">
        <v>3.0</v>
      </c>
      <c r="V17" s="37" t="s">
        <v>19</v>
      </c>
      <c r="W17" s="38">
        <v>0.0</v>
      </c>
      <c r="X17" s="36">
        <v>3.0</v>
      </c>
      <c r="Y17" s="37" t="s">
        <v>19</v>
      </c>
      <c r="Z17" s="36">
        <v>2.0</v>
      </c>
      <c r="AA17" s="39">
        <f>IF(B17&lt;&gt;"",SUM(IF(R17&gt;T17,1,0),IF(U17&gt;W17,1,0),IF(X17&gt;Z17,1,0)),"")</f>
        <v>3</v>
      </c>
      <c r="AB17" s="40">
        <f>IF(B17&lt;&gt;"",SUM(IF(R17&lt;T17,1,0),IF(U17&lt;W17,1,0),IF(X17&lt;Z17,1,0)),"")</f>
        <v>0</v>
      </c>
      <c r="AC17" s="41">
        <f>IF(B17&lt;&gt;"",R17+U17+X17,"")</f>
        <v>9</v>
      </c>
      <c r="AD17" s="41" t="s">
        <v>19</v>
      </c>
      <c r="AE17" s="42">
        <f>IF(B17&lt;&gt;"",T17+W17+Z17,"")</f>
        <v>2</v>
      </c>
      <c r="AF17" s="43">
        <f t="shared" ref="AF17:AF20" si="5">IF(B17&lt;&gt;"",(AA17*2)+AB17,"")</f>
        <v>6</v>
      </c>
      <c r="AG17" s="47">
        <f t="shared" ref="AG17:AG20" si="6">IF(B17&lt;&gt;"",RANK(AF17,$AF$17:$AF$20,0)+IF(AI17&lt;&gt;"",RANK(AI17,$AI$17:$AI$20,0)-1,0),"")</f>
        <v>1</v>
      </c>
      <c r="AH17" s="48"/>
      <c r="AI17" s="17"/>
    </row>
    <row r="18" ht="16.5" customHeight="1">
      <c r="A18" s="46">
        <v>2.0</v>
      </c>
      <c r="B18" s="31" t="s">
        <v>60</v>
      </c>
      <c r="C18" s="32"/>
      <c r="D18" s="32"/>
      <c r="E18" s="32"/>
      <c r="F18" s="32"/>
      <c r="G18" s="32"/>
      <c r="H18" s="32"/>
      <c r="I18" s="32"/>
      <c r="J18" s="32"/>
      <c r="K18" s="32"/>
      <c r="L18" s="32"/>
      <c r="M18" s="32"/>
      <c r="N18" s="32"/>
      <c r="O18" s="50">
        <f>T17</f>
        <v>0</v>
      </c>
      <c r="P18" s="51" t="s">
        <v>19</v>
      </c>
      <c r="Q18" s="52">
        <f>R17</f>
        <v>3</v>
      </c>
      <c r="R18" s="53" t="s">
        <v>17</v>
      </c>
      <c r="S18" s="54"/>
      <c r="T18" s="55"/>
      <c r="U18" s="56">
        <v>3.0</v>
      </c>
      <c r="V18" s="57" t="s">
        <v>19</v>
      </c>
      <c r="W18" s="58">
        <v>1.0</v>
      </c>
      <c r="X18" s="56">
        <v>3.0</v>
      </c>
      <c r="Y18" s="57" t="s">
        <v>19</v>
      </c>
      <c r="Z18" s="59">
        <v>0.0</v>
      </c>
      <c r="AA18" s="60">
        <f>IF(B18&lt;&gt;"",SUM(IF(O18&gt;Q18,1,0),IF(U18&gt;W18,1,0),IF(X18&gt;Z18,1,0)),"")</f>
        <v>2</v>
      </c>
      <c r="AB18" s="61">
        <f>IF(B18&lt;&gt;"",SUM(IF(O18&lt;Q18,1,0),IF(U18&lt;W18,1,0),IF(X18&lt;Z18,1,0)),"")</f>
        <v>1</v>
      </c>
      <c r="AC18" s="62">
        <f>IF(B18&lt;&gt;"",O18+U18+X18,"")</f>
        <v>6</v>
      </c>
      <c r="AD18" s="63" t="s">
        <v>19</v>
      </c>
      <c r="AE18" s="64">
        <f>IF(B18&lt;&gt;"",Q18+W18+Z18,"")</f>
        <v>4</v>
      </c>
      <c r="AF18" s="65">
        <f t="shared" si="5"/>
        <v>5</v>
      </c>
      <c r="AG18" s="44">
        <f t="shared" si="6"/>
        <v>2</v>
      </c>
      <c r="AH18" s="45"/>
      <c r="AI18" s="49"/>
    </row>
    <row r="19" ht="16.5" customHeight="1">
      <c r="A19" s="46">
        <v>3.0</v>
      </c>
      <c r="B19" s="31" t="s">
        <v>63</v>
      </c>
      <c r="C19" s="32"/>
      <c r="D19" s="32"/>
      <c r="E19" s="32"/>
      <c r="F19" s="32"/>
      <c r="G19" s="32"/>
      <c r="H19" s="32"/>
      <c r="I19" s="32"/>
      <c r="J19" s="32"/>
      <c r="K19" s="32"/>
      <c r="L19" s="32"/>
      <c r="M19" s="32"/>
      <c r="N19" s="32"/>
      <c r="O19" s="66">
        <f>W17</f>
        <v>0</v>
      </c>
      <c r="P19" s="67" t="s">
        <v>19</v>
      </c>
      <c r="Q19" s="68">
        <f>U17</f>
        <v>3</v>
      </c>
      <c r="R19" s="69">
        <f>W18</f>
        <v>1</v>
      </c>
      <c r="S19" s="67" t="s">
        <v>19</v>
      </c>
      <c r="T19" s="68">
        <f>U18</f>
        <v>3</v>
      </c>
      <c r="U19" s="53" t="s">
        <v>17</v>
      </c>
      <c r="V19" s="54"/>
      <c r="W19" s="55"/>
      <c r="X19" s="56">
        <v>0.0</v>
      </c>
      <c r="Y19" s="57" t="s">
        <v>19</v>
      </c>
      <c r="Z19" s="59">
        <v>3.0</v>
      </c>
      <c r="AA19" s="60">
        <f>IF(B19&lt;&gt;"",SUM(IF(O19&gt;Q19,1,0),IF(R19&gt;T19,1,0),IF(X19&gt;Z19,1,0)),"")</f>
        <v>0</v>
      </c>
      <c r="AB19" s="61">
        <f>IF(B19&lt;&gt;"",SUM(IF(O19&lt;Q19,1,0),IF(R19&lt;T19,1,0),IF(X19&lt;Z19,1,0)),"")</f>
        <v>3</v>
      </c>
      <c r="AC19" s="62">
        <f>IF(B19&lt;&gt;"",O19+R19+X19,"")</f>
        <v>1</v>
      </c>
      <c r="AD19" s="63" t="s">
        <v>19</v>
      </c>
      <c r="AE19" s="64">
        <f>IF(B19&lt;&gt;"",Q19+T19+Z19,"")</f>
        <v>9</v>
      </c>
      <c r="AF19" s="65">
        <f t="shared" si="5"/>
        <v>3</v>
      </c>
      <c r="AG19" s="44">
        <f t="shared" si="6"/>
        <v>4</v>
      </c>
      <c r="AH19" s="45"/>
      <c r="AI19" s="49"/>
    </row>
    <row r="20" ht="16.5" customHeight="1">
      <c r="A20" s="70">
        <v>4.0</v>
      </c>
      <c r="B20" s="71" t="s">
        <v>67</v>
      </c>
      <c r="C20" s="72"/>
      <c r="D20" s="72"/>
      <c r="E20" s="72"/>
      <c r="F20" s="72"/>
      <c r="G20" s="72"/>
      <c r="H20" s="72"/>
      <c r="I20" s="72"/>
      <c r="J20" s="72"/>
      <c r="K20" s="72"/>
      <c r="L20" s="72"/>
      <c r="M20" s="72"/>
      <c r="N20" s="72"/>
      <c r="O20" s="73">
        <f>Z17</f>
        <v>2</v>
      </c>
      <c r="P20" s="74" t="s">
        <v>19</v>
      </c>
      <c r="Q20" s="75">
        <f>X17</f>
        <v>3</v>
      </c>
      <c r="R20" s="76">
        <f>Z18</f>
        <v>0</v>
      </c>
      <c r="S20" s="74" t="s">
        <v>19</v>
      </c>
      <c r="T20" s="77">
        <f>X18</f>
        <v>3</v>
      </c>
      <c r="U20" s="76">
        <f>Z19</f>
        <v>3</v>
      </c>
      <c r="V20" s="78" t="s">
        <v>19</v>
      </c>
      <c r="W20" s="77">
        <f>X19</f>
        <v>0</v>
      </c>
      <c r="X20" s="79" t="s">
        <v>17</v>
      </c>
      <c r="Y20" s="80"/>
      <c r="Z20" s="81"/>
      <c r="AA20" s="82">
        <f>IF(B20&lt;&gt;"",SUM(IF(O20&gt;Q20,1,0),IF(R20&gt;T20,1,0),IF(U20&gt;W20,1,0)),"")</f>
        <v>1</v>
      </c>
      <c r="AB20" s="83">
        <f>IF(B20&lt;&gt;"",SUM(IF(O20&lt;Q20,1,0),IF(R20&lt;T20,1,0),IF(U20&lt;W20,1,0)),"")</f>
        <v>2</v>
      </c>
      <c r="AC20" s="84">
        <f>IF(B20&lt;&gt;"",O20+R20+U20,"")</f>
        <v>5</v>
      </c>
      <c r="AD20" s="85" t="s">
        <v>19</v>
      </c>
      <c r="AE20" s="86">
        <f>IF(B20&lt;&gt;"",Q20+T20+W20,"")</f>
        <v>6</v>
      </c>
      <c r="AF20" s="87">
        <f t="shared" si="5"/>
        <v>4</v>
      </c>
      <c r="AG20" s="88">
        <f t="shared" si="6"/>
        <v>3</v>
      </c>
      <c r="AH20" s="89"/>
      <c r="AI20" s="49"/>
    </row>
    <row r="21" ht="16.5" customHeight="1">
      <c r="A21" s="17"/>
      <c r="B21" s="20"/>
      <c r="C21" s="20"/>
      <c r="D21" s="20"/>
      <c r="E21" s="20"/>
      <c r="F21" s="20"/>
      <c r="G21" s="20"/>
      <c r="H21" s="20"/>
      <c r="I21" s="20"/>
      <c r="J21" s="20"/>
      <c r="K21" s="20"/>
      <c r="L21" s="20"/>
      <c r="M21" s="20"/>
      <c r="N21" s="20"/>
      <c r="O21" s="21"/>
      <c r="P21" s="21"/>
      <c r="Q21" s="21"/>
      <c r="R21" s="21"/>
      <c r="S21" s="21"/>
      <c r="T21" s="21"/>
      <c r="U21" s="21"/>
      <c r="V21" s="21"/>
      <c r="W21" s="21"/>
      <c r="X21" s="21"/>
      <c r="Y21" s="21"/>
      <c r="Z21" s="21"/>
      <c r="AA21" s="21"/>
      <c r="AB21" s="21"/>
      <c r="AC21" s="21"/>
      <c r="AD21" s="21"/>
      <c r="AE21" s="21"/>
      <c r="AF21" s="21"/>
      <c r="AG21" s="21"/>
      <c r="AH21" s="91"/>
      <c r="AI21" s="17"/>
    </row>
    <row r="22" ht="16.5" customHeight="1">
      <c r="A22" s="22"/>
      <c r="B22" s="4"/>
      <c r="C22" s="23" t="s">
        <v>58</v>
      </c>
      <c r="D22" s="2"/>
      <c r="E22" s="2"/>
      <c r="F22" s="2"/>
      <c r="G22" s="2"/>
      <c r="H22" s="2"/>
      <c r="I22" s="2"/>
      <c r="J22" s="2"/>
      <c r="K22" s="2"/>
      <c r="L22" s="2"/>
      <c r="M22" s="2"/>
      <c r="N22" s="16"/>
      <c r="O22" s="24">
        <v>1.0</v>
      </c>
      <c r="P22" s="2"/>
      <c r="Q22" s="25"/>
      <c r="R22" s="26">
        <v>2.0</v>
      </c>
      <c r="S22" s="2"/>
      <c r="T22" s="25"/>
      <c r="U22" s="26">
        <v>3.0</v>
      </c>
      <c r="V22" s="2"/>
      <c r="W22" s="25"/>
      <c r="X22" s="26">
        <v>4.0</v>
      </c>
      <c r="Y22" s="2"/>
      <c r="Z22" s="16"/>
      <c r="AA22" s="27" t="s">
        <v>9</v>
      </c>
      <c r="AB22" s="27" t="s">
        <v>10</v>
      </c>
      <c r="AC22" s="26" t="s">
        <v>11</v>
      </c>
      <c r="AD22" s="2"/>
      <c r="AE22" s="25"/>
      <c r="AF22" s="28" t="s">
        <v>12</v>
      </c>
      <c r="AG22" s="94" t="s">
        <v>13</v>
      </c>
      <c r="AH22" s="95"/>
      <c r="AI22" s="17"/>
    </row>
    <row r="23" ht="16.5" customHeight="1">
      <c r="A23" s="92">
        <v>1.0</v>
      </c>
      <c r="B23" s="93" t="s">
        <v>73</v>
      </c>
      <c r="C23" s="34"/>
      <c r="D23" s="34"/>
      <c r="E23" s="34"/>
      <c r="F23" s="34"/>
      <c r="G23" s="34"/>
      <c r="H23" s="34"/>
      <c r="I23" s="34"/>
      <c r="J23" s="34"/>
      <c r="K23" s="34"/>
      <c r="L23" s="34"/>
      <c r="M23" s="34"/>
      <c r="N23" s="34"/>
      <c r="O23" s="33" t="s">
        <v>17</v>
      </c>
      <c r="P23" s="34"/>
      <c r="Q23" s="35"/>
      <c r="R23" s="36">
        <v>2.0</v>
      </c>
      <c r="S23" s="37" t="s">
        <v>19</v>
      </c>
      <c r="T23" s="38">
        <v>3.0</v>
      </c>
      <c r="U23" s="36">
        <v>3.0</v>
      </c>
      <c r="V23" s="37" t="s">
        <v>19</v>
      </c>
      <c r="W23" s="38">
        <v>0.0</v>
      </c>
      <c r="X23" s="36">
        <v>3.0</v>
      </c>
      <c r="Y23" s="37" t="s">
        <v>19</v>
      </c>
      <c r="Z23" s="36">
        <v>2.0</v>
      </c>
      <c r="AA23" s="39">
        <f>IF(B23&lt;&gt;"",SUM(IF(R23&gt;T23,1,0),IF(U23&gt;W23,1,0),IF(X23&gt;Z23,1,0)),"")</f>
        <v>2</v>
      </c>
      <c r="AB23" s="40">
        <f>IF(B23&lt;&gt;"",SUM(IF(R23&lt;T23,1,0),IF(U23&lt;W23,1,0),IF(X23&lt;Z23,1,0)),"")</f>
        <v>1</v>
      </c>
      <c r="AC23" s="41">
        <f>IF(B23&lt;&gt;"",R23+U23+X23,"")</f>
        <v>8</v>
      </c>
      <c r="AD23" s="41" t="s">
        <v>19</v>
      </c>
      <c r="AE23" s="42">
        <f>IF(B23&lt;&gt;"",T23+W23+Z23,"")</f>
        <v>5</v>
      </c>
      <c r="AF23" s="105">
        <f t="shared" ref="AF23:AF26" si="7">IF(B23&lt;&gt;"",(AA23*2)+AB23,"")</f>
        <v>5</v>
      </c>
      <c r="AG23" s="47">
        <f t="shared" ref="AG23:AG26" si="8">IF(B23&lt;&gt;"",RANK(AF23,$AF$23:$AF$26,0)+IF(AI23&lt;&gt;"",RANK(AI23,$AI$23:$AI$26,0)-1,0),"")</f>
        <v>2</v>
      </c>
      <c r="AH23" s="48"/>
      <c r="AI23" s="49"/>
    </row>
    <row r="24" ht="16.5" customHeight="1">
      <c r="A24" s="46">
        <v>2.0</v>
      </c>
      <c r="B24" s="31" t="s">
        <v>77</v>
      </c>
      <c r="C24" s="32"/>
      <c r="D24" s="32"/>
      <c r="E24" s="32"/>
      <c r="F24" s="32"/>
      <c r="G24" s="32"/>
      <c r="H24" s="32"/>
      <c r="I24" s="32"/>
      <c r="J24" s="32"/>
      <c r="K24" s="32"/>
      <c r="L24" s="32"/>
      <c r="M24" s="32"/>
      <c r="N24" s="32"/>
      <c r="O24" s="50">
        <f>T23</f>
        <v>3</v>
      </c>
      <c r="P24" s="51" t="s">
        <v>19</v>
      </c>
      <c r="Q24" s="52">
        <f>R23</f>
        <v>2</v>
      </c>
      <c r="R24" s="53" t="s">
        <v>17</v>
      </c>
      <c r="S24" s="54"/>
      <c r="T24" s="55"/>
      <c r="U24" s="56">
        <v>3.0</v>
      </c>
      <c r="V24" s="57" t="s">
        <v>19</v>
      </c>
      <c r="W24" s="58">
        <v>0.0</v>
      </c>
      <c r="X24" s="56">
        <v>3.0</v>
      </c>
      <c r="Y24" s="57" t="s">
        <v>19</v>
      </c>
      <c r="Z24" s="59">
        <v>1.0</v>
      </c>
      <c r="AA24" s="60">
        <f>IF(B24&lt;&gt;"",SUM(IF(O24&gt;Q24,1,0),IF(U24&gt;W24,1,0),IF(X24&gt;Z24,1,0)),"")</f>
        <v>3</v>
      </c>
      <c r="AB24" s="61">
        <f>IF(B24&lt;&gt;"",SUM(IF(O24&lt;Q24,1,0),IF(U24&lt;W24,1,0),IF(X24&lt;Z24,1,0)),"")</f>
        <v>0</v>
      </c>
      <c r="AC24" s="62">
        <f>IF(B24&lt;&gt;"",O24+U24+X24,"")</f>
        <v>9</v>
      </c>
      <c r="AD24" s="63" t="s">
        <v>19</v>
      </c>
      <c r="AE24" s="64">
        <f>IF(B24&lt;&gt;"",Q24+W24+Z24,"")</f>
        <v>3</v>
      </c>
      <c r="AF24" s="110">
        <f t="shared" si="7"/>
        <v>6</v>
      </c>
      <c r="AG24" s="111">
        <f t="shared" si="8"/>
        <v>1</v>
      </c>
      <c r="AH24" s="112"/>
      <c r="AI24" s="49"/>
    </row>
    <row r="25" ht="16.5" customHeight="1">
      <c r="A25" s="46">
        <v>3.0</v>
      </c>
      <c r="B25" s="31" t="s">
        <v>80</v>
      </c>
      <c r="C25" s="32"/>
      <c r="D25" s="32"/>
      <c r="E25" s="32"/>
      <c r="F25" s="32"/>
      <c r="G25" s="32"/>
      <c r="H25" s="32"/>
      <c r="I25" s="32"/>
      <c r="J25" s="32"/>
      <c r="K25" s="32"/>
      <c r="L25" s="32"/>
      <c r="M25" s="32"/>
      <c r="N25" s="32"/>
      <c r="O25" s="66">
        <f>W23</f>
        <v>0</v>
      </c>
      <c r="P25" s="67" t="s">
        <v>19</v>
      </c>
      <c r="Q25" s="68">
        <f>U23</f>
        <v>3</v>
      </c>
      <c r="R25" s="69">
        <f>W24</f>
        <v>0</v>
      </c>
      <c r="S25" s="67" t="s">
        <v>19</v>
      </c>
      <c r="T25" s="68">
        <f>U24</f>
        <v>3</v>
      </c>
      <c r="U25" s="53" t="s">
        <v>17</v>
      </c>
      <c r="V25" s="54"/>
      <c r="W25" s="55"/>
      <c r="X25" s="56">
        <v>0.0</v>
      </c>
      <c r="Y25" s="57" t="s">
        <v>19</v>
      </c>
      <c r="Z25" s="59">
        <v>3.0</v>
      </c>
      <c r="AA25" s="60">
        <f>IF(B25&lt;&gt;"",SUM(IF(O25&gt;Q25,1,0),IF(R25&gt;T25,1,0),IF(X25&gt;Z25,1,0)),"")</f>
        <v>0</v>
      </c>
      <c r="AB25" s="61">
        <f>IF(B25&lt;&gt;"",SUM(IF(O25&lt;Q25,1,0),IF(R25&lt;T25,1,0),IF(X25&lt;Z25,1,0)),"")</f>
        <v>3</v>
      </c>
      <c r="AC25" s="62">
        <f>IF(B25&lt;&gt;"",O25+R25+X25,"")</f>
        <v>0</v>
      </c>
      <c r="AD25" s="63" t="s">
        <v>19</v>
      </c>
      <c r="AE25" s="64">
        <f>IF(B25&lt;&gt;"",Q25+T25+Z25,"")</f>
        <v>9</v>
      </c>
      <c r="AF25" s="110">
        <f t="shared" si="7"/>
        <v>3</v>
      </c>
      <c r="AG25" s="111">
        <f t="shared" si="8"/>
        <v>4</v>
      </c>
      <c r="AH25" s="112"/>
      <c r="AI25" s="17"/>
    </row>
    <row r="26" ht="16.5" customHeight="1">
      <c r="A26" s="70">
        <v>4.0</v>
      </c>
      <c r="B26" s="71" t="s">
        <v>83</v>
      </c>
      <c r="C26" s="72"/>
      <c r="D26" s="72"/>
      <c r="E26" s="72"/>
      <c r="F26" s="72"/>
      <c r="G26" s="72"/>
      <c r="H26" s="72"/>
      <c r="I26" s="72"/>
      <c r="J26" s="72"/>
      <c r="K26" s="72"/>
      <c r="L26" s="72"/>
      <c r="M26" s="72"/>
      <c r="N26" s="72"/>
      <c r="O26" s="73">
        <f>Z23</f>
        <v>2</v>
      </c>
      <c r="P26" s="74" t="s">
        <v>19</v>
      </c>
      <c r="Q26" s="75">
        <f>X23</f>
        <v>3</v>
      </c>
      <c r="R26" s="76">
        <f>Z24</f>
        <v>1</v>
      </c>
      <c r="S26" s="74" t="s">
        <v>19</v>
      </c>
      <c r="T26" s="77">
        <f>X24</f>
        <v>3</v>
      </c>
      <c r="U26" s="76">
        <f>Z25</f>
        <v>3</v>
      </c>
      <c r="V26" s="78" t="s">
        <v>19</v>
      </c>
      <c r="W26" s="77">
        <f>X25</f>
        <v>0</v>
      </c>
      <c r="X26" s="79" t="s">
        <v>17</v>
      </c>
      <c r="Y26" s="80"/>
      <c r="Z26" s="81"/>
      <c r="AA26" s="82">
        <f>IF(B26&lt;&gt;"",SUM(IF(O26&gt;Q26,1,0),IF(R26&gt;T26,1,0),IF(U26&gt;W26,1,0)),"")</f>
        <v>1</v>
      </c>
      <c r="AB26" s="83">
        <f>IF(B26&lt;&gt;"",SUM(IF(O26&lt;Q26,1,0),IF(R26&lt;T26,1,0),IF(U26&lt;W26,1,0)),"")</f>
        <v>2</v>
      </c>
      <c r="AC26" s="84">
        <f>IF(B26&lt;&gt;"",O26+R26+U26,"")</f>
        <v>6</v>
      </c>
      <c r="AD26" s="85" t="s">
        <v>19</v>
      </c>
      <c r="AE26" s="86">
        <f>IF(B26&lt;&gt;"",Q26+T26+W26,"")</f>
        <v>6</v>
      </c>
      <c r="AF26" s="117">
        <f t="shared" si="7"/>
        <v>4</v>
      </c>
      <c r="AG26" s="119">
        <f t="shared" si="8"/>
        <v>3</v>
      </c>
      <c r="AH26" s="81"/>
      <c r="AI26" s="49"/>
    </row>
    <row r="27" ht="12.75"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row>
    <row r="28" ht="12.7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row>
    <row r="29" ht="15.75" customHeight="1">
      <c r="A29" s="3" t="str">
        <f>A1</f>
        <v>1. KBT Libereckého kraje</v>
      </c>
      <c r="B29" s="2"/>
      <c r="C29" s="2"/>
      <c r="D29" s="2"/>
      <c r="E29" s="2"/>
      <c r="F29" s="2"/>
      <c r="G29" s="2"/>
      <c r="H29" s="2"/>
      <c r="I29" s="4"/>
      <c r="J29" s="5"/>
      <c r="K29" s="7" t="str">
        <f>K1</f>
        <v>Liberec, 28.9.2026</v>
      </c>
      <c r="L29" s="2"/>
      <c r="M29" s="2"/>
      <c r="N29" s="2"/>
      <c r="O29" s="2"/>
      <c r="P29" s="2"/>
      <c r="Q29" s="2"/>
      <c r="R29" s="2"/>
      <c r="S29" s="4"/>
      <c r="T29" s="5"/>
      <c r="U29" s="11" t="str">
        <f>U1</f>
        <v>Divize</v>
      </c>
      <c r="V29" s="2"/>
      <c r="W29" s="4"/>
      <c r="X29" s="15" t="str">
        <f>X1</f>
        <v>A</v>
      </c>
      <c r="Y29" s="2"/>
      <c r="Z29" s="4"/>
      <c r="AA29" s="15" t="str">
        <f>Z32</f>
        <v>o 1.-8. místo</v>
      </c>
      <c r="AB29" s="2"/>
      <c r="AC29" s="2"/>
      <c r="AD29" s="2"/>
      <c r="AE29" s="2"/>
      <c r="AF29" s="2"/>
      <c r="AG29" s="2"/>
      <c r="AH29" s="16"/>
      <c r="AI29" s="17"/>
    </row>
    <row r="30" ht="10.5" customHeight="1">
      <c r="A30" s="17"/>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17"/>
      <c r="AH30" s="17"/>
      <c r="AI30" s="17"/>
    </row>
    <row r="31" ht="10.5" customHeight="1">
      <c r="A31" s="97"/>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9"/>
      <c r="AI31" s="17"/>
    </row>
    <row r="32" ht="12.75" customHeight="1">
      <c r="A32" s="100" t="s">
        <v>16</v>
      </c>
      <c r="B32" s="32"/>
      <c r="C32" s="32"/>
      <c r="D32" s="32"/>
      <c r="E32" s="32"/>
      <c r="F32" s="32"/>
      <c r="G32" s="32"/>
      <c r="H32" s="32"/>
      <c r="I32" s="32"/>
      <c r="J32" s="32"/>
      <c r="K32" s="32"/>
      <c r="L32" s="101"/>
      <c r="M32" s="101"/>
      <c r="N32" s="101"/>
      <c r="O32" s="101"/>
      <c r="P32" s="101"/>
      <c r="Q32" s="101"/>
      <c r="R32" s="101"/>
      <c r="S32" s="101"/>
      <c r="T32" s="101"/>
      <c r="U32" s="101"/>
      <c r="V32" s="101"/>
      <c r="W32" s="101"/>
      <c r="X32" s="101"/>
      <c r="Y32" s="101"/>
      <c r="Z32" s="102" t="s">
        <v>74</v>
      </c>
      <c r="AA32" s="101"/>
      <c r="AB32" s="101"/>
      <c r="AC32" s="101"/>
      <c r="AD32" s="101"/>
      <c r="AE32" s="101"/>
      <c r="AF32" s="101"/>
      <c r="AG32" s="101"/>
      <c r="AH32" s="103"/>
      <c r="AI32" s="96"/>
    </row>
    <row r="33" ht="12.75" customHeight="1">
      <c r="A33" s="104"/>
      <c r="B33" s="101"/>
      <c r="C33" s="101"/>
      <c r="D33" s="101"/>
      <c r="E33" s="101"/>
      <c r="F33" s="101"/>
      <c r="G33" s="101"/>
      <c r="H33" s="101"/>
      <c r="I33" s="101"/>
      <c r="J33" s="101"/>
      <c r="K33" s="103"/>
      <c r="L33" s="106" t="str">
        <f>IF(L34="3:0",A32,IF(L34="3:1",A32,IF(L34="3:2",A32,IF(L34="2:3",A34,IF(L34="1:3",A34,IF(L34="0:3",A34,""))))))</f>
        <v>Provazníková Alena (21) (Bižu)</v>
      </c>
      <c r="M33" s="32"/>
      <c r="N33" s="32"/>
      <c r="O33" s="32"/>
      <c r="P33" s="32"/>
      <c r="Q33" s="32"/>
      <c r="R33" s="32"/>
      <c r="S33" s="32"/>
      <c r="T33" s="32"/>
      <c r="U33" s="32"/>
      <c r="V33" s="32"/>
      <c r="W33" s="101"/>
      <c r="X33" s="101"/>
      <c r="Y33" s="101"/>
      <c r="Z33" s="101"/>
      <c r="AA33" s="101"/>
      <c r="AB33" s="101"/>
      <c r="AC33" s="101"/>
      <c r="AD33" s="101"/>
      <c r="AE33" s="101"/>
      <c r="AF33" s="101"/>
      <c r="AG33" s="101"/>
      <c r="AH33" s="103"/>
      <c r="AI33" s="96"/>
    </row>
    <row r="34" ht="12.75" customHeight="1">
      <c r="A34" s="100" t="s">
        <v>60</v>
      </c>
      <c r="B34" s="32"/>
      <c r="C34" s="32"/>
      <c r="D34" s="32"/>
      <c r="E34" s="32"/>
      <c r="F34" s="32"/>
      <c r="G34" s="32"/>
      <c r="H34" s="32"/>
      <c r="I34" s="32"/>
      <c r="J34" s="32"/>
      <c r="K34" s="32"/>
      <c r="L34" s="107" t="s">
        <v>85</v>
      </c>
      <c r="W34" s="104"/>
      <c r="X34" s="101"/>
      <c r="Y34" s="101"/>
      <c r="Z34" s="101"/>
      <c r="AA34" s="101"/>
      <c r="AB34" s="101"/>
      <c r="AC34" s="101"/>
      <c r="AD34" s="101"/>
      <c r="AE34" s="101"/>
      <c r="AF34" s="101"/>
      <c r="AG34" s="101"/>
      <c r="AH34" s="103"/>
      <c r="AI34" s="96"/>
    </row>
    <row r="35" ht="12.75" customHeight="1">
      <c r="A35" s="104"/>
      <c r="B35" s="101"/>
      <c r="C35" s="101"/>
      <c r="D35" s="101"/>
      <c r="E35" s="101"/>
      <c r="F35" s="101"/>
      <c r="G35" s="101"/>
      <c r="H35" s="101"/>
      <c r="I35" s="101"/>
      <c r="J35" s="101"/>
      <c r="K35" s="101"/>
      <c r="L35" s="101"/>
      <c r="M35" s="101"/>
      <c r="N35" s="101"/>
      <c r="O35" s="101"/>
      <c r="P35" s="101"/>
      <c r="Q35" s="101"/>
      <c r="R35" s="101"/>
      <c r="S35" s="101"/>
      <c r="T35" s="101"/>
      <c r="U35" s="101"/>
      <c r="V35" s="101"/>
      <c r="W35" s="106" t="str">
        <f>IF(W36="3:0",L33,IF(W36="3:1",L33,IF(W36="3:2",L33,IF(W36="2:3",L37,IF(W36="1:3",L37,IF(W36="0:3",L37,""))))))</f>
        <v>Čupcová Viktorie (12) (SKST)</v>
      </c>
      <c r="X35" s="32"/>
      <c r="Y35" s="32"/>
      <c r="Z35" s="32"/>
      <c r="AA35" s="32"/>
      <c r="AB35" s="32"/>
      <c r="AC35" s="32"/>
      <c r="AD35" s="32"/>
      <c r="AE35" s="32"/>
      <c r="AF35" s="32"/>
      <c r="AG35" s="32"/>
      <c r="AH35" s="103"/>
      <c r="AI35" s="96"/>
    </row>
    <row r="36" ht="12.75" customHeight="1">
      <c r="A36" s="100" t="s">
        <v>41</v>
      </c>
      <c r="B36" s="32"/>
      <c r="C36" s="32"/>
      <c r="D36" s="32"/>
      <c r="E36" s="32"/>
      <c r="F36" s="32"/>
      <c r="G36" s="32"/>
      <c r="H36" s="32"/>
      <c r="I36" s="32"/>
      <c r="J36" s="32"/>
      <c r="K36" s="32"/>
      <c r="L36" s="101"/>
      <c r="M36" s="101"/>
      <c r="N36" s="101"/>
      <c r="O36" s="101"/>
      <c r="P36" s="101"/>
      <c r="Q36" s="101"/>
      <c r="R36" s="101"/>
      <c r="S36" s="101"/>
      <c r="T36" s="101"/>
      <c r="U36" s="101"/>
      <c r="V36" s="101"/>
      <c r="W36" s="107" t="s">
        <v>84</v>
      </c>
      <c r="AH36" s="108"/>
      <c r="AI36" s="96"/>
    </row>
    <row r="37" ht="12.75" customHeight="1">
      <c r="A37" s="104"/>
      <c r="B37" s="101"/>
      <c r="C37" s="101"/>
      <c r="D37" s="101"/>
      <c r="E37" s="101"/>
      <c r="F37" s="101"/>
      <c r="G37" s="101"/>
      <c r="H37" s="101"/>
      <c r="I37" s="101"/>
      <c r="J37" s="101"/>
      <c r="K37" s="103"/>
      <c r="L37" s="106" t="str">
        <f>IF(L38="3:0",A36,IF(L38="3:1",A36,IF(L38="3:2",A36,IF(L38="2:3",A38,IF(L38="1:3",A38,IF(L38="0:3",A38,""))))))</f>
        <v>Čupcová Viktorie (12) (SKST)</v>
      </c>
      <c r="M37" s="32"/>
      <c r="N37" s="32"/>
      <c r="O37" s="32"/>
      <c r="P37" s="32"/>
      <c r="Q37" s="32"/>
      <c r="R37" s="32"/>
      <c r="S37" s="32"/>
      <c r="T37" s="32"/>
      <c r="U37" s="32"/>
      <c r="V37" s="32"/>
      <c r="W37" s="104"/>
      <c r="X37" s="101"/>
      <c r="Y37" s="101"/>
      <c r="Z37" s="101"/>
      <c r="AA37" s="101"/>
      <c r="AB37" s="101"/>
      <c r="AC37" s="101"/>
      <c r="AD37" s="101"/>
      <c r="AE37" s="101"/>
      <c r="AF37" s="101"/>
      <c r="AG37" s="109"/>
      <c r="AH37" s="108"/>
      <c r="AI37" s="96"/>
    </row>
    <row r="38" ht="12.75" customHeight="1">
      <c r="A38" s="100" t="s">
        <v>77</v>
      </c>
      <c r="B38" s="32"/>
      <c r="C38" s="32"/>
      <c r="D38" s="32"/>
      <c r="E38" s="32"/>
      <c r="F38" s="32"/>
      <c r="G38" s="32"/>
      <c r="H38" s="32"/>
      <c r="I38" s="32"/>
      <c r="J38" s="32"/>
      <c r="K38" s="32"/>
      <c r="L38" s="107" t="s">
        <v>79</v>
      </c>
      <c r="W38" s="101"/>
      <c r="X38" s="101"/>
      <c r="Y38" s="101"/>
      <c r="Z38" s="101"/>
      <c r="AA38" s="101"/>
      <c r="AB38" s="101"/>
      <c r="AC38" s="101"/>
      <c r="AD38" s="101"/>
      <c r="AE38" s="101"/>
      <c r="AF38" s="101"/>
      <c r="AG38" s="109"/>
      <c r="AH38" s="108"/>
      <c r="AI38" s="96"/>
    </row>
    <row r="39" ht="12.75" customHeight="1">
      <c r="A39" s="104"/>
      <c r="B39" s="101"/>
      <c r="C39" s="101"/>
      <c r="D39" s="101"/>
      <c r="E39" s="101"/>
      <c r="F39" s="101"/>
      <c r="G39" s="101"/>
      <c r="H39" s="101"/>
      <c r="I39" s="101"/>
      <c r="J39" s="101"/>
      <c r="K39" s="101"/>
      <c r="L39" s="101"/>
      <c r="M39" s="101"/>
      <c r="N39" s="101"/>
      <c r="O39" s="101"/>
      <c r="P39" s="101"/>
      <c r="Q39" s="101"/>
      <c r="R39" s="101"/>
      <c r="S39" s="101"/>
      <c r="T39" s="101"/>
      <c r="U39" s="101"/>
      <c r="V39" s="101"/>
      <c r="W39" s="113" t="str">
        <f>IF(W40="3:0",W35,IF(W40="3:1",W35,IF(W40="3:2",W35,IF(W40="2:3",W43,IF(W40="1:3",W43,IF(W40="0:3",W43,""))))))</f>
        <v>Němec Štěpán (7) (SKST)</v>
      </c>
      <c r="X39" s="32"/>
      <c r="Y39" s="32"/>
      <c r="Z39" s="32"/>
      <c r="AA39" s="32"/>
      <c r="AB39" s="32"/>
      <c r="AC39" s="32"/>
      <c r="AD39" s="32"/>
      <c r="AE39" s="32"/>
      <c r="AF39" s="32"/>
      <c r="AG39" s="32"/>
      <c r="AH39" s="108"/>
      <c r="AI39" s="96"/>
    </row>
    <row r="40" ht="12.75" customHeight="1">
      <c r="A40" s="100" t="s">
        <v>55</v>
      </c>
      <c r="B40" s="32"/>
      <c r="C40" s="32"/>
      <c r="D40" s="32"/>
      <c r="E40" s="32"/>
      <c r="F40" s="32"/>
      <c r="G40" s="32"/>
      <c r="H40" s="32"/>
      <c r="I40" s="32"/>
      <c r="J40" s="32"/>
      <c r="K40" s="32"/>
      <c r="L40" s="101"/>
      <c r="M40" s="101"/>
      <c r="N40" s="101"/>
      <c r="O40" s="101"/>
      <c r="Q40" s="101"/>
      <c r="R40" s="101"/>
      <c r="S40" s="101"/>
      <c r="T40" s="101"/>
      <c r="U40" s="101"/>
      <c r="V40" s="101"/>
      <c r="W40" s="114" t="s">
        <v>82</v>
      </c>
      <c r="AH40" s="108"/>
      <c r="AI40" s="96"/>
    </row>
    <row r="41" ht="12.75" customHeight="1">
      <c r="A41" s="104"/>
      <c r="B41" s="101"/>
      <c r="C41" s="101"/>
      <c r="D41" s="101"/>
      <c r="E41" s="101"/>
      <c r="F41" s="101"/>
      <c r="G41" s="101"/>
      <c r="H41" s="101"/>
      <c r="I41" s="101"/>
      <c r="J41" s="101"/>
      <c r="K41" s="101"/>
      <c r="L41" s="106" t="str">
        <f>IF(L42="3:0",A40,IF(L42="3:1",A40,IF(L42="3:2",A40,IF(L42="2:3",A42,IF(L42="1:3",A42,IF(L42="0:3",A42,""))))))</f>
        <v>Němec Štěpán (7) (SKST)</v>
      </c>
      <c r="M41" s="32"/>
      <c r="N41" s="32"/>
      <c r="O41" s="32"/>
      <c r="P41" s="32"/>
      <c r="Q41" s="32"/>
      <c r="R41" s="32"/>
      <c r="S41" s="32"/>
      <c r="T41" s="32"/>
      <c r="U41" s="32"/>
      <c r="V41" s="32"/>
      <c r="W41" s="101"/>
      <c r="X41" s="101"/>
      <c r="Y41" s="101"/>
      <c r="Z41" s="101"/>
      <c r="AA41" s="101"/>
      <c r="AB41" s="101"/>
      <c r="AC41" s="101"/>
      <c r="AD41" s="101"/>
      <c r="AE41" s="101"/>
      <c r="AF41" s="101"/>
      <c r="AG41" s="109"/>
      <c r="AH41" s="108"/>
      <c r="AI41" s="96"/>
    </row>
    <row r="42" ht="12.75" customHeight="1">
      <c r="A42" s="100" t="s">
        <v>30</v>
      </c>
      <c r="B42" s="32"/>
      <c r="C42" s="32"/>
      <c r="D42" s="32"/>
      <c r="E42" s="32"/>
      <c r="F42" s="32"/>
      <c r="G42" s="32"/>
      <c r="H42" s="32"/>
      <c r="I42" s="32"/>
      <c r="J42" s="32"/>
      <c r="K42" s="32"/>
      <c r="L42" s="107" t="s">
        <v>76</v>
      </c>
      <c r="W42" s="104"/>
      <c r="X42" s="101"/>
      <c r="Y42" s="101"/>
      <c r="Z42" s="101"/>
      <c r="AA42" s="101"/>
      <c r="AB42" s="101"/>
      <c r="AC42" s="101"/>
      <c r="AD42" s="101"/>
      <c r="AE42" s="101"/>
      <c r="AF42" s="101"/>
      <c r="AG42" s="109"/>
      <c r="AH42" s="108"/>
      <c r="AI42" s="96"/>
    </row>
    <row r="43" ht="12.75" customHeight="1">
      <c r="A43" s="104"/>
      <c r="B43" s="101"/>
      <c r="C43" s="101"/>
      <c r="D43" s="101"/>
      <c r="E43" s="101"/>
      <c r="F43" s="101"/>
      <c r="G43" s="101"/>
      <c r="H43" s="101"/>
      <c r="I43" s="101"/>
      <c r="J43" s="101"/>
      <c r="K43" s="101"/>
      <c r="L43" s="101"/>
      <c r="M43" s="101"/>
      <c r="N43" s="101"/>
      <c r="O43" s="101"/>
      <c r="P43" s="101"/>
      <c r="Q43" s="101"/>
      <c r="R43" s="101"/>
      <c r="S43" s="101"/>
      <c r="T43" s="101"/>
      <c r="U43" s="101"/>
      <c r="V43" s="101"/>
      <c r="W43" s="106" t="str">
        <f>IF(W44="3:0",L41,IF(W44="3:1",L41,IF(W44="3:2",L41,IF(W44="2:3",L45,IF(W44="1:3",L45,IF(W44="0:3",L45,""))))))</f>
        <v>Němec Štěpán (7) (SKST)</v>
      </c>
      <c r="X43" s="32"/>
      <c r="Y43" s="32"/>
      <c r="Z43" s="32"/>
      <c r="AA43" s="32"/>
      <c r="AB43" s="32"/>
      <c r="AC43" s="32"/>
      <c r="AD43" s="32"/>
      <c r="AE43" s="32"/>
      <c r="AF43" s="32"/>
      <c r="AG43" s="32"/>
      <c r="AH43" s="108"/>
      <c r="AI43" s="96"/>
    </row>
    <row r="44" ht="12.75" customHeight="1">
      <c r="A44" s="100" t="s">
        <v>73</v>
      </c>
      <c r="B44" s="32"/>
      <c r="C44" s="32"/>
      <c r="D44" s="32"/>
      <c r="E44" s="32"/>
      <c r="F44" s="32"/>
      <c r="G44" s="32"/>
      <c r="H44" s="32"/>
      <c r="I44" s="32"/>
      <c r="J44" s="32"/>
      <c r="K44" s="32"/>
      <c r="L44" s="101"/>
      <c r="M44" s="101"/>
      <c r="N44" s="101"/>
      <c r="O44" s="101"/>
      <c r="P44" s="101"/>
      <c r="Q44" s="101"/>
      <c r="R44" s="101"/>
      <c r="S44" s="101"/>
      <c r="T44" s="101"/>
      <c r="U44" s="101"/>
      <c r="V44" s="101"/>
      <c r="W44" s="107" t="s">
        <v>76</v>
      </c>
      <c r="AH44" s="103"/>
      <c r="AI44" s="96"/>
    </row>
    <row r="45" ht="12.75" customHeight="1">
      <c r="A45" s="104"/>
      <c r="B45" s="101"/>
      <c r="C45" s="101"/>
      <c r="D45" s="101"/>
      <c r="E45" s="101"/>
      <c r="F45" s="101"/>
      <c r="G45" s="101"/>
      <c r="H45" s="101"/>
      <c r="I45" s="101"/>
      <c r="J45" s="101"/>
      <c r="K45" s="101"/>
      <c r="L45" s="106" t="str">
        <f>IF(L46="3:0",A44,IF(L46="3:1",A44,IF(L46="3:2",A44,IF(L46="2:3",A46,IF(L46="1:3",A46,IF(L46="0:3",A46,""))))))</f>
        <v>Polívka Matyáš (6) (PINK!)</v>
      </c>
      <c r="M45" s="32"/>
      <c r="N45" s="32"/>
      <c r="O45" s="32"/>
      <c r="P45" s="32"/>
      <c r="Q45" s="32"/>
      <c r="R45" s="32"/>
      <c r="S45" s="32"/>
      <c r="T45" s="32"/>
      <c r="U45" s="32"/>
      <c r="V45" s="32"/>
      <c r="W45" s="104"/>
      <c r="X45" s="101"/>
      <c r="Y45" s="101"/>
      <c r="Z45" s="101"/>
      <c r="AA45" s="101"/>
      <c r="AB45" s="101"/>
      <c r="AC45" s="101"/>
      <c r="AD45" s="101"/>
      <c r="AE45" s="101"/>
      <c r="AF45" s="101"/>
      <c r="AG45" s="109"/>
      <c r="AH45" s="103"/>
      <c r="AI45" s="96"/>
    </row>
    <row r="46" ht="12.75" customHeight="1">
      <c r="A46" s="100" t="s">
        <v>37</v>
      </c>
      <c r="B46" s="32"/>
      <c r="C46" s="32"/>
      <c r="D46" s="32"/>
      <c r="E46" s="32"/>
      <c r="F46" s="32"/>
      <c r="G46" s="32"/>
      <c r="H46" s="32"/>
      <c r="I46" s="32"/>
      <c r="J46" s="32"/>
      <c r="K46" s="32"/>
      <c r="L46" s="107" t="s">
        <v>85</v>
      </c>
      <c r="W46" s="101"/>
      <c r="X46" s="101"/>
      <c r="Y46" s="101"/>
      <c r="Z46" s="101"/>
      <c r="AA46" s="109"/>
      <c r="AB46" s="109"/>
      <c r="AC46" s="109"/>
      <c r="AD46" s="109"/>
      <c r="AE46" s="109"/>
      <c r="AF46" s="109"/>
      <c r="AG46" s="109"/>
      <c r="AH46" s="103"/>
      <c r="AI46" s="96"/>
    </row>
    <row r="47" ht="10.5" customHeight="1">
      <c r="A47" s="115"/>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8"/>
      <c r="AI47" s="17"/>
    </row>
    <row r="48" ht="12.75" customHeight="1">
      <c r="A48" s="97"/>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9"/>
      <c r="AI48" s="17"/>
    </row>
    <row r="49" ht="12.75" customHeight="1">
      <c r="A49" s="106" t="str">
        <f>IF(L34="3:0",A34,IF(L34="3:1",A34,IF(L34="3:2",A34,IF(L34="2:3",A32,IF(L34="1:3",A32,IF(L34="0:3",A32,""))))))</f>
        <v>Jungmann Matěj (3) (SKST)</v>
      </c>
      <c r="B49" s="32"/>
      <c r="C49" s="32"/>
      <c r="D49" s="32"/>
      <c r="E49" s="32"/>
      <c r="F49" s="32"/>
      <c r="G49" s="32"/>
      <c r="H49" s="32"/>
      <c r="I49" s="32"/>
      <c r="J49" s="32"/>
      <c r="K49" s="32"/>
      <c r="L49" s="101"/>
      <c r="M49" s="101"/>
      <c r="N49" s="101"/>
      <c r="O49" s="101"/>
      <c r="P49" s="101"/>
      <c r="Q49" s="101"/>
      <c r="R49" s="101"/>
      <c r="S49" s="101"/>
      <c r="T49" s="101"/>
      <c r="U49" s="101"/>
      <c r="V49" s="101"/>
      <c r="W49" s="101"/>
      <c r="X49" s="101"/>
      <c r="Y49" s="101"/>
      <c r="Z49" s="102" t="s">
        <v>86</v>
      </c>
      <c r="AA49" s="101"/>
      <c r="AB49" s="101"/>
      <c r="AC49" s="101"/>
      <c r="AD49" s="101"/>
      <c r="AE49" s="101"/>
      <c r="AF49" s="101"/>
      <c r="AG49" s="101"/>
      <c r="AH49" s="103"/>
      <c r="AI49" s="17"/>
    </row>
    <row r="50" ht="12.75" customHeight="1">
      <c r="A50" s="104"/>
      <c r="B50" s="101"/>
      <c r="C50" s="101"/>
      <c r="D50" s="101"/>
      <c r="E50" s="101"/>
      <c r="F50" s="101"/>
      <c r="G50" s="101"/>
      <c r="H50" s="101"/>
      <c r="I50" s="101"/>
      <c r="J50" s="101"/>
      <c r="K50" s="103"/>
      <c r="L50" s="106" t="str">
        <f>IF(L51="3:0",A49,IF(L51="3:1",A49,IF(L51="3:2",A49,IF(L51="2:3",A51,IF(L51="1:3",A51,IF(L51="0:3",A51,""))))))</f>
        <v>Tuma Theodor (9) (PINK!)</v>
      </c>
      <c r="M50" s="32"/>
      <c r="N50" s="32"/>
      <c r="O50" s="32"/>
      <c r="P50" s="32"/>
      <c r="Q50" s="32"/>
      <c r="R50" s="32"/>
      <c r="S50" s="32"/>
      <c r="T50" s="32"/>
      <c r="U50" s="32"/>
      <c r="V50" s="32"/>
      <c r="W50" s="101"/>
      <c r="X50" s="101"/>
      <c r="Y50" s="101"/>
      <c r="Z50" s="101"/>
      <c r="AA50" s="101"/>
      <c r="AB50" s="101"/>
      <c r="AC50" s="101"/>
      <c r="AD50" s="101"/>
      <c r="AE50" s="101"/>
      <c r="AF50" s="101"/>
      <c r="AG50" s="101"/>
      <c r="AH50" s="103"/>
      <c r="AI50" s="17"/>
    </row>
    <row r="51" ht="12.75" customHeight="1">
      <c r="A51" s="106" t="str">
        <f>IF(L38="3:0",A38,IF(L38="3:1",A38,IF(L38="3:2",A38,IF(L38="2:3",A36,IF(L38="1:3",A36,IF(L38="0:3",A36,""))))))</f>
        <v>Tuma Theodor (9) (PINK!)</v>
      </c>
      <c r="B51" s="32"/>
      <c r="C51" s="32"/>
      <c r="D51" s="32"/>
      <c r="E51" s="32"/>
      <c r="F51" s="32"/>
      <c r="G51" s="32"/>
      <c r="H51" s="32"/>
      <c r="I51" s="32"/>
      <c r="J51" s="32"/>
      <c r="K51" s="32"/>
      <c r="L51" s="107" t="s">
        <v>85</v>
      </c>
      <c r="W51" s="104"/>
      <c r="X51" s="101"/>
      <c r="Y51" s="101"/>
      <c r="Z51" s="101"/>
      <c r="AA51" s="101"/>
      <c r="AB51" s="101"/>
      <c r="AC51" s="101"/>
      <c r="AD51" s="101"/>
      <c r="AE51" s="101"/>
      <c r="AF51" s="101"/>
      <c r="AG51" s="101"/>
      <c r="AH51" s="103"/>
      <c r="AI51" s="17"/>
    </row>
    <row r="52" ht="12.75" customHeight="1">
      <c r="A52" s="104"/>
      <c r="B52" s="101"/>
      <c r="C52" s="101"/>
      <c r="D52" s="101"/>
      <c r="E52" s="101"/>
      <c r="F52" s="101"/>
      <c r="G52" s="101"/>
      <c r="H52" s="101"/>
      <c r="I52" s="101"/>
      <c r="J52" s="101"/>
      <c r="K52" s="101"/>
      <c r="L52" s="101"/>
      <c r="M52" s="101"/>
      <c r="N52" s="101"/>
      <c r="O52" s="101"/>
      <c r="P52" s="101"/>
      <c r="Q52" s="101"/>
      <c r="R52" s="101"/>
      <c r="S52" s="101"/>
      <c r="T52" s="101"/>
      <c r="U52" s="101"/>
      <c r="V52" s="101"/>
      <c r="W52" s="106" t="str">
        <f>IF(W53="3:0",L50,IF(W53="3:1",L50,IF(W53="3:2",L50,IF(W53="2:3",L54,IF(W53="1:3",L54,IF(W53="0:3",L54,""))))))</f>
        <v>Hrníčko Matyáš (28) (PINK!)</v>
      </c>
      <c r="X52" s="32"/>
      <c r="Y52" s="32"/>
      <c r="Z52" s="32"/>
      <c r="AA52" s="32"/>
      <c r="AB52" s="32"/>
      <c r="AC52" s="32"/>
      <c r="AD52" s="32"/>
      <c r="AE52" s="32"/>
      <c r="AF52" s="32"/>
      <c r="AG52" s="32"/>
      <c r="AH52" s="103"/>
      <c r="AI52" s="17"/>
    </row>
    <row r="53" ht="12.75" customHeight="1">
      <c r="A53" s="106" t="str">
        <f>IF(L42="3:0",A42,IF(L42="3:1",A42,IF(L42="3:2",A42,IF(L42="2:3",A40,IF(L42="1:3",A40,IF(L42="0:3",A40,""))))))</f>
        <v>Hrníčko Matyáš (28) (PINK!)</v>
      </c>
      <c r="B53" s="32"/>
      <c r="C53" s="32"/>
      <c r="D53" s="32"/>
      <c r="E53" s="32"/>
      <c r="F53" s="32"/>
      <c r="G53" s="32"/>
      <c r="H53" s="32"/>
      <c r="I53" s="32"/>
      <c r="J53" s="32"/>
      <c r="K53" s="32"/>
      <c r="L53" s="101"/>
      <c r="M53" s="101"/>
      <c r="N53" s="101"/>
      <c r="O53" s="101"/>
      <c r="P53" s="101"/>
      <c r="Q53" s="101"/>
      <c r="R53" s="101"/>
      <c r="S53" s="101"/>
      <c r="T53" s="101"/>
      <c r="U53" s="101"/>
      <c r="V53" s="101"/>
      <c r="W53" s="107" t="s">
        <v>85</v>
      </c>
      <c r="AH53" s="103"/>
      <c r="AI53" s="17"/>
    </row>
    <row r="54" ht="12.75" customHeight="1">
      <c r="A54" s="104"/>
      <c r="B54" s="101"/>
      <c r="C54" s="101"/>
      <c r="D54" s="101"/>
      <c r="E54" s="101"/>
      <c r="F54" s="101"/>
      <c r="G54" s="101"/>
      <c r="H54" s="101"/>
      <c r="I54" s="101"/>
      <c r="J54" s="101"/>
      <c r="K54" s="103"/>
      <c r="L54" s="106" t="str">
        <f>IF(L55="3:0",A53,IF(L55="3:1",A53,IF(L55="3:2",A53,IF(L55="2:3",A55,IF(L55="1:3",A55,IF(L55="0:3",A55,""))))))</f>
        <v>Hrníčko Matyáš (28) (PINK!)</v>
      </c>
      <c r="M54" s="32"/>
      <c r="N54" s="32"/>
      <c r="O54" s="32"/>
      <c r="P54" s="32"/>
      <c r="Q54" s="32"/>
      <c r="R54" s="32"/>
      <c r="S54" s="32"/>
      <c r="T54" s="32"/>
      <c r="U54" s="32"/>
      <c r="V54" s="32"/>
      <c r="W54" s="104"/>
      <c r="X54" s="101"/>
      <c r="Y54" s="101"/>
      <c r="Z54" s="101"/>
      <c r="AA54" s="101"/>
      <c r="AB54" s="101"/>
      <c r="AC54" s="101"/>
      <c r="AD54" s="101"/>
      <c r="AE54" s="101"/>
      <c r="AF54" s="101"/>
      <c r="AG54" s="109"/>
      <c r="AH54" s="103"/>
      <c r="AI54" s="17"/>
    </row>
    <row r="55" ht="11.25" customHeight="1">
      <c r="A55" s="106" t="str">
        <f>IF(L46="3:0",A46,IF(L46="3:1",A46,IF(L46="3:2",A46,IF(L46="2:3",A44,IF(L46="1:3",A44,IF(L46="0:3",A44,""))))))</f>
        <v>Perlík Josef (8) (SKST)</v>
      </c>
      <c r="B55" s="32"/>
      <c r="C55" s="32"/>
      <c r="D55" s="32"/>
      <c r="E55" s="32"/>
      <c r="F55" s="32"/>
      <c r="G55" s="32"/>
      <c r="H55" s="32"/>
      <c r="I55" s="32"/>
      <c r="J55" s="32"/>
      <c r="K55" s="32"/>
      <c r="L55" s="107" t="s">
        <v>76</v>
      </c>
      <c r="W55" s="101"/>
      <c r="X55" s="101"/>
      <c r="Y55" s="101"/>
      <c r="Z55" s="101"/>
      <c r="AA55" s="101"/>
      <c r="AB55" s="101"/>
      <c r="AC55" s="101"/>
      <c r="AD55" s="101"/>
      <c r="AE55" s="101"/>
      <c r="AF55" s="101"/>
      <c r="AG55" s="109"/>
      <c r="AH55" s="103"/>
      <c r="AI55" s="17"/>
    </row>
    <row r="56" ht="12.75" customHeight="1">
      <c r="A56" s="115"/>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8"/>
      <c r="AI56" s="17"/>
    </row>
    <row r="57" ht="12.75" customHeight="1">
      <c r="A57" s="97"/>
      <c r="B57" s="98"/>
      <c r="C57" s="98"/>
      <c r="D57" s="98"/>
      <c r="E57" s="98"/>
      <c r="F57" s="98"/>
      <c r="G57" s="98"/>
      <c r="H57" s="98"/>
      <c r="I57" s="98"/>
      <c r="J57" s="98"/>
      <c r="K57" s="98"/>
      <c r="L57" s="98"/>
      <c r="M57" s="98"/>
      <c r="N57" s="98"/>
      <c r="O57" s="98"/>
      <c r="P57" s="98"/>
      <c r="Q57" s="98"/>
      <c r="R57" s="98"/>
      <c r="S57" s="98"/>
      <c r="T57" s="98"/>
      <c r="U57" s="98"/>
      <c r="V57" s="98"/>
      <c r="W57" s="98"/>
      <c r="X57" s="98"/>
      <c r="Y57" s="98"/>
      <c r="Z57" s="120" t="s">
        <v>89</v>
      </c>
      <c r="AA57" s="98"/>
      <c r="AB57" s="98"/>
      <c r="AC57" s="98"/>
      <c r="AD57" s="98"/>
      <c r="AE57" s="98"/>
      <c r="AF57" s="98"/>
      <c r="AG57" s="98"/>
      <c r="AH57" s="99"/>
      <c r="AI57" s="17"/>
    </row>
    <row r="58" ht="12.75" customHeight="1">
      <c r="A58" s="104"/>
      <c r="B58" s="101"/>
      <c r="C58" s="101"/>
      <c r="D58" s="101"/>
      <c r="E58" s="101"/>
      <c r="F58" s="101"/>
      <c r="G58" s="101"/>
      <c r="H58" s="101"/>
      <c r="I58" s="101"/>
      <c r="J58" s="101"/>
      <c r="K58" s="101"/>
      <c r="L58" s="113" t="str">
        <f>IF(W36="3:0",L37,IF(W36="3:1",L37,IF(W36="3:2",L37,IF(W36="2:3",L33,IF(W36="1:3",L33,IF(W36="0:3",L33,""))))))</f>
        <v>Provazníková Alena (21) (Bižu)</v>
      </c>
      <c r="M58" s="32"/>
      <c r="N58" s="32"/>
      <c r="O58" s="32"/>
      <c r="P58" s="32"/>
      <c r="Q58" s="32"/>
      <c r="R58" s="32"/>
      <c r="S58" s="32"/>
      <c r="T58" s="32"/>
      <c r="U58" s="32"/>
      <c r="V58" s="32"/>
      <c r="W58" s="101"/>
      <c r="X58" s="101"/>
      <c r="Y58" s="101"/>
      <c r="Z58" s="101"/>
      <c r="AA58" s="101"/>
      <c r="AB58" s="101"/>
      <c r="AC58" s="101"/>
      <c r="AD58" s="101"/>
      <c r="AE58" s="101"/>
      <c r="AF58" s="101"/>
      <c r="AG58" s="101"/>
      <c r="AH58" s="103"/>
      <c r="AI58" s="17"/>
    </row>
    <row r="59" ht="11.25" customHeight="1">
      <c r="A59" s="104"/>
      <c r="B59" s="101"/>
      <c r="C59" s="101"/>
      <c r="D59" s="101"/>
      <c r="E59" s="101"/>
      <c r="F59" s="101"/>
      <c r="G59" s="101"/>
      <c r="H59" s="101"/>
      <c r="I59" s="101"/>
      <c r="J59" s="101"/>
      <c r="K59" s="101"/>
      <c r="L59" s="101"/>
      <c r="M59" s="101"/>
      <c r="N59" s="101"/>
      <c r="O59" s="101"/>
      <c r="P59" s="101"/>
      <c r="Q59" s="101"/>
      <c r="R59" s="101"/>
      <c r="S59" s="101"/>
      <c r="T59" s="101"/>
      <c r="U59" s="101"/>
      <c r="V59" s="103"/>
      <c r="W59" s="106" t="str">
        <f>IF(W60="3:0",L58,IF(W60="3:1",L58,IF(W60="3:2",L58,IF(W60="2:3",L60,IF(W60="1:3",L60,IF(W60="0:3",L60,""))))))</f>
        <v>Polívka Matyáš (6) (PINK!)</v>
      </c>
      <c r="X59" s="32"/>
      <c r="Y59" s="32"/>
      <c r="Z59" s="32"/>
      <c r="AA59" s="32"/>
      <c r="AB59" s="32"/>
      <c r="AC59" s="32"/>
      <c r="AD59" s="32"/>
      <c r="AE59" s="32"/>
      <c r="AF59" s="32"/>
      <c r="AG59" s="32"/>
      <c r="AH59" s="103"/>
      <c r="AI59" s="17"/>
    </row>
    <row r="60" ht="12.75" customHeight="1">
      <c r="A60" s="104"/>
      <c r="B60" s="101"/>
      <c r="C60" s="101"/>
      <c r="D60" s="101"/>
      <c r="E60" s="101"/>
      <c r="F60" s="101"/>
      <c r="G60" s="101"/>
      <c r="H60" s="101"/>
      <c r="I60" s="101"/>
      <c r="J60" s="101"/>
      <c r="K60" s="101"/>
      <c r="L60" s="113" t="str">
        <f>IF(W44="3:0",L45,IF(W44="3:1",L45,IF(W44="3:2",L45,IF(W44="2:3",L41,IF(W44="1:3",L41,IF(W44="0:3",L41,""))))))</f>
        <v>Polívka Matyáš (6) (PINK!)</v>
      </c>
      <c r="M60" s="32"/>
      <c r="N60" s="32"/>
      <c r="O60" s="32"/>
      <c r="P60" s="32"/>
      <c r="Q60" s="32"/>
      <c r="R60" s="32"/>
      <c r="S60" s="32"/>
      <c r="T60" s="32"/>
      <c r="U60" s="32"/>
      <c r="V60" s="32"/>
      <c r="W60" s="107" t="s">
        <v>85</v>
      </c>
      <c r="AH60" s="128"/>
      <c r="AI60" s="17"/>
    </row>
    <row r="61" ht="12.75" customHeight="1">
      <c r="A61" s="115"/>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8"/>
      <c r="AI61" s="17"/>
    </row>
    <row r="62" ht="12.75" customHeight="1">
      <c r="A62" s="97"/>
      <c r="B62" s="98"/>
      <c r="C62" s="98"/>
      <c r="D62" s="98"/>
      <c r="E62" s="98"/>
      <c r="F62" s="98"/>
      <c r="G62" s="98"/>
      <c r="H62" s="98"/>
      <c r="I62" s="98"/>
      <c r="J62" s="98"/>
      <c r="K62" s="98"/>
      <c r="L62" s="98"/>
      <c r="M62" s="98"/>
      <c r="N62" s="98"/>
      <c r="O62" s="98"/>
      <c r="P62" s="98"/>
      <c r="Q62" s="98"/>
      <c r="R62" s="98"/>
      <c r="S62" s="98"/>
      <c r="T62" s="98"/>
      <c r="U62" s="98"/>
      <c r="V62" s="98"/>
      <c r="W62" s="98"/>
      <c r="X62" s="98"/>
      <c r="Y62" s="98"/>
      <c r="Z62" s="120" t="s">
        <v>91</v>
      </c>
      <c r="AA62" s="98"/>
      <c r="AB62" s="98"/>
      <c r="AC62" s="98"/>
      <c r="AD62" s="98"/>
      <c r="AE62" s="98"/>
      <c r="AF62" s="98"/>
      <c r="AG62" s="98"/>
      <c r="AH62" s="99"/>
      <c r="AI62" s="17"/>
    </row>
    <row r="63" ht="12.75" customHeight="1">
      <c r="A63" s="104"/>
      <c r="B63" s="101"/>
      <c r="C63" s="101"/>
      <c r="D63" s="101"/>
      <c r="E63" s="101"/>
      <c r="F63" s="101"/>
      <c r="G63" s="101"/>
      <c r="H63" s="101"/>
      <c r="I63" s="101"/>
      <c r="J63" s="101"/>
      <c r="K63" s="101"/>
      <c r="L63" s="113" t="str">
        <f>IF(L51="3:0",A51,IF(L51="3:1",A51,IF(L51="3:2",A51,IF(L51="2:3",A49,IF(L51="1:3",A49,IF(L51="0:3",A49,""))))))</f>
        <v>Jungmann Matěj (3) (SKST)</v>
      </c>
      <c r="M63" s="32"/>
      <c r="N63" s="32"/>
      <c r="O63" s="32"/>
      <c r="P63" s="32"/>
      <c r="Q63" s="32"/>
      <c r="R63" s="32"/>
      <c r="S63" s="32"/>
      <c r="T63" s="32"/>
      <c r="U63" s="32"/>
      <c r="V63" s="32"/>
      <c r="W63" s="101"/>
      <c r="X63" s="101"/>
      <c r="Y63" s="101"/>
      <c r="Z63" s="101"/>
      <c r="AA63" s="101"/>
      <c r="AB63" s="101"/>
      <c r="AC63" s="101"/>
      <c r="AD63" s="101"/>
      <c r="AE63" s="101"/>
      <c r="AF63" s="101"/>
      <c r="AG63" s="101"/>
      <c r="AH63" s="103"/>
      <c r="AI63" s="17"/>
    </row>
    <row r="64" ht="12.75" customHeight="1">
      <c r="A64" s="104"/>
      <c r="B64" s="101"/>
      <c r="C64" s="101"/>
      <c r="D64" s="101"/>
      <c r="E64" s="101"/>
      <c r="F64" s="101"/>
      <c r="G64" s="101"/>
      <c r="H64" s="101"/>
      <c r="I64" s="101"/>
      <c r="J64" s="101"/>
      <c r="K64" s="101"/>
      <c r="L64" s="101"/>
      <c r="M64" s="101"/>
      <c r="N64" s="101"/>
      <c r="O64" s="101"/>
      <c r="P64" s="101"/>
      <c r="Q64" s="101"/>
      <c r="R64" s="101"/>
      <c r="S64" s="101"/>
      <c r="T64" s="101"/>
      <c r="U64" s="101"/>
      <c r="V64" s="103"/>
      <c r="W64" s="106" t="str">
        <f>IF(W65="3:0",L63,IF(W65="3:1",L63,IF(W65="3:2",L63,IF(W65="2:3",L65,IF(W65="1:3",L65,IF(W65="0:3",L65,""))))))</f>
        <v>Jungmann Matěj (3) (SKST)</v>
      </c>
      <c r="X64" s="32"/>
      <c r="Y64" s="32"/>
      <c r="Z64" s="32"/>
      <c r="AA64" s="32"/>
      <c r="AB64" s="32"/>
      <c r="AC64" s="32"/>
      <c r="AD64" s="32"/>
      <c r="AE64" s="32"/>
      <c r="AF64" s="32"/>
      <c r="AG64" s="32"/>
      <c r="AH64" s="103"/>
      <c r="AI64" s="17"/>
    </row>
    <row r="65" ht="15.75" customHeight="1">
      <c r="A65" s="104"/>
      <c r="B65" s="101"/>
      <c r="C65" s="101"/>
      <c r="D65" s="101"/>
      <c r="E65" s="101"/>
      <c r="F65" s="101"/>
      <c r="G65" s="101"/>
      <c r="H65" s="101"/>
      <c r="I65" s="101"/>
      <c r="J65" s="101"/>
      <c r="K65" s="101"/>
      <c r="L65" s="113" t="str">
        <f>IF(L55="3:0",A55,IF(L55="3:1",A55,IF(L55="3:2",A55,IF(L55="2:3",A53,IF(L55="1:3",A53,IF(L55="0:3",A53,""))))))</f>
        <v>Perlík Josef (8) (SKST)</v>
      </c>
      <c r="M65" s="32"/>
      <c r="N65" s="32"/>
      <c r="O65" s="32"/>
      <c r="P65" s="32"/>
      <c r="Q65" s="32"/>
      <c r="R65" s="32"/>
      <c r="S65" s="32"/>
      <c r="T65" s="32"/>
      <c r="U65" s="32"/>
      <c r="V65" s="32"/>
      <c r="W65" s="107" t="s">
        <v>76</v>
      </c>
      <c r="AH65" s="103"/>
      <c r="AI65" s="17"/>
    </row>
    <row r="66" ht="12.75" customHeight="1">
      <c r="A66" s="115"/>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8"/>
      <c r="AI66" s="17"/>
    </row>
    <row r="67" ht="12.75" customHeight="1">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7"/>
    </row>
    <row r="68" ht="12.75" customHeight="1">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7"/>
    </row>
    <row r="69" ht="12.75" customHeight="1">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7"/>
    </row>
    <row r="70" ht="12.75" customHeight="1">
      <c r="A70" s="121" t="str">
        <f>A1</f>
        <v>1. KBT Libereckého kraje</v>
      </c>
      <c r="B70" s="2"/>
      <c r="C70" s="2"/>
      <c r="D70" s="2"/>
      <c r="E70" s="2"/>
      <c r="F70" s="2"/>
      <c r="G70" s="2"/>
      <c r="H70" s="2"/>
      <c r="I70" s="4"/>
      <c r="J70" s="122"/>
      <c r="K70" s="123" t="str">
        <f>K1</f>
        <v>Liberec, 28.9.2026</v>
      </c>
      <c r="L70" s="2"/>
      <c r="M70" s="2"/>
      <c r="N70" s="2"/>
      <c r="O70" s="2"/>
      <c r="P70" s="2"/>
      <c r="Q70" s="2"/>
      <c r="R70" s="2"/>
      <c r="S70" s="4"/>
      <c r="T70" s="122"/>
      <c r="U70" s="129" t="str">
        <f>U1</f>
        <v>Divize</v>
      </c>
      <c r="V70" s="2"/>
      <c r="W70" s="4"/>
      <c r="X70" s="130" t="str">
        <f>X1</f>
        <v>A</v>
      </c>
      <c r="Y70" s="2"/>
      <c r="Z70" s="4"/>
      <c r="AA70" s="130" t="str">
        <f>Z73</f>
        <v>o 9.-16.místo</v>
      </c>
      <c r="AB70" s="2"/>
      <c r="AC70" s="2"/>
      <c r="AD70" s="2"/>
      <c r="AE70" s="2"/>
      <c r="AF70" s="2"/>
      <c r="AG70" s="2"/>
      <c r="AH70" s="16"/>
      <c r="AI70" s="17"/>
    </row>
    <row r="71" ht="12.75" customHeight="1">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7"/>
    </row>
    <row r="72" ht="12.75" customHeight="1">
      <c r="A72" s="97"/>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9"/>
      <c r="AI72" s="17"/>
    </row>
    <row r="73" ht="12.75" customHeight="1">
      <c r="A73" s="100" t="s">
        <v>23</v>
      </c>
      <c r="B73" s="32"/>
      <c r="C73" s="32"/>
      <c r="D73" s="32"/>
      <c r="E73" s="32"/>
      <c r="F73" s="32"/>
      <c r="G73" s="32"/>
      <c r="H73" s="32"/>
      <c r="I73" s="32"/>
      <c r="J73" s="32"/>
      <c r="K73" s="32"/>
      <c r="L73" s="101"/>
      <c r="M73" s="101"/>
      <c r="N73" s="101"/>
      <c r="O73" s="101"/>
      <c r="P73" s="101"/>
      <c r="Q73" s="101"/>
      <c r="R73" s="101"/>
      <c r="S73" s="101"/>
      <c r="T73" s="101"/>
      <c r="U73" s="101"/>
      <c r="V73" s="101"/>
      <c r="W73" s="101"/>
      <c r="X73" s="101"/>
      <c r="Y73" s="101"/>
      <c r="Z73" s="102" t="s">
        <v>93</v>
      </c>
      <c r="AA73" s="101"/>
      <c r="AB73" s="101"/>
      <c r="AC73" s="101"/>
      <c r="AD73" s="101"/>
      <c r="AE73" s="101"/>
      <c r="AF73" s="101"/>
      <c r="AG73" s="101"/>
      <c r="AH73" s="103"/>
      <c r="AI73" s="17"/>
    </row>
    <row r="74" ht="12.75" customHeight="1">
      <c r="A74" s="104"/>
      <c r="B74" s="101"/>
      <c r="C74" s="101"/>
      <c r="D74" s="101"/>
      <c r="E74" s="101"/>
      <c r="F74" s="101"/>
      <c r="G74" s="101"/>
      <c r="H74" s="101"/>
      <c r="I74" s="101"/>
      <c r="J74" s="101"/>
      <c r="K74" s="103"/>
      <c r="L74" s="106" t="str">
        <f>IF(L75="3:0",A73,IF(L75="3:1",A73,IF(L75="3:2",A73,IF(L75="2:3",A75,IF(L75="1:3",A75,IF(L75="0:3",A75,""))))))</f>
        <v>Kout Matěj (18) (KMST)</v>
      </c>
      <c r="M74" s="32"/>
      <c r="N74" s="32"/>
      <c r="O74" s="32"/>
      <c r="P74" s="32"/>
      <c r="Q74" s="32"/>
      <c r="R74" s="32"/>
      <c r="S74" s="32"/>
      <c r="T74" s="32"/>
      <c r="U74" s="32"/>
      <c r="V74" s="32"/>
      <c r="W74" s="101"/>
      <c r="X74" s="101"/>
      <c r="Y74" s="101"/>
      <c r="Z74" s="101"/>
      <c r="AA74" s="101"/>
      <c r="AB74" s="101"/>
      <c r="AC74" s="101"/>
      <c r="AD74" s="101"/>
      <c r="AE74" s="101"/>
      <c r="AF74" s="101"/>
      <c r="AG74" s="101"/>
      <c r="AH74" s="103"/>
      <c r="AI74" s="90"/>
    </row>
    <row r="75" ht="12.75" customHeight="1">
      <c r="A75" s="100" t="s">
        <v>80</v>
      </c>
      <c r="B75" s="32"/>
      <c r="C75" s="32"/>
      <c r="D75" s="32"/>
      <c r="E75" s="32"/>
      <c r="F75" s="32"/>
      <c r="G75" s="32"/>
      <c r="H75" s="32"/>
      <c r="I75" s="32"/>
      <c r="J75" s="32"/>
      <c r="K75" s="32"/>
      <c r="L75" s="107" t="s">
        <v>76</v>
      </c>
      <c r="W75" s="104"/>
      <c r="X75" s="101"/>
      <c r="Y75" s="101"/>
      <c r="Z75" s="101"/>
      <c r="AA75" s="101"/>
      <c r="AB75" s="101"/>
      <c r="AC75" s="101"/>
      <c r="AD75" s="101"/>
      <c r="AE75" s="101"/>
      <c r="AF75" s="101"/>
      <c r="AG75" s="101"/>
      <c r="AH75" s="103"/>
      <c r="AI75" s="17"/>
    </row>
    <row r="76" ht="12.75" customHeight="1">
      <c r="A76" s="104"/>
      <c r="B76" s="101"/>
      <c r="C76" s="101"/>
      <c r="D76" s="101"/>
      <c r="E76" s="101"/>
      <c r="F76" s="101"/>
      <c r="G76" s="101"/>
      <c r="H76" s="101"/>
      <c r="I76" s="101"/>
      <c r="J76" s="101"/>
      <c r="K76" s="101"/>
      <c r="L76" s="101"/>
      <c r="M76" s="101"/>
      <c r="N76" s="101"/>
      <c r="O76" s="101"/>
      <c r="P76" s="101"/>
      <c r="Q76" s="101"/>
      <c r="R76" s="101"/>
      <c r="S76" s="101"/>
      <c r="T76" s="101"/>
      <c r="U76" s="101"/>
      <c r="V76" s="101"/>
      <c r="W76" s="106" t="str">
        <f>IF(W77="3:0",L74,IF(W77="3:1",L74,IF(W77="3:2",L74,IF(W77="2:3",L78,IF(W77="1:3",L78,IF(W77="0:3",L78,""))))))</f>
        <v>Kout Matěj (18) (KMST)</v>
      </c>
      <c r="X76" s="32"/>
      <c r="Y76" s="32"/>
      <c r="Z76" s="32"/>
      <c r="AA76" s="32"/>
      <c r="AB76" s="32"/>
      <c r="AC76" s="32"/>
      <c r="AD76" s="32"/>
      <c r="AE76" s="32"/>
      <c r="AF76" s="32"/>
      <c r="AG76" s="32"/>
      <c r="AH76" s="103"/>
      <c r="AI76" s="17"/>
    </row>
    <row r="77" ht="12.75" customHeight="1">
      <c r="A77" s="100" t="s">
        <v>48</v>
      </c>
      <c r="B77" s="32"/>
      <c r="C77" s="32"/>
      <c r="D77" s="32"/>
      <c r="E77" s="32"/>
      <c r="F77" s="32"/>
      <c r="G77" s="32"/>
      <c r="H77" s="32"/>
      <c r="I77" s="32"/>
      <c r="J77" s="32"/>
      <c r="K77" s="32"/>
      <c r="L77" s="101"/>
      <c r="M77" s="101"/>
      <c r="N77" s="101"/>
      <c r="O77" s="101"/>
      <c r="P77" s="101"/>
      <c r="Q77" s="101"/>
      <c r="R77" s="101"/>
      <c r="S77" s="101"/>
      <c r="T77" s="101"/>
      <c r="U77" s="101"/>
      <c r="V77" s="101"/>
      <c r="W77" s="107" t="s">
        <v>79</v>
      </c>
      <c r="AH77" s="108"/>
      <c r="AI77" s="17"/>
    </row>
    <row r="78" ht="12.75" customHeight="1">
      <c r="A78" s="104"/>
      <c r="B78" s="101"/>
      <c r="C78" s="101"/>
      <c r="D78" s="101"/>
      <c r="E78" s="101"/>
      <c r="F78" s="101"/>
      <c r="G78" s="101"/>
      <c r="H78" s="101"/>
      <c r="I78" s="101"/>
      <c r="J78" s="101"/>
      <c r="K78" s="103"/>
      <c r="L78" s="106" t="str">
        <f>IF(L79="3:0",A77,IF(L79="3:1",A77,IF(L79="3:2",A77,IF(L79="2:3",A79,IF(L79="1:3",A79,IF(L79="0:3",A79,""))))))</f>
        <v>Havel Lukáš (34) (ST Fr.)</v>
      </c>
      <c r="M78" s="32"/>
      <c r="N78" s="32"/>
      <c r="O78" s="32"/>
      <c r="P78" s="32"/>
      <c r="Q78" s="32"/>
      <c r="R78" s="32"/>
      <c r="S78" s="32"/>
      <c r="T78" s="32"/>
      <c r="U78" s="32"/>
      <c r="V78" s="32"/>
      <c r="W78" s="104"/>
      <c r="X78" s="101"/>
      <c r="Y78" s="101"/>
      <c r="Z78" s="101"/>
      <c r="AA78" s="101"/>
      <c r="AB78" s="101"/>
      <c r="AC78" s="101"/>
      <c r="AD78" s="101"/>
      <c r="AE78" s="101"/>
      <c r="AF78" s="101"/>
      <c r="AG78" s="109"/>
      <c r="AH78" s="108"/>
      <c r="AI78" s="17"/>
    </row>
    <row r="79" ht="12.75" customHeight="1">
      <c r="A79" s="100" t="s">
        <v>67</v>
      </c>
      <c r="B79" s="32"/>
      <c r="C79" s="32"/>
      <c r="D79" s="32"/>
      <c r="E79" s="32"/>
      <c r="F79" s="32"/>
      <c r="G79" s="32"/>
      <c r="H79" s="32"/>
      <c r="I79" s="32"/>
      <c r="J79" s="32"/>
      <c r="K79" s="32"/>
      <c r="L79" s="107" t="s">
        <v>85</v>
      </c>
      <c r="W79" s="101"/>
      <c r="X79" s="101"/>
      <c r="Y79" s="101"/>
      <c r="Z79" s="101"/>
      <c r="AA79" s="101"/>
      <c r="AB79" s="101"/>
      <c r="AC79" s="101"/>
      <c r="AD79" s="101"/>
      <c r="AE79" s="101"/>
      <c r="AF79" s="101"/>
      <c r="AG79" s="109"/>
      <c r="AH79" s="108"/>
      <c r="AI79" s="17"/>
    </row>
    <row r="80" ht="12.75" customHeight="1">
      <c r="A80" s="104"/>
      <c r="B80" s="101"/>
      <c r="C80" s="101"/>
      <c r="D80" s="101"/>
      <c r="E80" s="101"/>
      <c r="F80" s="101"/>
      <c r="G80" s="101"/>
      <c r="H80" s="101"/>
      <c r="I80" s="101"/>
      <c r="J80" s="101"/>
      <c r="K80" s="101"/>
      <c r="L80" s="101"/>
      <c r="M80" s="101"/>
      <c r="N80" s="101"/>
      <c r="O80" s="101"/>
      <c r="P80" s="101"/>
      <c r="Q80" s="101"/>
      <c r="R80" s="101"/>
      <c r="S80" s="101"/>
      <c r="T80" s="101"/>
      <c r="U80" s="101"/>
      <c r="V80" s="101"/>
      <c r="W80" s="113" t="str">
        <f>IF(W81="3:0",W76,IF(W81="3:1",W76,IF(W81="3:2",W76,IF(W81="2:3",W84,IF(W81="1:3",W84,IF(W81="0:3",W84,""))))))</f>
        <v>Kout Matěj (18) (KMST)</v>
      </c>
      <c r="X80" s="32"/>
      <c r="Y80" s="32"/>
      <c r="Z80" s="32"/>
      <c r="AA80" s="32"/>
      <c r="AB80" s="32"/>
      <c r="AC80" s="32"/>
      <c r="AD80" s="32"/>
      <c r="AE80" s="32"/>
      <c r="AF80" s="32"/>
      <c r="AG80" s="32"/>
      <c r="AH80" s="108"/>
      <c r="AI80" s="17"/>
    </row>
    <row r="81" ht="12.75" customHeight="1">
      <c r="A81" s="100" t="s">
        <v>44</v>
      </c>
      <c r="B81" s="32"/>
      <c r="C81" s="32"/>
      <c r="D81" s="32"/>
      <c r="E81" s="32"/>
      <c r="F81" s="32"/>
      <c r="G81" s="32"/>
      <c r="H81" s="32"/>
      <c r="I81" s="32"/>
      <c r="J81" s="32"/>
      <c r="K81" s="32"/>
      <c r="L81" s="101"/>
      <c r="M81" s="101"/>
      <c r="N81" s="101"/>
      <c r="O81" s="101"/>
      <c r="P81" s="101"/>
      <c r="Q81" s="101"/>
      <c r="R81" s="101"/>
      <c r="S81" s="101"/>
      <c r="T81" s="101"/>
      <c r="U81" s="101"/>
      <c r="V81" s="101"/>
      <c r="W81" s="114" t="s">
        <v>78</v>
      </c>
      <c r="AH81" s="108"/>
      <c r="AI81" s="17"/>
    </row>
    <row r="82" ht="12.75" customHeight="1">
      <c r="A82" s="104"/>
      <c r="B82" s="101"/>
      <c r="C82" s="101"/>
      <c r="D82" s="101"/>
      <c r="E82" s="101"/>
      <c r="F82" s="101"/>
      <c r="G82" s="101"/>
      <c r="H82" s="101"/>
      <c r="I82" s="101"/>
      <c r="J82" s="101"/>
      <c r="K82" s="101"/>
      <c r="L82" s="106" t="str">
        <f>IF(L83="3:0",A81,IF(L83="3:1",A81,IF(L83="3:2",A81,IF(L83="2:3",A83,IF(L83="1:3",A83,IF(L83="0:3",A83,""))))))</f>
        <v>Nohejl Vojtěch (27) (ST Fr.)</v>
      </c>
      <c r="M82" s="32"/>
      <c r="N82" s="32"/>
      <c r="O82" s="32"/>
      <c r="P82" s="32"/>
      <c r="Q82" s="32"/>
      <c r="R82" s="32"/>
      <c r="S82" s="32"/>
      <c r="T82" s="32"/>
      <c r="U82" s="32"/>
      <c r="V82" s="32"/>
      <c r="W82" s="101"/>
      <c r="X82" s="101"/>
      <c r="Y82" s="101"/>
      <c r="Z82" s="101"/>
      <c r="AA82" s="101"/>
      <c r="AB82" s="101"/>
      <c r="AC82" s="101"/>
      <c r="AD82" s="101"/>
      <c r="AE82" s="101"/>
      <c r="AF82" s="101"/>
      <c r="AG82" s="109"/>
      <c r="AH82" s="108"/>
      <c r="AI82" s="17"/>
    </row>
    <row r="83" ht="12.75" customHeight="1">
      <c r="A83" s="100" t="s">
        <v>26</v>
      </c>
      <c r="B83" s="32"/>
      <c r="C83" s="32"/>
      <c r="D83" s="32"/>
      <c r="E83" s="32"/>
      <c r="F83" s="32"/>
      <c r="G83" s="32"/>
      <c r="H83" s="32"/>
      <c r="I83" s="32"/>
      <c r="J83" s="32"/>
      <c r="K83" s="32"/>
      <c r="L83" s="107" t="s">
        <v>82</v>
      </c>
      <c r="W83" s="104"/>
      <c r="X83" s="101"/>
      <c r="Y83" s="101"/>
      <c r="Z83" s="101"/>
      <c r="AA83" s="101"/>
      <c r="AB83" s="101"/>
      <c r="AC83" s="101"/>
      <c r="AD83" s="101"/>
      <c r="AE83" s="101"/>
      <c r="AF83" s="101"/>
      <c r="AG83" s="109"/>
      <c r="AH83" s="108"/>
      <c r="AI83" s="17"/>
    </row>
    <row r="84" ht="12.75" customHeight="1">
      <c r="A84" s="104"/>
      <c r="B84" s="101"/>
      <c r="C84" s="101"/>
      <c r="D84" s="101"/>
      <c r="E84" s="101"/>
      <c r="F84" s="101"/>
      <c r="G84" s="101"/>
      <c r="H84" s="101"/>
      <c r="I84" s="101"/>
      <c r="J84" s="101"/>
      <c r="K84" s="101"/>
      <c r="L84" s="101"/>
      <c r="M84" s="101"/>
      <c r="N84" s="101"/>
      <c r="O84" s="101"/>
      <c r="P84" s="101"/>
      <c r="Q84" s="101"/>
      <c r="R84" s="101"/>
      <c r="S84" s="101"/>
      <c r="T84" s="101"/>
      <c r="U84" s="101"/>
      <c r="V84" s="101"/>
      <c r="W84" s="106" t="str">
        <f>IF(W85="3:0",L82,IF(W85="3:1",L82,IF(W85="3:2",L82,IF(W85="2:3",L86,IF(W85="1:3",L86,IF(W85="0:3",L86,""))))))</f>
        <v>Kvapil Tomáš (24) (ST Fr.)</v>
      </c>
      <c r="X84" s="32"/>
      <c r="Y84" s="32"/>
      <c r="Z84" s="32"/>
      <c r="AA84" s="32"/>
      <c r="AB84" s="32"/>
      <c r="AC84" s="32"/>
      <c r="AD84" s="32"/>
      <c r="AE84" s="32"/>
      <c r="AF84" s="32"/>
      <c r="AG84" s="32"/>
      <c r="AH84" s="108"/>
      <c r="AI84" s="17"/>
    </row>
    <row r="85" ht="12.75" customHeight="1">
      <c r="A85" s="100" t="s">
        <v>63</v>
      </c>
      <c r="B85" s="32"/>
      <c r="C85" s="32"/>
      <c r="D85" s="32"/>
      <c r="E85" s="32"/>
      <c r="F85" s="32"/>
      <c r="G85" s="32"/>
      <c r="H85" s="32"/>
      <c r="I85" s="32"/>
      <c r="J85" s="32"/>
      <c r="K85" s="32"/>
      <c r="L85" s="101"/>
      <c r="M85" s="101"/>
      <c r="N85" s="101"/>
      <c r="O85" s="101"/>
      <c r="P85" s="101"/>
      <c r="Q85" s="101"/>
      <c r="R85" s="101"/>
      <c r="S85" s="101"/>
      <c r="T85" s="101"/>
      <c r="U85" s="101"/>
      <c r="V85" s="101"/>
      <c r="W85" s="107" t="s">
        <v>84</v>
      </c>
      <c r="AH85" s="103"/>
      <c r="AI85" s="17"/>
    </row>
    <row r="86" ht="12.75" customHeight="1">
      <c r="A86" s="104"/>
      <c r="B86" s="101"/>
      <c r="C86" s="101"/>
      <c r="D86" s="101"/>
      <c r="E86" s="101"/>
      <c r="F86" s="101"/>
      <c r="G86" s="101"/>
      <c r="H86" s="101"/>
      <c r="I86" s="101"/>
      <c r="J86" s="101"/>
      <c r="K86" s="101"/>
      <c r="L86" s="106" t="str">
        <f>IF(L87="3:0",A85,IF(L87="3:1",A85,IF(L87="3:2",A85,IF(L87="2:3",A87,IF(L87="1:3",A87,IF(L87="0:3",A87,""))))))</f>
        <v>Kvapil Tomáš (24) (ST Fr.)</v>
      </c>
      <c r="M86" s="32"/>
      <c r="N86" s="32"/>
      <c r="O86" s="32"/>
      <c r="P86" s="32"/>
      <c r="Q86" s="32"/>
      <c r="R86" s="32"/>
      <c r="S86" s="32"/>
      <c r="T86" s="32"/>
      <c r="U86" s="32"/>
      <c r="V86" s="32"/>
      <c r="W86" s="104"/>
      <c r="X86" s="101"/>
      <c r="Y86" s="101"/>
      <c r="Z86" s="101"/>
      <c r="AA86" s="101"/>
      <c r="AB86" s="101"/>
      <c r="AC86" s="101"/>
      <c r="AD86" s="101"/>
      <c r="AE86" s="101"/>
      <c r="AF86" s="101"/>
      <c r="AG86" s="109"/>
      <c r="AH86" s="103"/>
      <c r="AI86" s="17"/>
    </row>
    <row r="87" ht="12.75" customHeight="1">
      <c r="A87" s="100" t="s">
        <v>83</v>
      </c>
      <c r="B87" s="32"/>
      <c r="C87" s="32"/>
      <c r="D87" s="32"/>
      <c r="E87" s="32"/>
      <c r="F87" s="32"/>
      <c r="G87" s="32"/>
      <c r="H87" s="32"/>
      <c r="I87" s="32"/>
      <c r="J87" s="32"/>
      <c r="K87" s="32"/>
      <c r="L87" s="107" t="s">
        <v>85</v>
      </c>
      <c r="W87" s="101"/>
      <c r="X87" s="101"/>
      <c r="Y87" s="101"/>
      <c r="Z87" s="101"/>
      <c r="AA87" s="109"/>
      <c r="AB87" s="109"/>
      <c r="AC87" s="109"/>
      <c r="AD87" s="109"/>
      <c r="AE87" s="109"/>
      <c r="AF87" s="109"/>
      <c r="AG87" s="109"/>
      <c r="AH87" s="103"/>
      <c r="AI87" s="17"/>
    </row>
    <row r="88" ht="12.75" customHeight="1">
      <c r="A88" s="115"/>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8"/>
      <c r="AI88" s="17"/>
    </row>
    <row r="89" ht="12.75" customHeight="1">
      <c r="A89" s="97"/>
      <c r="B89" s="98"/>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9"/>
      <c r="AI89" s="17"/>
    </row>
    <row r="90" ht="12.75" customHeight="1">
      <c r="A90" s="106" t="str">
        <f>IF(L75="3:0",A75,IF(L75="3:1",A75,IF(L75="3:2",A75,IF(L75="2:3",A73,IF(L75="1:3",A73,IF(L75="0:3",A73,""))))))</f>
        <v>Krob Vojtěch (26) (ČL)</v>
      </c>
      <c r="B90" s="32"/>
      <c r="C90" s="32"/>
      <c r="D90" s="32"/>
      <c r="E90" s="32"/>
      <c r="F90" s="32"/>
      <c r="G90" s="32"/>
      <c r="H90" s="32"/>
      <c r="I90" s="32"/>
      <c r="J90" s="32"/>
      <c r="K90" s="32"/>
      <c r="L90" s="101"/>
      <c r="M90" s="101"/>
      <c r="N90" s="101"/>
      <c r="O90" s="101"/>
      <c r="P90" s="101"/>
      <c r="Q90" s="101"/>
      <c r="R90" s="101"/>
      <c r="S90" s="101"/>
      <c r="T90" s="101"/>
      <c r="U90" s="101"/>
      <c r="V90" s="101"/>
      <c r="W90" s="101"/>
      <c r="X90" s="101"/>
      <c r="Y90" s="101"/>
      <c r="Z90" s="102" t="s">
        <v>94</v>
      </c>
      <c r="AA90" s="101"/>
      <c r="AB90" s="101"/>
      <c r="AC90" s="101"/>
      <c r="AD90" s="101"/>
      <c r="AE90" s="101"/>
      <c r="AF90" s="101"/>
      <c r="AG90" s="101"/>
      <c r="AH90" s="103"/>
      <c r="AI90" s="17"/>
    </row>
    <row r="91" ht="12.75" customHeight="1">
      <c r="A91" s="104"/>
      <c r="B91" s="101"/>
      <c r="C91" s="101"/>
      <c r="D91" s="101"/>
      <c r="E91" s="101"/>
      <c r="F91" s="101"/>
      <c r="G91" s="101"/>
      <c r="H91" s="101"/>
      <c r="I91" s="101"/>
      <c r="J91" s="101"/>
      <c r="K91" s="103"/>
      <c r="L91" s="106" t="str">
        <f>IF(L92="3:0",A90,IF(L92="3:1",A90,IF(L92="3:2",A90,IF(L92="2:3",A92,IF(L92="1:3",A92,IF(L92="0:3",A92,""))))))</f>
        <v>Krob Vojtěch (26) (ČL)</v>
      </c>
      <c r="M91" s="32"/>
      <c r="N91" s="32"/>
      <c r="O91" s="32"/>
      <c r="P91" s="32"/>
      <c r="Q91" s="32"/>
      <c r="R91" s="32"/>
      <c r="S91" s="32"/>
      <c r="T91" s="32"/>
      <c r="U91" s="32"/>
      <c r="V91" s="32"/>
      <c r="W91" s="101"/>
      <c r="X91" s="101"/>
      <c r="Y91" s="101"/>
      <c r="Z91" s="101"/>
      <c r="AA91" s="101"/>
      <c r="AB91" s="101"/>
      <c r="AC91" s="101"/>
      <c r="AD91" s="101"/>
      <c r="AE91" s="101"/>
      <c r="AF91" s="101"/>
      <c r="AG91" s="101"/>
      <c r="AH91" s="103"/>
      <c r="AI91" s="17"/>
    </row>
    <row r="92" ht="12.75" customHeight="1">
      <c r="A92" s="106" t="str">
        <f>IF(L79="3:0",A79,IF(L79="3:1",A79,IF(L79="3:2",A79,IF(L79="2:3",A77,IF(L79="1:3",A77,IF(L79="0:3",A77,""))))))</f>
        <v>Škorpil Jaroslav (22) (ČL)</v>
      </c>
      <c r="B92" s="32"/>
      <c r="C92" s="32"/>
      <c r="D92" s="32"/>
      <c r="E92" s="32"/>
      <c r="F92" s="32"/>
      <c r="G92" s="32"/>
      <c r="H92" s="32"/>
      <c r="I92" s="32"/>
      <c r="J92" s="32"/>
      <c r="K92" s="32"/>
      <c r="L92" s="107" t="s">
        <v>78</v>
      </c>
      <c r="W92" s="104"/>
      <c r="X92" s="101"/>
      <c r="Y92" s="101"/>
      <c r="Z92" s="101"/>
      <c r="AA92" s="101"/>
      <c r="AB92" s="101"/>
      <c r="AC92" s="101"/>
      <c r="AD92" s="101"/>
      <c r="AE92" s="101"/>
      <c r="AF92" s="101"/>
      <c r="AG92" s="101"/>
      <c r="AH92" s="103"/>
      <c r="AI92" s="17"/>
    </row>
    <row r="93" ht="12.75" customHeight="1">
      <c r="A93" s="104"/>
      <c r="B93" s="101"/>
      <c r="C93" s="101"/>
      <c r="D93" s="101"/>
      <c r="E93" s="101"/>
      <c r="F93" s="101"/>
      <c r="G93" s="101"/>
      <c r="H93" s="101"/>
      <c r="I93" s="101"/>
      <c r="J93" s="101"/>
      <c r="K93" s="101"/>
      <c r="L93" s="101"/>
      <c r="M93" s="101"/>
      <c r="N93" s="101"/>
      <c r="O93" s="101"/>
      <c r="P93" s="101"/>
      <c r="Q93" s="101"/>
      <c r="R93" s="101"/>
      <c r="S93" s="101"/>
      <c r="T93" s="101"/>
      <c r="U93" s="101"/>
      <c r="V93" s="101"/>
      <c r="W93" s="106" t="str">
        <f>IF(W94="3:0",L91,IF(W94="3:1",L91,IF(W94="3:2",L91,IF(W94="2:3",L95,IF(W94="1:3",L95,IF(W94="0:3",L95,""))))))</f>
        <v>Krob Vojtěch (26) (ČL)</v>
      </c>
      <c r="X93" s="32"/>
      <c r="Y93" s="32"/>
      <c r="Z93" s="32"/>
      <c r="AA93" s="32"/>
      <c r="AB93" s="32"/>
      <c r="AC93" s="32"/>
      <c r="AD93" s="32"/>
      <c r="AE93" s="32"/>
      <c r="AF93" s="32"/>
      <c r="AG93" s="32"/>
      <c r="AH93" s="103"/>
      <c r="AI93" s="17"/>
    </row>
    <row r="94" ht="12.75" customHeight="1">
      <c r="A94" s="106" t="str">
        <f>IF(L83="3:0",A83,IF(L83="3:1",A83,IF(L83="3:2",A83,IF(L83="2:3",A81,IF(L83="1:3",A81,IF(L83="0:3",A81,""))))))</f>
        <v>Křivánek Viktor (30) (Ji KŠ)</v>
      </c>
      <c r="B94" s="32"/>
      <c r="C94" s="32"/>
      <c r="D94" s="32"/>
      <c r="E94" s="32"/>
      <c r="F94" s="32"/>
      <c r="G94" s="32"/>
      <c r="H94" s="32"/>
      <c r="I94" s="32"/>
      <c r="J94" s="32"/>
      <c r="K94" s="32"/>
      <c r="L94" s="101"/>
      <c r="M94" s="101"/>
      <c r="N94" s="101"/>
      <c r="O94" s="101"/>
      <c r="P94" s="101"/>
      <c r="Q94" s="101"/>
      <c r="R94" s="101"/>
      <c r="S94" s="101"/>
      <c r="T94" s="101"/>
      <c r="U94" s="101"/>
      <c r="V94" s="101"/>
      <c r="W94" s="107" t="s">
        <v>76</v>
      </c>
      <c r="AH94" s="128"/>
      <c r="AI94" s="17"/>
    </row>
    <row r="95" ht="12.75" customHeight="1">
      <c r="A95" s="104"/>
      <c r="B95" s="101"/>
      <c r="C95" s="101"/>
      <c r="D95" s="101"/>
      <c r="E95" s="101"/>
      <c r="F95" s="101"/>
      <c r="G95" s="101"/>
      <c r="H95" s="101"/>
      <c r="I95" s="101"/>
      <c r="J95" s="101"/>
      <c r="K95" s="103"/>
      <c r="L95" s="106" t="str">
        <f>IF(L96="3:0",A94,IF(L96="3:1",A94,IF(L96="3:2",A94,IF(L96="2:3",A96,IF(L96="1:3",A96,IF(L96="0:3",A96,""))))))</f>
        <v>Křivánek Viktor (30) (Ji KŠ)</v>
      </c>
      <c r="M95" s="32"/>
      <c r="N95" s="32"/>
      <c r="O95" s="32"/>
      <c r="P95" s="32"/>
      <c r="Q95" s="32"/>
      <c r="R95" s="32"/>
      <c r="S95" s="32"/>
      <c r="T95" s="32"/>
      <c r="U95" s="32"/>
      <c r="V95" s="32"/>
      <c r="W95" s="104"/>
      <c r="X95" s="101"/>
      <c r="Y95" s="101"/>
      <c r="Z95" s="101"/>
      <c r="AA95" s="101"/>
      <c r="AB95" s="101"/>
      <c r="AC95" s="101"/>
      <c r="AD95" s="101"/>
      <c r="AE95" s="101"/>
      <c r="AF95" s="101"/>
      <c r="AG95" s="109"/>
      <c r="AH95" s="103"/>
      <c r="AI95" s="17"/>
    </row>
    <row r="96" ht="12.75" customHeight="1">
      <c r="A96" s="106" t="str">
        <f>IF(L87="3:0",A87,IF(L87="3:1",A87,IF(L87="3:2",A87,IF(L87="2:3",A85,IF(L87="1:3",A85,IF(L87="0:3",A85,""))))))</f>
        <v>Louda Ondřej (35) (PINK!)</v>
      </c>
      <c r="B96" s="32"/>
      <c r="C96" s="32"/>
      <c r="D96" s="32"/>
      <c r="E96" s="32"/>
      <c r="F96" s="32"/>
      <c r="G96" s="32"/>
      <c r="H96" s="32"/>
      <c r="I96" s="32"/>
      <c r="J96" s="32"/>
      <c r="K96" s="32"/>
      <c r="L96" s="107" t="s">
        <v>76</v>
      </c>
      <c r="W96" s="101"/>
      <c r="X96" s="101"/>
      <c r="Y96" s="101"/>
      <c r="Z96" s="101"/>
      <c r="AA96" s="101"/>
      <c r="AB96" s="101"/>
      <c r="AC96" s="101"/>
      <c r="AD96" s="101"/>
      <c r="AE96" s="101"/>
      <c r="AF96" s="101"/>
      <c r="AG96" s="109"/>
      <c r="AH96" s="103"/>
      <c r="AI96" s="17"/>
    </row>
    <row r="97" ht="12.75" customHeight="1">
      <c r="A97" s="115"/>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8"/>
      <c r="AI97" s="17"/>
    </row>
    <row r="98" ht="12.75" customHeight="1">
      <c r="A98" s="97"/>
      <c r="B98" s="98"/>
      <c r="C98" s="98"/>
      <c r="D98" s="98"/>
      <c r="E98" s="98"/>
      <c r="F98" s="98"/>
      <c r="G98" s="98"/>
      <c r="H98" s="98"/>
      <c r="I98" s="98"/>
      <c r="J98" s="98"/>
      <c r="K98" s="98"/>
      <c r="L98" s="98"/>
      <c r="M98" s="98"/>
      <c r="N98" s="98"/>
      <c r="O98" s="98"/>
      <c r="P98" s="98"/>
      <c r="Q98" s="98"/>
      <c r="R98" s="98"/>
      <c r="S98" s="98"/>
      <c r="T98" s="98"/>
      <c r="U98" s="98"/>
      <c r="V98" s="98"/>
      <c r="W98" s="98"/>
      <c r="X98" s="98"/>
      <c r="Y98" s="98"/>
      <c r="Z98" s="120" t="s">
        <v>95</v>
      </c>
      <c r="AA98" s="98"/>
      <c r="AB98" s="98"/>
      <c r="AC98" s="98"/>
      <c r="AD98" s="98"/>
      <c r="AE98" s="98"/>
      <c r="AF98" s="98"/>
      <c r="AG98" s="98"/>
      <c r="AH98" s="99"/>
      <c r="AI98" s="17"/>
    </row>
    <row r="99" ht="12.75" customHeight="1">
      <c r="A99" s="104"/>
      <c r="B99" s="101"/>
      <c r="C99" s="101"/>
      <c r="D99" s="101"/>
      <c r="E99" s="101"/>
      <c r="F99" s="101"/>
      <c r="G99" s="101"/>
      <c r="H99" s="101"/>
      <c r="I99" s="101"/>
      <c r="J99" s="101"/>
      <c r="K99" s="101"/>
      <c r="L99" s="113" t="str">
        <f>IF(W77="3:0",L78,IF(W77="3:1",L78,IF(W77="3:2",L78,IF(W77="2:3",L74,IF(W77="1:3",L74,IF(W77="0:3",L74,""))))))</f>
        <v>Havel Lukáš (34) (ST Fr.)</v>
      </c>
      <c r="M99" s="32"/>
      <c r="N99" s="32"/>
      <c r="O99" s="32"/>
      <c r="P99" s="32"/>
      <c r="Q99" s="32"/>
      <c r="R99" s="32"/>
      <c r="S99" s="32"/>
      <c r="T99" s="32"/>
      <c r="U99" s="32"/>
      <c r="V99" s="32"/>
      <c r="W99" s="101"/>
      <c r="X99" s="101"/>
      <c r="Y99" s="101"/>
      <c r="Z99" s="101"/>
      <c r="AA99" s="101"/>
      <c r="AB99" s="101"/>
      <c r="AC99" s="101"/>
      <c r="AD99" s="101"/>
      <c r="AE99" s="101"/>
      <c r="AF99" s="101"/>
      <c r="AG99" s="101"/>
      <c r="AH99" s="103"/>
      <c r="AI99" s="17"/>
    </row>
    <row r="100" ht="12.75" customHeight="1">
      <c r="A100" s="104"/>
      <c r="B100" s="101"/>
      <c r="C100" s="101"/>
      <c r="D100" s="101"/>
      <c r="E100" s="101"/>
      <c r="F100" s="101"/>
      <c r="G100" s="101"/>
      <c r="H100" s="101"/>
      <c r="I100" s="101"/>
      <c r="J100" s="101"/>
      <c r="K100" s="101"/>
      <c r="L100" s="101"/>
      <c r="M100" s="101"/>
      <c r="N100" s="101"/>
      <c r="O100" s="101"/>
      <c r="P100" s="101"/>
      <c r="Q100" s="101"/>
      <c r="R100" s="101"/>
      <c r="S100" s="101"/>
      <c r="T100" s="101"/>
      <c r="U100" s="101"/>
      <c r="V100" s="103"/>
      <c r="W100" s="106" t="str">
        <f>IF(W101="3:0",L99,IF(W101="3:1",L99,IF(W101="3:2",L99,IF(W101="2:3",L101,IF(W101="1:3",L101,IF(W101="0:3",L101,""))))))</f>
        <v>Nohejl Vojtěch (27) (ST Fr.)</v>
      </c>
      <c r="X100" s="32"/>
      <c r="Y100" s="32"/>
      <c r="Z100" s="32"/>
      <c r="AA100" s="32"/>
      <c r="AB100" s="32"/>
      <c r="AC100" s="32"/>
      <c r="AD100" s="32"/>
      <c r="AE100" s="32"/>
      <c r="AF100" s="32"/>
      <c r="AG100" s="32"/>
      <c r="AH100" s="103"/>
      <c r="AI100" s="17"/>
    </row>
    <row r="101" ht="12.75" customHeight="1">
      <c r="A101" s="104"/>
      <c r="B101" s="101"/>
      <c r="C101" s="101"/>
      <c r="D101" s="101"/>
      <c r="E101" s="101"/>
      <c r="F101" s="101"/>
      <c r="G101" s="101"/>
      <c r="H101" s="101"/>
      <c r="I101" s="101"/>
      <c r="J101" s="101"/>
      <c r="K101" s="101"/>
      <c r="L101" s="113" t="str">
        <f>IF(W85="3:0",L86,IF(W85="3:1",L86,IF(W85="3:2",L86,IF(W85="2:3",L82,IF(W85="1:3",L82,IF(W85="0:3",L82,""))))))</f>
        <v>Nohejl Vojtěch (27) (ST Fr.)</v>
      </c>
      <c r="M101" s="32"/>
      <c r="N101" s="32"/>
      <c r="O101" s="32"/>
      <c r="P101" s="32"/>
      <c r="Q101" s="32"/>
      <c r="R101" s="32"/>
      <c r="S101" s="32"/>
      <c r="T101" s="32"/>
      <c r="U101" s="32"/>
      <c r="V101" s="32"/>
      <c r="W101" s="107" t="s">
        <v>85</v>
      </c>
      <c r="AH101" s="103"/>
      <c r="AI101" s="17"/>
    </row>
    <row r="102" ht="12.75" customHeight="1">
      <c r="A102" s="115"/>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8"/>
      <c r="AI102" s="17"/>
    </row>
    <row r="103" ht="12.75" customHeight="1">
      <c r="A103" s="97"/>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120" t="s">
        <v>96</v>
      </c>
      <c r="AA103" s="98"/>
      <c r="AB103" s="98"/>
      <c r="AC103" s="98"/>
      <c r="AD103" s="98"/>
      <c r="AE103" s="98"/>
      <c r="AF103" s="98"/>
      <c r="AG103" s="98"/>
      <c r="AH103" s="99"/>
      <c r="AI103" s="17"/>
    </row>
    <row r="104" ht="12.75" customHeight="1">
      <c r="A104" s="104"/>
      <c r="B104" s="101"/>
      <c r="C104" s="101"/>
      <c r="D104" s="101"/>
      <c r="E104" s="101"/>
      <c r="F104" s="101"/>
      <c r="G104" s="101"/>
      <c r="H104" s="101"/>
      <c r="I104" s="101"/>
      <c r="J104" s="101"/>
      <c r="K104" s="101"/>
      <c r="L104" s="113" t="str">
        <f>IF(L92="3:0",A92,IF(L92="3:1",A92,IF(L92="3:2",A92,IF(L92="2:3",A90,IF(L92="1:3",A90,IF(L92="0:3",A90,""))))))</f>
        <v>Škorpil Jaroslav (22) (ČL)</v>
      </c>
      <c r="M104" s="32"/>
      <c r="N104" s="32"/>
      <c r="O104" s="32"/>
      <c r="P104" s="32"/>
      <c r="Q104" s="32"/>
      <c r="R104" s="32"/>
      <c r="S104" s="32"/>
      <c r="T104" s="32"/>
      <c r="U104" s="32"/>
      <c r="V104" s="32"/>
      <c r="W104" s="101"/>
      <c r="X104" s="101"/>
      <c r="Y104" s="101"/>
      <c r="Z104" s="101"/>
      <c r="AA104" s="101"/>
      <c r="AB104" s="101"/>
      <c r="AC104" s="101"/>
      <c r="AD104" s="101"/>
      <c r="AE104" s="101"/>
      <c r="AF104" s="101"/>
      <c r="AG104" s="101"/>
      <c r="AH104" s="103"/>
      <c r="AI104" s="17"/>
    </row>
    <row r="105" ht="12.75" customHeight="1">
      <c r="A105" s="104"/>
      <c r="B105" s="101"/>
      <c r="C105" s="101"/>
      <c r="D105" s="101"/>
      <c r="E105" s="101"/>
      <c r="F105" s="101"/>
      <c r="G105" s="101"/>
      <c r="H105" s="101"/>
      <c r="I105" s="101"/>
      <c r="J105" s="101"/>
      <c r="K105" s="101"/>
      <c r="L105" s="101"/>
      <c r="M105" s="101"/>
      <c r="N105" s="101"/>
      <c r="O105" s="101"/>
      <c r="P105" s="101"/>
      <c r="Q105" s="101"/>
      <c r="R105" s="101"/>
      <c r="S105" s="101"/>
      <c r="T105" s="101"/>
      <c r="U105" s="101"/>
      <c r="V105" s="103"/>
      <c r="W105" s="106" t="str">
        <f>IF(W106="3:0",L104,IF(W106="3:1",L104,IF(W106="3:2",L104,IF(W106="2:3",L106,IF(W106="1:3",L106,IF(W106="0:3",L106,""))))))</f>
        <v>Louda Ondřej (35) (PINK!)</v>
      </c>
      <c r="X105" s="32"/>
      <c r="Y105" s="32"/>
      <c r="Z105" s="32"/>
      <c r="AA105" s="32"/>
      <c r="AB105" s="32"/>
      <c r="AC105" s="32"/>
      <c r="AD105" s="32"/>
      <c r="AE105" s="32"/>
      <c r="AF105" s="32"/>
      <c r="AG105" s="32"/>
      <c r="AH105" s="103"/>
      <c r="AI105" s="17"/>
    </row>
    <row r="106" ht="12.75" customHeight="1">
      <c r="A106" s="104"/>
      <c r="B106" s="101"/>
      <c r="C106" s="101"/>
      <c r="D106" s="101"/>
      <c r="E106" s="101"/>
      <c r="F106" s="101"/>
      <c r="G106" s="101"/>
      <c r="H106" s="101"/>
      <c r="I106" s="101"/>
      <c r="J106" s="101"/>
      <c r="K106" s="101"/>
      <c r="L106" s="113" t="str">
        <f>IF(L96="3:0",A96,IF(L96="3:1",A96,IF(L96="3:2",A96,IF(L96="2:3",A94,IF(L96="1:3",A94,IF(L96="0:3",A94,""))))))</f>
        <v>Louda Ondřej (35) (PINK!)</v>
      </c>
      <c r="M106" s="32"/>
      <c r="N106" s="32"/>
      <c r="O106" s="32"/>
      <c r="P106" s="32"/>
      <c r="Q106" s="32"/>
      <c r="R106" s="32"/>
      <c r="S106" s="32"/>
      <c r="T106" s="32"/>
      <c r="U106" s="32"/>
      <c r="V106" s="32"/>
      <c r="W106" s="107" t="s">
        <v>82</v>
      </c>
      <c r="AH106" s="103"/>
      <c r="AI106" s="17"/>
    </row>
    <row r="107" ht="12.75" customHeight="1">
      <c r="A107" s="115"/>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8"/>
      <c r="AI107" s="17"/>
    </row>
    <row r="108"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row>
    <row r="109"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row>
    <row r="110"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row>
    <row r="111"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row>
    <row r="112"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row>
    <row r="113"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row>
    <row r="114"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row>
    <row r="115"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row>
    <row r="116"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row>
    <row r="117"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row>
    <row r="118"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row>
    <row r="119"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row>
    <row r="120"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row>
    <row r="121"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row>
    <row r="122"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row>
    <row r="123"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row>
    <row r="124"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row>
    <row r="125"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row>
    <row r="126"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row>
    <row r="127"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row>
    <row r="128"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row>
    <row r="129"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row>
    <row r="130"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row>
    <row r="131"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row>
    <row r="132"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row>
    <row r="133"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row>
    <row r="134"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row>
    <row r="135"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row>
    <row r="136"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row>
    <row r="137"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row>
    <row r="138"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row>
    <row r="139"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row>
    <row r="140"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row>
    <row r="141"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row>
    <row r="142"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row>
    <row r="143"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row>
    <row r="144"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row>
    <row r="145"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row>
    <row r="146"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row>
    <row r="147"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row>
    <row r="148"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row>
    <row r="149"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row>
    <row r="150"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row>
    <row r="151"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row>
    <row r="152"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row>
    <row r="153"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row>
    <row r="154"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row>
    <row r="155"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row>
    <row r="156"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row>
    <row r="157"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row>
    <row r="158"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row>
    <row r="159"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row>
    <row r="160"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row>
    <row r="161"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row>
    <row r="162"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row>
    <row r="163"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row>
    <row r="164"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row>
    <row r="165"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row>
    <row r="166"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row>
    <row r="167"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row>
    <row r="168"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row>
    <row r="169"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row>
    <row r="170"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row>
    <row r="171"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row>
    <row r="172"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row>
    <row r="173"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row>
    <row r="174"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row>
    <row r="175"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row>
    <row r="176"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row>
    <row r="177"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row>
    <row r="178"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row>
    <row r="179"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row>
    <row r="180"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row>
    <row r="181"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row>
    <row r="182"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row>
    <row r="183"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row>
    <row r="184"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row>
    <row r="185"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row>
    <row r="186"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row>
    <row r="187"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row>
    <row r="188"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row>
    <row r="189"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row>
    <row r="190"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row>
    <row r="191"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row>
    <row r="192"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row>
    <row r="193"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row>
    <row r="194"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row>
    <row r="195"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row>
    <row r="196"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row>
    <row r="197"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row>
    <row r="198"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row>
    <row r="199"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row>
    <row r="200"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row>
    <row r="201"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row>
    <row r="202"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row>
    <row r="203"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row>
    <row r="204"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row>
    <row r="205"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row>
    <row r="206" ht="15.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row>
    <row r="207" ht="15.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row>
    <row r="208" ht="15.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row>
    <row r="209" ht="15.75" customHeight="1">
      <c r="A209" s="131"/>
      <c r="B209" s="131"/>
      <c r="C209" s="131"/>
      <c r="D209" s="131"/>
      <c r="E209" s="131"/>
      <c r="F209" s="131"/>
      <c r="G209" s="131"/>
      <c r="H209" s="131"/>
      <c r="I209" s="131"/>
      <c r="J209" s="131"/>
      <c r="K209" s="131"/>
      <c r="L209" s="131"/>
      <c r="M209" s="131"/>
      <c r="N209" s="131"/>
      <c r="O209" s="131"/>
      <c r="P209" s="131"/>
      <c r="Q209" s="131"/>
      <c r="R209" s="131"/>
      <c r="S209" s="131"/>
      <c r="T209" s="131"/>
      <c r="U209" s="131"/>
      <c r="V209" s="131"/>
      <c r="W209" s="131"/>
      <c r="X209" s="131"/>
      <c r="Y209" s="131"/>
      <c r="Z209" s="131"/>
      <c r="AA209" s="131"/>
      <c r="AB209" s="131"/>
      <c r="AC209" s="131"/>
      <c r="AD209" s="131"/>
      <c r="AE209" s="131"/>
      <c r="AF209" s="131"/>
      <c r="AG209" s="131"/>
      <c r="AH209" s="131"/>
      <c r="AI209" s="131"/>
    </row>
    <row r="210" ht="15.75" customHeight="1">
      <c r="A210" s="131"/>
      <c r="B210" s="131"/>
      <c r="C210" s="131"/>
      <c r="D210" s="131"/>
      <c r="E210" s="131"/>
      <c r="F210" s="131"/>
      <c r="G210" s="131"/>
      <c r="H210" s="131"/>
      <c r="I210" s="131"/>
      <c r="J210" s="131"/>
      <c r="K210" s="131"/>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row>
    <row r="211" ht="15.75" customHeight="1">
      <c r="A211" s="131"/>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c r="AA211" s="131"/>
      <c r="AB211" s="131"/>
      <c r="AC211" s="131"/>
      <c r="AD211" s="131"/>
      <c r="AE211" s="131"/>
      <c r="AF211" s="131"/>
      <c r="AG211" s="131"/>
      <c r="AH211" s="131"/>
      <c r="AI211" s="131"/>
    </row>
    <row r="212" ht="15.75" customHeight="1">
      <c r="A212" s="131"/>
      <c r="B212" s="131"/>
      <c r="C212" s="131"/>
      <c r="D212" s="131"/>
      <c r="E212" s="131"/>
      <c r="F212" s="131"/>
      <c r="G212" s="131"/>
      <c r="H212" s="131"/>
      <c r="I212" s="131"/>
      <c r="J212" s="131"/>
      <c r="K212" s="131"/>
      <c r="L212" s="131"/>
      <c r="M212" s="131"/>
      <c r="N212" s="131"/>
      <c r="O212" s="131"/>
      <c r="P212" s="131"/>
      <c r="Q212" s="131"/>
      <c r="R212" s="131"/>
      <c r="S212" s="131"/>
      <c r="T212" s="131"/>
      <c r="U212" s="131"/>
      <c r="V212" s="131"/>
      <c r="W212" s="131"/>
      <c r="X212" s="131"/>
      <c r="Y212" s="131"/>
      <c r="Z212" s="131"/>
      <c r="AA212" s="131"/>
      <c r="AB212" s="131"/>
      <c r="AC212" s="131"/>
      <c r="AD212" s="131"/>
      <c r="AE212" s="131"/>
      <c r="AF212" s="131"/>
      <c r="AG212" s="131"/>
      <c r="AH212" s="131"/>
      <c r="AI212" s="131"/>
    </row>
    <row r="213" ht="15.75" customHeight="1">
      <c r="A213" s="131"/>
      <c r="B213" s="131"/>
      <c r="C213" s="131"/>
      <c r="D213" s="131"/>
      <c r="E213" s="131"/>
      <c r="F213" s="131"/>
      <c r="G213" s="131"/>
      <c r="H213" s="131"/>
      <c r="I213" s="131"/>
      <c r="J213" s="131"/>
      <c r="K213" s="131"/>
      <c r="L213" s="131"/>
      <c r="M213" s="131"/>
      <c r="N213" s="131"/>
      <c r="O213" s="131"/>
      <c r="P213" s="131"/>
      <c r="Q213" s="131"/>
      <c r="R213" s="131"/>
      <c r="S213" s="131"/>
      <c r="T213" s="131"/>
      <c r="U213" s="131"/>
      <c r="V213" s="131"/>
      <c r="W213" s="131"/>
      <c r="X213" s="131"/>
      <c r="Y213" s="131"/>
      <c r="Z213" s="131"/>
      <c r="AA213" s="131"/>
      <c r="AB213" s="131"/>
      <c r="AC213" s="131"/>
      <c r="AD213" s="131"/>
      <c r="AE213" s="131"/>
      <c r="AF213" s="131"/>
      <c r="AG213" s="131"/>
      <c r="AH213" s="131"/>
      <c r="AI213" s="131"/>
    </row>
    <row r="214" ht="15.75" customHeight="1">
      <c r="A214" s="131"/>
      <c r="B214" s="131"/>
      <c r="C214" s="131"/>
      <c r="D214" s="131"/>
      <c r="E214" s="131"/>
      <c r="F214" s="131"/>
      <c r="G214" s="131"/>
      <c r="H214" s="131"/>
      <c r="I214" s="131"/>
      <c r="J214" s="131"/>
      <c r="K214" s="131"/>
      <c r="L214" s="131"/>
      <c r="M214" s="131"/>
      <c r="N214" s="131"/>
      <c r="O214" s="131"/>
      <c r="P214" s="131"/>
      <c r="Q214" s="131"/>
      <c r="R214" s="131"/>
      <c r="S214" s="131"/>
      <c r="T214" s="131"/>
      <c r="U214" s="131"/>
      <c r="V214" s="131"/>
      <c r="W214" s="131"/>
      <c r="X214" s="131"/>
      <c r="Y214" s="131"/>
      <c r="Z214" s="131"/>
      <c r="AA214" s="131"/>
      <c r="AB214" s="131"/>
      <c r="AC214" s="131"/>
      <c r="AD214" s="131"/>
      <c r="AE214" s="131"/>
      <c r="AF214" s="131"/>
      <c r="AG214" s="131"/>
      <c r="AH214" s="131"/>
      <c r="AI214" s="131"/>
    </row>
    <row r="215" ht="15.75" customHeight="1">
      <c r="A215" s="131"/>
      <c r="B215" s="131"/>
      <c r="C215" s="131"/>
      <c r="D215" s="131"/>
      <c r="E215" s="131"/>
      <c r="F215" s="131"/>
      <c r="G215" s="131"/>
      <c r="H215" s="131"/>
      <c r="I215" s="131"/>
      <c r="J215" s="131"/>
      <c r="K215" s="131"/>
      <c r="L215" s="131"/>
      <c r="M215" s="131"/>
      <c r="N215" s="131"/>
      <c r="O215" s="131"/>
      <c r="P215" s="131"/>
      <c r="Q215" s="131"/>
      <c r="R215" s="131"/>
      <c r="S215" s="131"/>
      <c r="T215" s="131"/>
      <c r="U215" s="131"/>
      <c r="V215" s="131"/>
      <c r="W215" s="131"/>
      <c r="X215" s="131"/>
      <c r="Y215" s="131"/>
      <c r="Z215" s="131"/>
      <c r="AA215" s="131"/>
      <c r="AB215" s="131"/>
      <c r="AC215" s="131"/>
      <c r="AD215" s="131"/>
      <c r="AE215" s="131"/>
      <c r="AF215" s="131"/>
      <c r="AG215" s="131"/>
      <c r="AH215" s="131"/>
      <c r="AI215" s="131"/>
    </row>
    <row r="216" ht="15.75" customHeight="1">
      <c r="A216" s="131"/>
      <c r="B216" s="131"/>
      <c r="C216" s="131"/>
      <c r="D216" s="131"/>
      <c r="E216" s="131"/>
      <c r="F216" s="131"/>
      <c r="G216" s="131"/>
      <c r="H216" s="131"/>
      <c r="I216" s="131"/>
      <c r="J216" s="131"/>
      <c r="K216" s="131"/>
      <c r="L216" s="131"/>
      <c r="M216" s="131"/>
      <c r="N216" s="131"/>
      <c r="O216" s="131"/>
      <c r="P216" s="131"/>
      <c r="Q216" s="131"/>
      <c r="R216" s="131"/>
      <c r="S216" s="131"/>
      <c r="T216" s="131"/>
      <c r="U216" s="131"/>
      <c r="V216" s="131"/>
      <c r="W216" s="131"/>
      <c r="X216" s="131"/>
      <c r="Y216" s="131"/>
      <c r="Z216" s="131"/>
      <c r="AA216" s="131"/>
      <c r="AB216" s="131"/>
      <c r="AC216" s="131"/>
      <c r="AD216" s="131"/>
      <c r="AE216" s="131"/>
      <c r="AF216" s="131"/>
      <c r="AG216" s="131"/>
      <c r="AH216" s="131"/>
      <c r="AI216" s="131"/>
    </row>
    <row r="217" ht="15.75" customHeight="1">
      <c r="A217" s="131"/>
      <c r="B217" s="131"/>
      <c r="C217" s="131"/>
      <c r="D217" s="131"/>
      <c r="E217" s="131"/>
      <c r="F217" s="131"/>
      <c r="G217" s="131"/>
      <c r="H217" s="131"/>
      <c r="I217" s="131"/>
      <c r="J217" s="131"/>
      <c r="K217" s="131"/>
      <c r="L217" s="131"/>
      <c r="M217" s="131"/>
      <c r="N217" s="131"/>
      <c r="O217" s="131"/>
      <c r="P217" s="131"/>
      <c r="Q217" s="131"/>
      <c r="R217" s="131"/>
      <c r="S217" s="131"/>
      <c r="T217" s="131"/>
      <c r="U217" s="131"/>
      <c r="V217" s="131"/>
      <c r="W217" s="131"/>
      <c r="X217" s="131"/>
      <c r="Y217" s="131"/>
      <c r="Z217" s="131"/>
      <c r="AA217" s="131"/>
      <c r="AB217" s="131"/>
      <c r="AC217" s="131"/>
      <c r="AD217" s="131"/>
      <c r="AE217" s="131"/>
      <c r="AF217" s="131"/>
      <c r="AG217" s="131"/>
      <c r="AH217" s="131"/>
      <c r="AI217" s="131"/>
    </row>
    <row r="218" ht="15.75" customHeight="1">
      <c r="A218" s="131"/>
      <c r="B218" s="131"/>
      <c r="C218" s="131"/>
      <c r="D218" s="131"/>
      <c r="E218" s="131"/>
      <c r="F218" s="131"/>
      <c r="G218" s="131"/>
      <c r="H218" s="131"/>
      <c r="I218" s="131"/>
      <c r="J218" s="131"/>
      <c r="K218" s="131"/>
      <c r="L218" s="131"/>
      <c r="M218" s="131"/>
      <c r="N218" s="131"/>
      <c r="O218" s="131"/>
      <c r="P218" s="131"/>
      <c r="Q218" s="131"/>
      <c r="R218" s="131"/>
      <c r="S218" s="131"/>
      <c r="T218" s="131"/>
      <c r="U218" s="131"/>
      <c r="V218" s="131"/>
      <c r="W218" s="131"/>
      <c r="X218" s="131"/>
      <c r="Y218" s="131"/>
      <c r="Z218" s="131"/>
      <c r="AA218" s="131"/>
      <c r="AB218" s="131"/>
      <c r="AC218" s="131"/>
      <c r="AD218" s="131"/>
      <c r="AE218" s="131"/>
      <c r="AF218" s="131"/>
      <c r="AG218" s="131"/>
      <c r="AH218" s="131"/>
      <c r="AI218" s="131"/>
    </row>
    <row r="219" ht="15.75" customHeight="1">
      <c r="A219" s="131"/>
      <c r="B219" s="131"/>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c r="AB219" s="131"/>
      <c r="AC219" s="131"/>
      <c r="AD219" s="131"/>
      <c r="AE219" s="131"/>
      <c r="AF219" s="131"/>
      <c r="AG219" s="131"/>
      <c r="AH219" s="131"/>
      <c r="AI219" s="131"/>
    </row>
    <row r="220" ht="15.75" customHeight="1">
      <c r="A220" s="131"/>
      <c r="B220" s="131"/>
      <c r="C220" s="131"/>
      <c r="D220" s="131"/>
      <c r="E220" s="131"/>
      <c r="F220" s="131"/>
      <c r="G220" s="131"/>
      <c r="H220" s="131"/>
      <c r="I220" s="131"/>
      <c r="J220" s="131"/>
      <c r="K220" s="131"/>
      <c r="L220" s="131"/>
      <c r="M220" s="131"/>
      <c r="N220" s="131"/>
      <c r="O220" s="131"/>
      <c r="P220" s="131"/>
      <c r="Q220" s="131"/>
      <c r="R220" s="131"/>
      <c r="S220" s="131"/>
      <c r="T220" s="131"/>
      <c r="U220" s="131"/>
      <c r="V220" s="131"/>
      <c r="W220" s="131"/>
      <c r="X220" s="131"/>
      <c r="Y220" s="131"/>
      <c r="Z220" s="131"/>
      <c r="AA220" s="131"/>
      <c r="AB220" s="131"/>
      <c r="AC220" s="131"/>
      <c r="AD220" s="131"/>
      <c r="AE220" s="131"/>
      <c r="AF220" s="131"/>
      <c r="AG220" s="131"/>
      <c r="AH220" s="131"/>
      <c r="AI220" s="131"/>
    </row>
    <row r="221" ht="15.75" customHeight="1">
      <c r="A221" s="131"/>
      <c r="B221" s="131"/>
      <c r="C221" s="131"/>
      <c r="D221" s="131"/>
      <c r="E221" s="131"/>
      <c r="F221" s="131"/>
      <c r="G221" s="131"/>
      <c r="H221" s="131"/>
      <c r="I221" s="131"/>
      <c r="J221" s="131"/>
      <c r="K221" s="131"/>
      <c r="L221" s="131"/>
      <c r="M221" s="131"/>
      <c r="N221" s="131"/>
      <c r="O221" s="131"/>
      <c r="P221" s="131"/>
      <c r="Q221" s="131"/>
      <c r="R221" s="131"/>
      <c r="S221" s="131"/>
      <c r="T221" s="131"/>
      <c r="U221" s="131"/>
      <c r="V221" s="131"/>
      <c r="W221" s="131"/>
      <c r="X221" s="131"/>
      <c r="Y221" s="131"/>
      <c r="Z221" s="131"/>
      <c r="AA221" s="131"/>
      <c r="AB221" s="131"/>
      <c r="AC221" s="131"/>
      <c r="AD221" s="131"/>
      <c r="AE221" s="131"/>
      <c r="AF221" s="131"/>
      <c r="AG221" s="131"/>
      <c r="AH221" s="131"/>
      <c r="AI221" s="131"/>
    </row>
    <row r="222" ht="15.75" customHeight="1">
      <c r="A222" s="131"/>
      <c r="B222" s="131"/>
      <c r="C222" s="131"/>
      <c r="D222" s="131"/>
      <c r="E222" s="131"/>
      <c r="F222" s="131"/>
      <c r="G222" s="131"/>
      <c r="H222" s="131"/>
      <c r="I222" s="131"/>
      <c r="J222" s="131"/>
      <c r="K222" s="131"/>
      <c r="L222" s="131"/>
      <c r="M222" s="131"/>
      <c r="N222" s="131"/>
      <c r="O222" s="131"/>
      <c r="P222" s="131"/>
      <c r="Q222" s="131"/>
      <c r="R222" s="131"/>
      <c r="S222" s="131"/>
      <c r="T222" s="131"/>
      <c r="U222" s="131"/>
      <c r="V222" s="131"/>
      <c r="W222" s="131"/>
      <c r="X222" s="131"/>
      <c r="Y222" s="131"/>
      <c r="Z222" s="131"/>
      <c r="AA222" s="131"/>
      <c r="AB222" s="131"/>
      <c r="AC222" s="131"/>
      <c r="AD222" s="131"/>
      <c r="AE222" s="131"/>
      <c r="AF222" s="131"/>
      <c r="AG222" s="131"/>
      <c r="AH222" s="131"/>
      <c r="AI222" s="131"/>
    </row>
    <row r="223" ht="15.75" customHeight="1">
      <c r="A223" s="131"/>
      <c r="B223" s="131"/>
      <c r="C223" s="131"/>
      <c r="D223" s="131"/>
      <c r="E223" s="131"/>
      <c r="F223" s="131"/>
      <c r="G223" s="131"/>
      <c r="H223" s="131"/>
      <c r="I223" s="131"/>
      <c r="J223" s="131"/>
      <c r="K223" s="131"/>
      <c r="L223" s="131"/>
      <c r="M223" s="131"/>
      <c r="N223" s="131"/>
      <c r="O223" s="131"/>
      <c r="P223" s="131"/>
      <c r="Q223" s="131"/>
      <c r="R223" s="131"/>
      <c r="S223" s="131"/>
      <c r="T223" s="131"/>
      <c r="U223" s="131"/>
      <c r="V223" s="131"/>
      <c r="W223" s="131"/>
      <c r="X223" s="131"/>
      <c r="Y223" s="131"/>
      <c r="Z223" s="131"/>
      <c r="AA223" s="131"/>
      <c r="AB223" s="131"/>
      <c r="AC223" s="131"/>
      <c r="AD223" s="131"/>
      <c r="AE223" s="131"/>
      <c r="AF223" s="131"/>
      <c r="AG223" s="131"/>
      <c r="AH223" s="131"/>
      <c r="AI223" s="131"/>
    </row>
    <row r="224" ht="15.75" customHeight="1">
      <c r="A224" s="131"/>
      <c r="B224" s="131"/>
      <c r="C224" s="131"/>
      <c r="D224" s="131"/>
      <c r="E224" s="131"/>
      <c r="F224" s="131"/>
      <c r="G224" s="131"/>
      <c r="H224" s="131"/>
      <c r="I224" s="131"/>
      <c r="J224" s="131"/>
      <c r="K224" s="131"/>
      <c r="L224" s="131"/>
      <c r="M224" s="131"/>
      <c r="N224" s="131"/>
      <c r="O224" s="131"/>
      <c r="P224" s="131"/>
      <c r="Q224" s="131"/>
      <c r="R224" s="131"/>
      <c r="S224" s="131"/>
      <c r="T224" s="131"/>
      <c r="U224" s="131"/>
      <c r="V224" s="131"/>
      <c r="W224" s="131"/>
      <c r="X224" s="131"/>
      <c r="Y224" s="131"/>
      <c r="Z224" s="131"/>
      <c r="AA224" s="131"/>
      <c r="AB224" s="131"/>
      <c r="AC224" s="131"/>
      <c r="AD224" s="131"/>
      <c r="AE224" s="131"/>
      <c r="AF224" s="131"/>
      <c r="AG224" s="131"/>
      <c r="AH224" s="131"/>
      <c r="AI224" s="131"/>
    </row>
    <row r="225" ht="15.75" customHeight="1">
      <c r="A225" s="131"/>
      <c r="B225" s="131"/>
      <c r="C225" s="131"/>
      <c r="D225" s="131"/>
      <c r="E225" s="131"/>
      <c r="F225" s="131"/>
      <c r="G225" s="131"/>
      <c r="H225" s="131"/>
      <c r="I225" s="131"/>
      <c r="J225" s="131"/>
      <c r="K225" s="131"/>
      <c r="L225" s="131"/>
      <c r="M225" s="131"/>
      <c r="N225" s="131"/>
      <c r="O225" s="131"/>
      <c r="P225" s="131"/>
      <c r="Q225" s="131"/>
      <c r="R225" s="131"/>
      <c r="S225" s="131"/>
      <c r="T225" s="131"/>
      <c r="U225" s="131"/>
      <c r="V225" s="131"/>
      <c r="W225" s="131"/>
      <c r="X225" s="131"/>
      <c r="Y225" s="131"/>
      <c r="Z225" s="131"/>
      <c r="AA225" s="131"/>
      <c r="AB225" s="131"/>
      <c r="AC225" s="131"/>
      <c r="AD225" s="131"/>
      <c r="AE225" s="131"/>
      <c r="AF225" s="131"/>
      <c r="AG225" s="131"/>
      <c r="AH225" s="131"/>
      <c r="AI225" s="131"/>
    </row>
    <row r="226" ht="15.75" customHeight="1">
      <c r="A226" s="131"/>
      <c r="B226" s="131"/>
      <c r="C226" s="131"/>
      <c r="D226" s="131"/>
      <c r="E226" s="131"/>
      <c r="F226" s="131"/>
      <c r="G226" s="131"/>
      <c r="H226" s="131"/>
      <c r="I226" s="131"/>
      <c r="J226" s="131"/>
      <c r="K226" s="131"/>
      <c r="L226" s="131"/>
      <c r="M226" s="131"/>
      <c r="N226" s="131"/>
      <c r="O226" s="131"/>
      <c r="P226" s="131"/>
      <c r="Q226" s="131"/>
      <c r="R226" s="131"/>
      <c r="S226" s="131"/>
      <c r="T226" s="131"/>
      <c r="U226" s="131"/>
      <c r="V226" s="131"/>
      <c r="W226" s="131"/>
      <c r="X226" s="131"/>
      <c r="Y226" s="131"/>
      <c r="Z226" s="131"/>
      <c r="AA226" s="131"/>
      <c r="AB226" s="131"/>
      <c r="AC226" s="131"/>
      <c r="AD226" s="131"/>
      <c r="AE226" s="131"/>
      <c r="AF226" s="131"/>
      <c r="AG226" s="131"/>
      <c r="AH226" s="131"/>
      <c r="AI226" s="131"/>
    </row>
    <row r="227" ht="15.75" customHeight="1">
      <c r="A227" s="131"/>
      <c r="B227" s="131"/>
      <c r="C227" s="131"/>
      <c r="D227" s="131"/>
      <c r="E227" s="131"/>
      <c r="F227" s="131"/>
      <c r="G227" s="131"/>
      <c r="H227" s="131"/>
      <c r="I227" s="131"/>
      <c r="J227" s="131"/>
      <c r="K227" s="131"/>
      <c r="L227" s="131"/>
      <c r="M227" s="131"/>
      <c r="N227" s="131"/>
      <c r="O227" s="131"/>
      <c r="P227" s="131"/>
      <c r="Q227" s="131"/>
      <c r="R227" s="131"/>
      <c r="S227" s="131"/>
      <c r="T227" s="131"/>
      <c r="U227" s="131"/>
      <c r="V227" s="131"/>
      <c r="W227" s="131"/>
      <c r="X227" s="131"/>
      <c r="Y227" s="131"/>
      <c r="Z227" s="131"/>
      <c r="AA227" s="131"/>
      <c r="AB227" s="131"/>
      <c r="AC227" s="131"/>
      <c r="AD227" s="131"/>
      <c r="AE227" s="131"/>
      <c r="AF227" s="131"/>
      <c r="AG227" s="131"/>
      <c r="AH227" s="131"/>
      <c r="AI227" s="131"/>
    </row>
    <row r="228" ht="15.75" customHeight="1">
      <c r="A228" s="131"/>
      <c r="B228" s="131"/>
      <c r="C228" s="131"/>
      <c r="D228" s="131"/>
      <c r="E228" s="131"/>
      <c r="F228" s="131"/>
      <c r="G228" s="131"/>
      <c r="H228" s="131"/>
      <c r="I228" s="131"/>
      <c r="J228" s="131"/>
      <c r="K228" s="131"/>
      <c r="L228" s="131"/>
      <c r="M228" s="131"/>
      <c r="N228" s="131"/>
      <c r="O228" s="131"/>
      <c r="P228" s="131"/>
      <c r="Q228" s="131"/>
      <c r="R228" s="131"/>
      <c r="S228" s="131"/>
      <c r="T228" s="131"/>
      <c r="U228" s="131"/>
      <c r="V228" s="131"/>
      <c r="W228" s="131"/>
      <c r="X228" s="131"/>
      <c r="Y228" s="131"/>
      <c r="Z228" s="131"/>
      <c r="AA228" s="131"/>
      <c r="AB228" s="131"/>
      <c r="AC228" s="131"/>
      <c r="AD228" s="131"/>
      <c r="AE228" s="131"/>
      <c r="AF228" s="131"/>
      <c r="AG228" s="131"/>
      <c r="AH228" s="131"/>
      <c r="AI228" s="131"/>
    </row>
    <row r="229" ht="15.75" customHeight="1">
      <c r="A229" s="131"/>
      <c r="B229" s="131"/>
      <c r="C229" s="131"/>
      <c r="D229" s="131"/>
      <c r="E229" s="131"/>
      <c r="F229" s="131"/>
      <c r="G229" s="131"/>
      <c r="H229" s="131"/>
      <c r="I229" s="131"/>
      <c r="J229" s="131"/>
      <c r="K229" s="131"/>
      <c r="L229" s="131"/>
      <c r="M229" s="131"/>
      <c r="N229" s="131"/>
      <c r="O229" s="131"/>
      <c r="P229" s="131"/>
      <c r="Q229" s="131"/>
      <c r="R229" s="131"/>
      <c r="S229" s="131"/>
      <c r="T229" s="131"/>
      <c r="U229" s="131"/>
      <c r="V229" s="131"/>
      <c r="W229" s="131"/>
      <c r="X229" s="131"/>
      <c r="Y229" s="131"/>
      <c r="Z229" s="131"/>
      <c r="AA229" s="131"/>
      <c r="AB229" s="131"/>
      <c r="AC229" s="131"/>
      <c r="AD229" s="131"/>
      <c r="AE229" s="131"/>
      <c r="AF229" s="131"/>
      <c r="AG229" s="131"/>
      <c r="AH229" s="131"/>
      <c r="AI229" s="131"/>
    </row>
    <row r="230" ht="15.75" customHeight="1">
      <c r="A230" s="131"/>
      <c r="B230" s="131"/>
      <c r="C230" s="131"/>
      <c r="D230" s="131"/>
      <c r="E230" s="131"/>
      <c r="F230" s="131"/>
      <c r="G230" s="131"/>
      <c r="H230" s="131"/>
      <c r="I230" s="131"/>
      <c r="J230" s="131"/>
      <c r="K230" s="131"/>
      <c r="L230" s="131"/>
      <c r="M230" s="131"/>
      <c r="N230" s="131"/>
      <c r="O230" s="131"/>
      <c r="P230" s="131"/>
      <c r="Q230" s="131"/>
      <c r="R230" s="131"/>
      <c r="S230" s="131"/>
      <c r="T230" s="131"/>
      <c r="U230" s="131"/>
      <c r="V230" s="131"/>
      <c r="W230" s="131"/>
      <c r="X230" s="131"/>
      <c r="Y230" s="131"/>
      <c r="Z230" s="131"/>
      <c r="AA230" s="131"/>
      <c r="AB230" s="131"/>
      <c r="AC230" s="131"/>
      <c r="AD230" s="131"/>
      <c r="AE230" s="131"/>
      <c r="AF230" s="131"/>
      <c r="AG230" s="131"/>
      <c r="AH230" s="131"/>
      <c r="AI230" s="131"/>
    </row>
    <row r="231" ht="15.75" customHeight="1">
      <c r="A231" s="131"/>
      <c r="B231" s="131"/>
      <c r="C231" s="131"/>
      <c r="D231" s="131"/>
      <c r="E231" s="131"/>
      <c r="F231" s="131"/>
      <c r="G231" s="131"/>
      <c r="H231" s="131"/>
      <c r="I231" s="131"/>
      <c r="J231" s="131"/>
      <c r="K231" s="131"/>
      <c r="L231" s="131"/>
      <c r="M231" s="131"/>
      <c r="N231" s="131"/>
      <c r="O231" s="131"/>
      <c r="P231" s="131"/>
      <c r="Q231" s="131"/>
      <c r="R231" s="131"/>
      <c r="S231" s="131"/>
      <c r="T231" s="131"/>
      <c r="U231" s="131"/>
      <c r="V231" s="131"/>
      <c r="W231" s="131"/>
      <c r="X231" s="131"/>
      <c r="Y231" s="131"/>
      <c r="Z231" s="131"/>
      <c r="AA231" s="131"/>
      <c r="AB231" s="131"/>
      <c r="AC231" s="131"/>
      <c r="AD231" s="131"/>
      <c r="AE231" s="131"/>
      <c r="AF231" s="131"/>
      <c r="AG231" s="131"/>
      <c r="AH231" s="131"/>
      <c r="AI231" s="131"/>
    </row>
    <row r="232" ht="15.75" customHeight="1">
      <c r="A232" s="131"/>
      <c r="B232" s="131"/>
      <c r="C232" s="131"/>
      <c r="D232" s="131"/>
      <c r="E232" s="131"/>
      <c r="F232" s="131"/>
      <c r="G232" s="131"/>
      <c r="H232" s="131"/>
      <c r="I232" s="131"/>
      <c r="J232" s="131"/>
      <c r="K232" s="131"/>
      <c r="L232" s="131"/>
      <c r="M232" s="131"/>
      <c r="N232" s="131"/>
      <c r="O232" s="131"/>
      <c r="P232" s="131"/>
      <c r="Q232" s="131"/>
      <c r="R232" s="131"/>
      <c r="S232" s="131"/>
      <c r="T232" s="131"/>
      <c r="U232" s="131"/>
      <c r="V232" s="131"/>
      <c r="W232" s="131"/>
      <c r="X232" s="131"/>
      <c r="Y232" s="131"/>
      <c r="Z232" s="131"/>
      <c r="AA232" s="131"/>
      <c r="AB232" s="131"/>
      <c r="AC232" s="131"/>
      <c r="AD232" s="131"/>
      <c r="AE232" s="131"/>
      <c r="AF232" s="131"/>
      <c r="AG232" s="131"/>
      <c r="AH232" s="131"/>
      <c r="AI232" s="131"/>
    </row>
    <row r="233" ht="15.75" customHeight="1">
      <c r="A233" s="131"/>
      <c r="B233" s="131"/>
      <c r="C233" s="131"/>
      <c r="D233" s="131"/>
      <c r="E233" s="131"/>
      <c r="F233" s="131"/>
      <c r="G233" s="131"/>
      <c r="H233" s="131"/>
      <c r="I233" s="131"/>
      <c r="J233" s="131"/>
      <c r="K233" s="131"/>
      <c r="L233" s="131"/>
      <c r="M233" s="131"/>
      <c r="N233" s="131"/>
      <c r="O233" s="131"/>
      <c r="P233" s="131"/>
      <c r="Q233" s="131"/>
      <c r="R233" s="131"/>
      <c r="S233" s="131"/>
      <c r="T233" s="131"/>
      <c r="U233" s="131"/>
      <c r="V233" s="131"/>
      <c r="W233" s="131"/>
      <c r="X233" s="131"/>
      <c r="Y233" s="131"/>
      <c r="Z233" s="131"/>
      <c r="AA233" s="131"/>
      <c r="AB233" s="131"/>
      <c r="AC233" s="131"/>
      <c r="AD233" s="131"/>
      <c r="AE233" s="131"/>
      <c r="AF233" s="131"/>
      <c r="AG233" s="131"/>
      <c r="AH233" s="131"/>
      <c r="AI233" s="131"/>
    </row>
    <row r="234" ht="15.75" customHeight="1">
      <c r="A234" s="131"/>
      <c r="B234" s="131"/>
      <c r="C234" s="131"/>
      <c r="D234" s="131"/>
      <c r="E234" s="131"/>
      <c r="F234" s="131"/>
      <c r="G234" s="131"/>
      <c r="H234" s="131"/>
      <c r="I234" s="131"/>
      <c r="J234" s="131"/>
      <c r="K234" s="131"/>
      <c r="L234" s="131"/>
      <c r="M234" s="131"/>
      <c r="N234" s="131"/>
      <c r="O234" s="131"/>
      <c r="P234" s="131"/>
      <c r="Q234" s="131"/>
      <c r="R234" s="131"/>
      <c r="S234" s="131"/>
      <c r="T234" s="131"/>
      <c r="U234" s="131"/>
      <c r="V234" s="131"/>
      <c r="W234" s="131"/>
      <c r="X234" s="131"/>
      <c r="Y234" s="131"/>
      <c r="Z234" s="131"/>
      <c r="AA234" s="131"/>
      <c r="AB234" s="131"/>
      <c r="AC234" s="131"/>
      <c r="AD234" s="131"/>
      <c r="AE234" s="131"/>
      <c r="AF234" s="131"/>
      <c r="AG234" s="131"/>
      <c r="AH234" s="131"/>
      <c r="AI234" s="131"/>
    </row>
    <row r="235" ht="15.75" customHeight="1">
      <c r="A235" s="131"/>
      <c r="B235" s="131"/>
      <c r="C235" s="131"/>
      <c r="D235" s="131"/>
      <c r="E235" s="131"/>
      <c r="F235" s="131"/>
      <c r="G235" s="131"/>
      <c r="H235" s="131"/>
      <c r="I235" s="131"/>
      <c r="J235" s="131"/>
      <c r="K235" s="131"/>
      <c r="L235" s="131"/>
      <c r="M235" s="131"/>
      <c r="N235" s="131"/>
      <c r="O235" s="131"/>
      <c r="P235" s="131"/>
      <c r="Q235" s="131"/>
      <c r="R235" s="131"/>
      <c r="S235" s="131"/>
      <c r="T235" s="131"/>
      <c r="U235" s="131"/>
      <c r="V235" s="131"/>
      <c r="W235" s="131"/>
      <c r="X235" s="131"/>
      <c r="Y235" s="131"/>
      <c r="Z235" s="131"/>
      <c r="AA235" s="131"/>
      <c r="AB235" s="131"/>
      <c r="AC235" s="131"/>
      <c r="AD235" s="131"/>
      <c r="AE235" s="131"/>
      <c r="AF235" s="131"/>
      <c r="AG235" s="131"/>
      <c r="AH235" s="131"/>
      <c r="AI235" s="131"/>
    </row>
    <row r="236" ht="15.75" customHeight="1">
      <c r="A236" s="131"/>
      <c r="B236" s="131"/>
      <c r="C236" s="131"/>
      <c r="D236" s="131"/>
      <c r="E236" s="131"/>
      <c r="F236" s="131"/>
      <c r="G236" s="131"/>
      <c r="H236" s="131"/>
      <c r="I236" s="131"/>
      <c r="J236" s="131"/>
      <c r="K236" s="131"/>
      <c r="L236" s="131"/>
      <c r="M236" s="131"/>
      <c r="N236" s="131"/>
      <c r="O236" s="131"/>
      <c r="P236" s="131"/>
      <c r="Q236" s="131"/>
      <c r="R236" s="131"/>
      <c r="S236" s="131"/>
      <c r="T236" s="131"/>
      <c r="U236" s="131"/>
      <c r="V236" s="131"/>
      <c r="W236" s="131"/>
      <c r="X236" s="131"/>
      <c r="Y236" s="131"/>
      <c r="Z236" s="131"/>
      <c r="AA236" s="131"/>
      <c r="AB236" s="131"/>
      <c r="AC236" s="131"/>
      <c r="AD236" s="131"/>
      <c r="AE236" s="131"/>
      <c r="AF236" s="131"/>
      <c r="AG236" s="131"/>
      <c r="AH236" s="131"/>
      <c r="AI236" s="131"/>
    </row>
    <row r="237" ht="15.75" customHeight="1">
      <c r="A237" s="131"/>
      <c r="B237" s="131"/>
      <c r="C237" s="131"/>
      <c r="D237" s="131"/>
      <c r="E237" s="131"/>
      <c r="F237" s="131"/>
      <c r="G237" s="131"/>
      <c r="H237" s="131"/>
      <c r="I237" s="131"/>
      <c r="J237" s="131"/>
      <c r="K237" s="131"/>
      <c r="L237" s="131"/>
      <c r="M237" s="131"/>
      <c r="N237" s="131"/>
      <c r="O237" s="131"/>
      <c r="P237" s="131"/>
      <c r="Q237" s="131"/>
      <c r="R237" s="131"/>
      <c r="S237" s="131"/>
      <c r="T237" s="131"/>
      <c r="U237" s="131"/>
      <c r="V237" s="131"/>
      <c r="W237" s="131"/>
      <c r="X237" s="131"/>
      <c r="Y237" s="131"/>
      <c r="Z237" s="131"/>
      <c r="AA237" s="131"/>
      <c r="AB237" s="131"/>
      <c r="AC237" s="131"/>
      <c r="AD237" s="131"/>
      <c r="AE237" s="131"/>
      <c r="AF237" s="131"/>
      <c r="AG237" s="131"/>
      <c r="AH237" s="131"/>
      <c r="AI237" s="131"/>
    </row>
    <row r="238" ht="15.75" customHeight="1">
      <c r="A238" s="131"/>
      <c r="B238" s="131"/>
      <c r="C238" s="131"/>
      <c r="D238" s="131"/>
      <c r="E238" s="131"/>
      <c r="F238" s="131"/>
      <c r="G238" s="131"/>
      <c r="H238" s="131"/>
      <c r="I238" s="131"/>
      <c r="J238" s="131"/>
      <c r="K238" s="131"/>
      <c r="L238" s="131"/>
      <c r="M238" s="131"/>
      <c r="N238" s="131"/>
      <c r="O238" s="131"/>
      <c r="P238" s="131"/>
      <c r="Q238" s="131"/>
      <c r="R238" s="131"/>
      <c r="S238" s="131"/>
      <c r="T238" s="131"/>
      <c r="U238" s="131"/>
      <c r="V238" s="131"/>
      <c r="W238" s="131"/>
      <c r="X238" s="131"/>
      <c r="Y238" s="131"/>
      <c r="Z238" s="131"/>
      <c r="AA238" s="131"/>
      <c r="AB238" s="131"/>
      <c r="AC238" s="131"/>
      <c r="AD238" s="131"/>
      <c r="AE238" s="131"/>
      <c r="AF238" s="131"/>
      <c r="AG238" s="131"/>
      <c r="AH238" s="131"/>
      <c r="AI238" s="131"/>
    </row>
    <row r="239" ht="15.75" customHeight="1">
      <c r="A239" s="131"/>
      <c r="B239" s="131"/>
      <c r="C239" s="131"/>
      <c r="D239" s="131"/>
      <c r="E239" s="131"/>
      <c r="F239" s="131"/>
      <c r="G239" s="131"/>
      <c r="H239" s="131"/>
      <c r="I239" s="131"/>
      <c r="J239" s="131"/>
      <c r="K239" s="131"/>
      <c r="L239" s="131"/>
      <c r="M239" s="131"/>
      <c r="N239" s="131"/>
      <c r="O239" s="131"/>
      <c r="P239" s="131"/>
      <c r="Q239" s="131"/>
      <c r="R239" s="131"/>
      <c r="S239" s="131"/>
      <c r="T239" s="131"/>
      <c r="U239" s="131"/>
      <c r="V239" s="131"/>
      <c r="W239" s="131"/>
      <c r="X239" s="131"/>
      <c r="Y239" s="131"/>
      <c r="Z239" s="131"/>
      <c r="AA239" s="131"/>
      <c r="AB239" s="131"/>
      <c r="AC239" s="131"/>
      <c r="AD239" s="131"/>
      <c r="AE239" s="131"/>
      <c r="AF239" s="131"/>
      <c r="AG239" s="131"/>
      <c r="AH239" s="131"/>
      <c r="AI239" s="131"/>
    </row>
    <row r="240" ht="15.75" customHeight="1">
      <c r="A240" s="131"/>
      <c r="B240" s="131"/>
      <c r="C240" s="131"/>
      <c r="D240" s="131"/>
      <c r="E240" s="131"/>
      <c r="F240" s="131"/>
      <c r="G240" s="131"/>
      <c r="H240" s="131"/>
      <c r="I240" s="131"/>
      <c r="J240" s="131"/>
      <c r="K240" s="131"/>
      <c r="L240" s="131"/>
      <c r="M240" s="131"/>
      <c r="N240" s="131"/>
      <c r="O240" s="131"/>
      <c r="P240" s="131"/>
      <c r="Q240" s="131"/>
      <c r="R240" s="131"/>
      <c r="S240" s="131"/>
      <c r="T240" s="131"/>
      <c r="U240" s="131"/>
      <c r="V240" s="131"/>
      <c r="W240" s="131"/>
      <c r="X240" s="131"/>
      <c r="Y240" s="131"/>
      <c r="Z240" s="131"/>
      <c r="AA240" s="131"/>
      <c r="AB240" s="131"/>
      <c r="AC240" s="131"/>
      <c r="AD240" s="131"/>
      <c r="AE240" s="131"/>
      <c r="AF240" s="131"/>
      <c r="AG240" s="131"/>
      <c r="AH240" s="131"/>
      <c r="AI240" s="131"/>
    </row>
    <row r="241" ht="15.75" customHeight="1">
      <c r="A241" s="131"/>
      <c r="B241" s="131"/>
      <c r="C241" s="131"/>
      <c r="D241" s="131"/>
      <c r="E241" s="131"/>
      <c r="F241" s="131"/>
      <c r="G241" s="131"/>
      <c r="H241" s="131"/>
      <c r="I241" s="131"/>
      <c r="J241" s="131"/>
      <c r="K241" s="131"/>
      <c r="L241" s="131"/>
      <c r="M241" s="131"/>
      <c r="N241" s="131"/>
      <c r="O241" s="131"/>
      <c r="P241" s="131"/>
      <c r="Q241" s="131"/>
      <c r="R241" s="131"/>
      <c r="S241" s="131"/>
      <c r="T241" s="131"/>
      <c r="U241" s="131"/>
      <c r="V241" s="131"/>
      <c r="W241" s="131"/>
      <c r="X241" s="131"/>
      <c r="Y241" s="131"/>
      <c r="Z241" s="131"/>
      <c r="AA241" s="131"/>
      <c r="AB241" s="131"/>
      <c r="AC241" s="131"/>
      <c r="AD241" s="131"/>
      <c r="AE241" s="131"/>
      <c r="AF241" s="131"/>
      <c r="AG241" s="131"/>
      <c r="AH241" s="131"/>
      <c r="AI241" s="131"/>
    </row>
    <row r="242" ht="15.75" customHeight="1">
      <c r="A242" s="131"/>
      <c r="B242" s="131"/>
      <c r="C242" s="131"/>
      <c r="D242" s="131"/>
      <c r="E242" s="131"/>
      <c r="F242" s="131"/>
      <c r="G242" s="131"/>
      <c r="H242" s="131"/>
      <c r="I242" s="131"/>
      <c r="J242" s="131"/>
      <c r="K242" s="131"/>
      <c r="L242" s="131"/>
      <c r="M242" s="131"/>
      <c r="N242" s="131"/>
      <c r="O242" s="131"/>
      <c r="P242" s="131"/>
      <c r="Q242" s="131"/>
      <c r="R242" s="131"/>
      <c r="S242" s="131"/>
      <c r="T242" s="131"/>
      <c r="U242" s="131"/>
      <c r="V242" s="131"/>
      <c r="W242" s="131"/>
      <c r="X242" s="131"/>
      <c r="Y242" s="131"/>
      <c r="Z242" s="131"/>
      <c r="AA242" s="131"/>
      <c r="AB242" s="131"/>
      <c r="AC242" s="131"/>
      <c r="AD242" s="131"/>
      <c r="AE242" s="131"/>
      <c r="AF242" s="131"/>
      <c r="AG242" s="131"/>
      <c r="AH242" s="131"/>
      <c r="AI242" s="131"/>
    </row>
    <row r="243" ht="15.75" customHeight="1">
      <c r="A243" s="131"/>
      <c r="B243" s="131"/>
      <c r="C243" s="131"/>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c r="AB243" s="131"/>
      <c r="AC243" s="131"/>
      <c r="AD243" s="131"/>
      <c r="AE243" s="131"/>
      <c r="AF243" s="131"/>
      <c r="AG243" s="131"/>
      <c r="AH243" s="131"/>
      <c r="AI243" s="131"/>
    </row>
    <row r="244" ht="15.75" customHeight="1">
      <c r="A244" s="131"/>
      <c r="B244" s="131"/>
      <c r="C244" s="131"/>
      <c r="D244" s="131"/>
      <c r="E244" s="131"/>
      <c r="F244" s="131"/>
      <c r="G244" s="131"/>
      <c r="H244" s="131"/>
      <c r="I244" s="131"/>
      <c r="J244" s="131"/>
      <c r="K244" s="131"/>
      <c r="L244" s="131"/>
      <c r="M244" s="131"/>
      <c r="N244" s="131"/>
      <c r="O244" s="131"/>
      <c r="P244" s="131"/>
      <c r="Q244" s="131"/>
      <c r="R244" s="131"/>
      <c r="S244" s="131"/>
      <c r="T244" s="131"/>
      <c r="U244" s="131"/>
      <c r="V244" s="131"/>
      <c r="W244" s="131"/>
      <c r="X244" s="131"/>
      <c r="Y244" s="131"/>
      <c r="Z244" s="131"/>
      <c r="AA244" s="131"/>
      <c r="AB244" s="131"/>
      <c r="AC244" s="131"/>
      <c r="AD244" s="131"/>
      <c r="AE244" s="131"/>
      <c r="AF244" s="131"/>
      <c r="AG244" s="131"/>
      <c r="AH244" s="131"/>
      <c r="AI244" s="131"/>
    </row>
    <row r="245" ht="15.75" customHeight="1">
      <c r="A245" s="131"/>
      <c r="B245" s="131"/>
      <c r="C245" s="131"/>
      <c r="D245" s="131"/>
      <c r="E245" s="131"/>
      <c r="F245" s="131"/>
      <c r="G245" s="131"/>
      <c r="H245" s="131"/>
      <c r="I245" s="131"/>
      <c r="J245" s="131"/>
      <c r="K245" s="131"/>
      <c r="L245" s="131"/>
      <c r="M245" s="131"/>
      <c r="N245" s="131"/>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row>
    <row r="246" ht="15.75" customHeight="1">
      <c r="A246" s="131"/>
      <c r="B246" s="131"/>
      <c r="C246" s="131"/>
      <c r="D246" s="131"/>
      <c r="E246" s="131"/>
      <c r="F246" s="131"/>
      <c r="G246" s="131"/>
      <c r="H246" s="131"/>
      <c r="I246" s="131"/>
      <c r="J246" s="131"/>
      <c r="K246" s="131"/>
      <c r="L246" s="131"/>
      <c r="M246" s="131"/>
      <c r="N246" s="131"/>
      <c r="O246" s="131"/>
      <c r="P246" s="131"/>
      <c r="Q246" s="131"/>
      <c r="R246" s="131"/>
      <c r="S246" s="131"/>
      <c r="T246" s="131"/>
      <c r="U246" s="131"/>
      <c r="V246" s="131"/>
      <c r="W246" s="131"/>
      <c r="X246" s="131"/>
      <c r="Y246" s="131"/>
      <c r="Z246" s="131"/>
      <c r="AA246" s="131"/>
      <c r="AB246" s="131"/>
      <c r="AC246" s="131"/>
      <c r="AD246" s="131"/>
      <c r="AE246" s="131"/>
      <c r="AF246" s="131"/>
      <c r="AG246" s="131"/>
      <c r="AH246" s="131"/>
      <c r="AI246" s="131"/>
    </row>
    <row r="247" ht="15.75" customHeight="1">
      <c r="A247" s="131"/>
      <c r="B247" s="131"/>
      <c r="C247" s="131"/>
      <c r="D247" s="131"/>
      <c r="E247" s="131"/>
      <c r="F247" s="131"/>
      <c r="G247" s="131"/>
      <c r="H247" s="131"/>
      <c r="I247" s="131"/>
      <c r="J247" s="131"/>
      <c r="K247" s="131"/>
      <c r="L247" s="131"/>
      <c r="M247" s="131"/>
      <c r="N247" s="131"/>
      <c r="O247" s="131"/>
      <c r="P247" s="131"/>
      <c r="Q247" s="131"/>
      <c r="R247" s="131"/>
      <c r="S247" s="131"/>
      <c r="T247" s="131"/>
      <c r="U247" s="131"/>
      <c r="V247" s="131"/>
      <c r="W247" s="131"/>
      <c r="X247" s="131"/>
      <c r="Y247" s="131"/>
      <c r="Z247" s="131"/>
      <c r="AA247" s="131"/>
      <c r="AB247" s="131"/>
      <c r="AC247" s="131"/>
      <c r="AD247" s="131"/>
      <c r="AE247" s="131"/>
      <c r="AF247" s="131"/>
      <c r="AG247" s="131"/>
      <c r="AH247" s="131"/>
      <c r="AI247" s="131"/>
    </row>
    <row r="248" ht="15.75" customHeight="1">
      <c r="A248" s="131"/>
      <c r="B248" s="131"/>
      <c r="C248" s="131"/>
      <c r="D248" s="131"/>
      <c r="E248" s="131"/>
      <c r="F248" s="131"/>
      <c r="G248" s="131"/>
      <c r="H248" s="131"/>
      <c r="I248" s="131"/>
      <c r="J248" s="131"/>
      <c r="K248" s="131"/>
      <c r="L248" s="131"/>
      <c r="M248" s="131"/>
      <c r="N248" s="131"/>
      <c r="O248" s="131"/>
      <c r="P248" s="131"/>
      <c r="Q248" s="131"/>
      <c r="R248" s="131"/>
      <c r="S248" s="131"/>
      <c r="T248" s="131"/>
      <c r="U248" s="131"/>
      <c r="V248" s="131"/>
      <c r="W248" s="131"/>
      <c r="X248" s="131"/>
      <c r="Y248" s="131"/>
      <c r="Z248" s="131"/>
      <c r="AA248" s="131"/>
      <c r="AB248" s="131"/>
      <c r="AC248" s="131"/>
      <c r="AD248" s="131"/>
      <c r="AE248" s="131"/>
      <c r="AF248" s="131"/>
      <c r="AG248" s="131"/>
      <c r="AH248" s="131"/>
      <c r="AI248" s="131"/>
    </row>
    <row r="249" ht="15.75" customHeight="1">
      <c r="A249" s="131"/>
      <c r="B249" s="131"/>
      <c r="C249" s="131"/>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c r="AA249" s="131"/>
      <c r="AB249" s="131"/>
      <c r="AC249" s="131"/>
      <c r="AD249" s="131"/>
      <c r="AE249" s="131"/>
      <c r="AF249" s="131"/>
      <c r="AG249" s="131"/>
      <c r="AH249" s="131"/>
      <c r="AI249" s="131"/>
    </row>
    <row r="250" ht="15.75" customHeight="1">
      <c r="A250" s="131"/>
      <c r="B250" s="131"/>
      <c r="C250" s="131"/>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c r="AB250" s="131"/>
      <c r="AC250" s="131"/>
      <c r="AD250" s="131"/>
      <c r="AE250" s="131"/>
      <c r="AF250" s="131"/>
      <c r="AG250" s="131"/>
      <c r="AH250" s="131"/>
      <c r="AI250" s="131"/>
    </row>
    <row r="251" ht="15.75" customHeight="1">
      <c r="A251" s="131"/>
      <c r="B251" s="131"/>
      <c r="C251" s="131"/>
      <c r="D251" s="131"/>
      <c r="E251" s="131"/>
      <c r="F251" s="131"/>
      <c r="G251" s="131"/>
      <c r="H251" s="131"/>
      <c r="I251" s="131"/>
      <c r="J251" s="131"/>
      <c r="K251" s="131"/>
      <c r="L251" s="131"/>
      <c r="M251" s="131"/>
      <c r="N251" s="131"/>
      <c r="O251" s="131"/>
      <c r="P251" s="131"/>
      <c r="Q251" s="131"/>
      <c r="R251" s="131"/>
      <c r="S251" s="131"/>
      <c r="T251" s="131"/>
      <c r="U251" s="131"/>
      <c r="V251" s="131"/>
      <c r="W251" s="131"/>
      <c r="X251" s="131"/>
      <c r="Y251" s="131"/>
      <c r="Z251" s="131"/>
      <c r="AA251" s="131"/>
      <c r="AB251" s="131"/>
      <c r="AC251" s="131"/>
      <c r="AD251" s="131"/>
      <c r="AE251" s="131"/>
      <c r="AF251" s="131"/>
      <c r="AG251" s="131"/>
      <c r="AH251" s="131"/>
      <c r="AI251" s="131"/>
    </row>
    <row r="252" ht="15.75" customHeight="1">
      <c r="A252" s="131"/>
      <c r="B252" s="131"/>
      <c r="C252" s="131"/>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c r="AA252" s="131"/>
      <c r="AB252" s="131"/>
      <c r="AC252" s="131"/>
      <c r="AD252" s="131"/>
      <c r="AE252" s="131"/>
      <c r="AF252" s="131"/>
      <c r="AG252" s="131"/>
      <c r="AH252" s="131"/>
      <c r="AI252" s="131"/>
    </row>
    <row r="253" ht="15.75" customHeight="1">
      <c r="A253" s="131"/>
      <c r="B253" s="131"/>
      <c r="C253" s="131"/>
      <c r="D253" s="131"/>
      <c r="E253" s="131"/>
      <c r="F253" s="131"/>
      <c r="G253" s="131"/>
      <c r="H253" s="131"/>
      <c r="I253" s="131"/>
      <c r="J253" s="131"/>
      <c r="K253" s="131"/>
      <c r="L253" s="131"/>
      <c r="M253" s="131"/>
      <c r="N253" s="131"/>
      <c r="O253" s="131"/>
      <c r="P253" s="131"/>
      <c r="Q253" s="131"/>
      <c r="R253" s="131"/>
      <c r="S253" s="131"/>
      <c r="T253" s="131"/>
      <c r="U253" s="131"/>
      <c r="V253" s="131"/>
      <c r="W253" s="131"/>
      <c r="X253" s="131"/>
      <c r="Y253" s="131"/>
      <c r="Z253" s="131"/>
      <c r="AA253" s="131"/>
      <c r="AB253" s="131"/>
      <c r="AC253" s="131"/>
      <c r="AD253" s="131"/>
      <c r="AE253" s="131"/>
      <c r="AF253" s="131"/>
      <c r="AG253" s="131"/>
      <c r="AH253" s="131"/>
      <c r="AI253" s="131"/>
    </row>
    <row r="254" ht="15.75" customHeight="1">
      <c r="A254" s="131"/>
      <c r="B254" s="131"/>
      <c r="C254" s="131"/>
      <c r="D254" s="131"/>
      <c r="E254" s="131"/>
      <c r="F254" s="131"/>
      <c r="G254" s="131"/>
      <c r="H254" s="131"/>
      <c r="I254" s="131"/>
      <c r="J254" s="131"/>
      <c r="K254" s="131"/>
      <c r="L254" s="131"/>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row>
    <row r="255" ht="15.75" customHeight="1">
      <c r="A255" s="131"/>
      <c r="B255" s="131"/>
      <c r="C255" s="131"/>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row>
    <row r="256" ht="15.75" customHeight="1">
      <c r="A256" s="131"/>
      <c r="B256" s="131"/>
      <c r="C256" s="131"/>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row>
    <row r="257" ht="15.75" customHeight="1">
      <c r="A257" s="131"/>
      <c r="B257" s="131"/>
      <c r="C257" s="131"/>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c r="AB257" s="131"/>
      <c r="AC257" s="131"/>
      <c r="AD257" s="131"/>
      <c r="AE257" s="131"/>
      <c r="AF257" s="131"/>
      <c r="AG257" s="131"/>
      <c r="AH257" s="131"/>
      <c r="AI257" s="131"/>
    </row>
    <row r="258" ht="15.75" customHeight="1">
      <c r="A258" s="131"/>
      <c r="B258" s="131"/>
      <c r="C258" s="131"/>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row>
    <row r="259" ht="15.75" customHeight="1">
      <c r="A259" s="131"/>
      <c r="B259" s="131"/>
      <c r="C259" s="131"/>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row>
    <row r="260" ht="15.75" customHeight="1">
      <c r="A260" s="131"/>
      <c r="B260" s="131"/>
      <c r="C260" s="131"/>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c r="AB260" s="131"/>
      <c r="AC260" s="131"/>
      <c r="AD260" s="131"/>
      <c r="AE260" s="131"/>
      <c r="AF260" s="131"/>
      <c r="AG260" s="131"/>
      <c r="AH260" s="131"/>
      <c r="AI260" s="131"/>
    </row>
    <row r="261" ht="15.75" customHeight="1">
      <c r="A261" s="131"/>
      <c r="B261" s="131"/>
      <c r="C261" s="131"/>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c r="AB261" s="131"/>
      <c r="AC261" s="131"/>
      <c r="AD261" s="131"/>
      <c r="AE261" s="131"/>
      <c r="AF261" s="131"/>
      <c r="AG261" s="131"/>
      <c r="AH261" s="131"/>
      <c r="AI261" s="131"/>
    </row>
    <row r="262" ht="15.75" customHeight="1">
      <c r="A262" s="131"/>
      <c r="B262" s="131"/>
      <c r="C262" s="131"/>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c r="AB262" s="131"/>
      <c r="AC262" s="131"/>
      <c r="AD262" s="131"/>
      <c r="AE262" s="131"/>
      <c r="AF262" s="131"/>
      <c r="AG262" s="131"/>
      <c r="AH262" s="131"/>
      <c r="AI262" s="131"/>
    </row>
    <row r="263" ht="15.75" customHeight="1">
      <c r="A263" s="131"/>
      <c r="B263" s="131"/>
      <c r="C263" s="131"/>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c r="AB263" s="131"/>
      <c r="AC263" s="131"/>
      <c r="AD263" s="131"/>
      <c r="AE263" s="131"/>
      <c r="AF263" s="131"/>
      <c r="AG263" s="131"/>
      <c r="AH263" s="131"/>
      <c r="AI263" s="131"/>
    </row>
    <row r="264" ht="15.75" customHeight="1">
      <c r="A264" s="131"/>
      <c r="B264" s="131"/>
      <c r="C264" s="131"/>
      <c r="D264" s="131"/>
      <c r="E264" s="131"/>
      <c r="F264" s="131"/>
      <c r="G264" s="131"/>
      <c r="H264" s="131"/>
      <c r="I264" s="131"/>
      <c r="J264" s="131"/>
      <c r="K264" s="131"/>
      <c r="L264" s="131"/>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row>
    <row r="265" ht="15.75" customHeight="1">
      <c r="A265" s="131"/>
      <c r="B265" s="131"/>
      <c r="C265" s="131"/>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c r="AA265" s="131"/>
      <c r="AB265" s="131"/>
      <c r="AC265" s="131"/>
      <c r="AD265" s="131"/>
      <c r="AE265" s="131"/>
      <c r="AF265" s="131"/>
      <c r="AG265" s="131"/>
      <c r="AH265" s="131"/>
      <c r="AI265" s="131"/>
    </row>
    <row r="266" ht="15.75" customHeight="1">
      <c r="A266" s="131"/>
      <c r="B266" s="131"/>
      <c r="C266" s="131"/>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c r="AB266" s="131"/>
      <c r="AC266" s="131"/>
      <c r="AD266" s="131"/>
      <c r="AE266" s="131"/>
      <c r="AF266" s="131"/>
      <c r="AG266" s="131"/>
      <c r="AH266" s="131"/>
      <c r="AI266" s="131"/>
    </row>
    <row r="267" ht="15.75" customHeight="1">
      <c r="A267" s="131"/>
      <c r="B267" s="131"/>
      <c r="C267" s="131"/>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c r="AB267" s="131"/>
      <c r="AC267" s="131"/>
      <c r="AD267" s="131"/>
      <c r="AE267" s="131"/>
      <c r="AF267" s="131"/>
      <c r="AG267" s="131"/>
      <c r="AH267" s="131"/>
      <c r="AI267" s="131"/>
    </row>
    <row r="268" ht="15.75" customHeight="1">
      <c r="A268" s="131"/>
      <c r="B268" s="131"/>
      <c r="C268" s="131"/>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c r="AB268" s="131"/>
      <c r="AC268" s="131"/>
      <c r="AD268" s="131"/>
      <c r="AE268" s="131"/>
      <c r="AF268" s="131"/>
      <c r="AG268" s="131"/>
      <c r="AH268" s="131"/>
      <c r="AI268" s="131"/>
    </row>
    <row r="269" ht="15.75" customHeight="1">
      <c r="A269" s="131"/>
      <c r="B269" s="131"/>
      <c r="C269" s="131"/>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c r="AA269" s="131"/>
      <c r="AB269" s="131"/>
      <c r="AC269" s="131"/>
      <c r="AD269" s="131"/>
      <c r="AE269" s="131"/>
      <c r="AF269" s="131"/>
      <c r="AG269" s="131"/>
      <c r="AH269" s="131"/>
      <c r="AI269" s="131"/>
    </row>
    <row r="270" ht="15.75" customHeight="1">
      <c r="A270" s="131"/>
      <c r="B270" s="131"/>
      <c r="C270" s="131"/>
      <c r="D270" s="131"/>
      <c r="E270" s="131"/>
      <c r="F270" s="131"/>
      <c r="G270" s="131"/>
      <c r="H270" s="131"/>
      <c r="I270" s="131"/>
      <c r="J270" s="131"/>
      <c r="K270" s="131"/>
      <c r="L270" s="131"/>
      <c r="M270" s="131"/>
      <c r="N270" s="131"/>
      <c r="O270" s="131"/>
      <c r="P270" s="131"/>
      <c r="Q270" s="131"/>
      <c r="R270" s="131"/>
      <c r="S270" s="131"/>
      <c r="T270" s="131"/>
      <c r="U270" s="131"/>
      <c r="V270" s="131"/>
      <c r="W270" s="131"/>
      <c r="X270" s="131"/>
      <c r="Y270" s="131"/>
      <c r="Z270" s="131"/>
      <c r="AA270" s="131"/>
      <c r="AB270" s="131"/>
      <c r="AC270" s="131"/>
      <c r="AD270" s="131"/>
      <c r="AE270" s="131"/>
      <c r="AF270" s="131"/>
      <c r="AG270" s="131"/>
      <c r="AH270" s="131"/>
      <c r="AI270" s="131"/>
    </row>
    <row r="271" ht="15.75" customHeight="1">
      <c r="A271" s="131"/>
      <c r="B271" s="131"/>
      <c r="C271" s="131"/>
      <c r="D271" s="131"/>
      <c r="E271" s="131"/>
      <c r="F271" s="131"/>
      <c r="G271" s="131"/>
      <c r="H271" s="131"/>
      <c r="I271" s="131"/>
      <c r="J271" s="131"/>
      <c r="K271" s="131"/>
      <c r="L271" s="131"/>
      <c r="M271" s="131"/>
      <c r="N271" s="131"/>
      <c r="O271" s="131"/>
      <c r="P271" s="131"/>
      <c r="Q271" s="131"/>
      <c r="R271" s="131"/>
      <c r="S271" s="131"/>
      <c r="T271" s="131"/>
      <c r="U271" s="131"/>
      <c r="V271" s="131"/>
      <c r="W271" s="131"/>
      <c r="X271" s="131"/>
      <c r="Y271" s="131"/>
      <c r="Z271" s="131"/>
      <c r="AA271" s="131"/>
      <c r="AB271" s="131"/>
      <c r="AC271" s="131"/>
      <c r="AD271" s="131"/>
      <c r="AE271" s="131"/>
      <c r="AF271" s="131"/>
      <c r="AG271" s="131"/>
      <c r="AH271" s="131"/>
      <c r="AI271" s="131"/>
    </row>
    <row r="272" ht="15.75" customHeight="1">
      <c r="A272" s="131"/>
      <c r="B272" s="131"/>
      <c r="C272" s="131"/>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c r="AA272" s="131"/>
      <c r="AB272" s="131"/>
      <c r="AC272" s="131"/>
      <c r="AD272" s="131"/>
      <c r="AE272" s="131"/>
      <c r="AF272" s="131"/>
      <c r="AG272" s="131"/>
      <c r="AH272" s="131"/>
      <c r="AI272" s="131"/>
    </row>
    <row r="273" ht="15.75" customHeight="1">
      <c r="A273" s="131"/>
      <c r="B273" s="131"/>
      <c r="C273" s="131"/>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c r="AA273" s="131"/>
      <c r="AB273" s="131"/>
      <c r="AC273" s="131"/>
      <c r="AD273" s="131"/>
      <c r="AE273" s="131"/>
      <c r="AF273" s="131"/>
      <c r="AG273" s="131"/>
      <c r="AH273" s="131"/>
      <c r="AI273" s="131"/>
    </row>
    <row r="274" ht="15.75" customHeight="1">
      <c r="A274" s="131"/>
      <c r="B274" s="131"/>
      <c r="C274" s="131"/>
      <c r="D274" s="131"/>
      <c r="E274" s="131"/>
      <c r="F274" s="131"/>
      <c r="G274" s="131"/>
      <c r="H274" s="131"/>
      <c r="I274" s="131"/>
      <c r="J274" s="131"/>
      <c r="K274" s="131"/>
      <c r="L274" s="131"/>
      <c r="M274" s="131"/>
      <c r="N274" s="131"/>
      <c r="O274" s="131"/>
      <c r="P274" s="131"/>
      <c r="Q274" s="131"/>
      <c r="R274" s="131"/>
      <c r="S274" s="131"/>
      <c r="T274" s="131"/>
      <c r="U274" s="131"/>
      <c r="V274" s="131"/>
      <c r="W274" s="131"/>
      <c r="X274" s="131"/>
      <c r="Y274" s="131"/>
      <c r="Z274" s="131"/>
      <c r="AA274" s="131"/>
      <c r="AB274" s="131"/>
      <c r="AC274" s="131"/>
      <c r="AD274" s="131"/>
      <c r="AE274" s="131"/>
      <c r="AF274" s="131"/>
      <c r="AG274" s="131"/>
      <c r="AH274" s="131"/>
      <c r="AI274" s="131"/>
    </row>
    <row r="275" ht="15.75" customHeight="1">
      <c r="A275" s="131"/>
      <c r="B275" s="131"/>
      <c r="C275" s="131"/>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c r="AA275" s="131"/>
      <c r="AB275" s="131"/>
      <c r="AC275" s="131"/>
      <c r="AD275" s="131"/>
      <c r="AE275" s="131"/>
      <c r="AF275" s="131"/>
      <c r="AG275" s="131"/>
      <c r="AH275" s="131"/>
      <c r="AI275" s="131"/>
    </row>
    <row r="276" ht="15.75" customHeight="1">
      <c r="A276" s="131"/>
      <c r="B276" s="131"/>
      <c r="C276" s="131"/>
      <c r="D276" s="131"/>
      <c r="E276" s="131"/>
      <c r="F276" s="131"/>
      <c r="G276" s="131"/>
      <c r="H276" s="131"/>
      <c r="I276" s="131"/>
      <c r="J276" s="131"/>
      <c r="K276" s="131"/>
      <c r="L276" s="131"/>
      <c r="M276" s="131"/>
      <c r="N276" s="131"/>
      <c r="O276" s="131"/>
      <c r="P276" s="131"/>
      <c r="Q276" s="131"/>
      <c r="R276" s="131"/>
      <c r="S276" s="131"/>
      <c r="T276" s="131"/>
      <c r="U276" s="131"/>
      <c r="V276" s="131"/>
      <c r="W276" s="131"/>
      <c r="X276" s="131"/>
      <c r="Y276" s="131"/>
      <c r="Z276" s="131"/>
      <c r="AA276" s="131"/>
      <c r="AB276" s="131"/>
      <c r="AC276" s="131"/>
      <c r="AD276" s="131"/>
      <c r="AE276" s="131"/>
      <c r="AF276" s="131"/>
      <c r="AG276" s="131"/>
      <c r="AH276" s="131"/>
      <c r="AI276" s="131"/>
    </row>
    <row r="277" ht="15.75" customHeight="1">
      <c r="A277" s="131"/>
      <c r="B277" s="131"/>
      <c r="C277" s="131"/>
      <c r="D277" s="131"/>
      <c r="E277" s="131"/>
      <c r="F277" s="131"/>
      <c r="G277" s="131"/>
      <c r="H277" s="131"/>
      <c r="I277" s="131"/>
      <c r="J277" s="131"/>
      <c r="K277" s="131"/>
      <c r="L277" s="131"/>
      <c r="M277" s="131"/>
      <c r="N277" s="131"/>
      <c r="O277" s="131"/>
      <c r="P277" s="131"/>
      <c r="Q277" s="131"/>
      <c r="R277" s="131"/>
      <c r="S277" s="131"/>
      <c r="T277" s="131"/>
      <c r="U277" s="131"/>
      <c r="V277" s="131"/>
      <c r="W277" s="131"/>
      <c r="X277" s="131"/>
      <c r="Y277" s="131"/>
      <c r="Z277" s="131"/>
      <c r="AA277" s="131"/>
      <c r="AB277" s="131"/>
      <c r="AC277" s="131"/>
      <c r="AD277" s="131"/>
      <c r="AE277" s="131"/>
      <c r="AF277" s="131"/>
      <c r="AG277" s="131"/>
      <c r="AH277" s="131"/>
      <c r="AI277" s="131"/>
    </row>
    <row r="278" ht="15.75" customHeight="1">
      <c r="A278" s="131"/>
      <c r="B278" s="131"/>
      <c r="C278" s="131"/>
      <c r="D278" s="131"/>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c r="AA278" s="131"/>
      <c r="AB278" s="131"/>
      <c r="AC278" s="131"/>
      <c r="AD278" s="131"/>
      <c r="AE278" s="131"/>
      <c r="AF278" s="131"/>
      <c r="AG278" s="131"/>
      <c r="AH278" s="131"/>
      <c r="AI278" s="131"/>
    </row>
    <row r="279" ht="15.75" customHeight="1">
      <c r="A279" s="131"/>
      <c r="B279" s="131"/>
      <c r="C279" s="131"/>
      <c r="D279" s="131"/>
      <c r="E279" s="131"/>
      <c r="F279" s="131"/>
      <c r="G279" s="131"/>
      <c r="H279" s="131"/>
      <c r="I279" s="131"/>
      <c r="J279" s="131"/>
      <c r="K279" s="131"/>
      <c r="L279" s="131"/>
      <c r="M279" s="131"/>
      <c r="N279" s="131"/>
      <c r="O279" s="131"/>
      <c r="P279" s="131"/>
      <c r="Q279" s="131"/>
      <c r="R279" s="131"/>
      <c r="S279" s="131"/>
      <c r="T279" s="131"/>
      <c r="U279" s="131"/>
      <c r="V279" s="131"/>
      <c r="W279" s="131"/>
      <c r="X279" s="131"/>
      <c r="Y279" s="131"/>
      <c r="Z279" s="131"/>
      <c r="AA279" s="131"/>
      <c r="AB279" s="131"/>
      <c r="AC279" s="131"/>
      <c r="AD279" s="131"/>
      <c r="AE279" s="131"/>
      <c r="AF279" s="131"/>
      <c r="AG279" s="131"/>
      <c r="AH279" s="131"/>
      <c r="AI279" s="131"/>
    </row>
    <row r="280" ht="15.75" customHeight="1">
      <c r="A280" s="131"/>
      <c r="B280" s="131"/>
      <c r="C280" s="131"/>
      <c r="D280" s="131"/>
      <c r="E280" s="131"/>
      <c r="F280" s="131"/>
      <c r="G280" s="131"/>
      <c r="H280" s="131"/>
      <c r="I280" s="131"/>
      <c r="J280" s="131"/>
      <c r="K280" s="131"/>
      <c r="L280" s="131"/>
      <c r="M280" s="131"/>
      <c r="N280" s="131"/>
      <c r="O280" s="131"/>
      <c r="P280" s="131"/>
      <c r="Q280" s="131"/>
      <c r="R280" s="131"/>
      <c r="S280" s="131"/>
      <c r="T280" s="131"/>
      <c r="U280" s="131"/>
      <c r="V280" s="131"/>
      <c r="W280" s="131"/>
      <c r="X280" s="131"/>
      <c r="Y280" s="131"/>
      <c r="Z280" s="131"/>
      <c r="AA280" s="131"/>
      <c r="AB280" s="131"/>
      <c r="AC280" s="131"/>
      <c r="AD280" s="131"/>
      <c r="AE280" s="131"/>
      <c r="AF280" s="131"/>
      <c r="AG280" s="131"/>
      <c r="AH280" s="131"/>
      <c r="AI280" s="131"/>
    </row>
    <row r="281" ht="15.75" customHeight="1">
      <c r="A281" s="131"/>
      <c r="B281" s="131"/>
      <c r="C281" s="131"/>
      <c r="D281" s="131"/>
      <c r="E281" s="131"/>
      <c r="F281" s="131"/>
      <c r="G281" s="131"/>
      <c r="H281" s="131"/>
      <c r="I281" s="131"/>
      <c r="J281" s="131"/>
      <c r="K281" s="131"/>
      <c r="L281" s="131"/>
      <c r="M281" s="131"/>
      <c r="N281" s="131"/>
      <c r="O281" s="131"/>
      <c r="P281" s="131"/>
      <c r="Q281" s="131"/>
      <c r="R281" s="131"/>
      <c r="S281" s="131"/>
      <c r="T281" s="131"/>
      <c r="U281" s="131"/>
      <c r="V281" s="131"/>
      <c r="W281" s="131"/>
      <c r="X281" s="131"/>
      <c r="Y281" s="131"/>
      <c r="Z281" s="131"/>
      <c r="AA281" s="131"/>
      <c r="AB281" s="131"/>
      <c r="AC281" s="131"/>
      <c r="AD281" s="131"/>
      <c r="AE281" s="131"/>
      <c r="AF281" s="131"/>
      <c r="AG281" s="131"/>
      <c r="AH281" s="131"/>
      <c r="AI281" s="131"/>
    </row>
    <row r="282" ht="15.75" customHeight="1">
      <c r="A282" s="131"/>
      <c r="B282" s="131"/>
      <c r="C282" s="131"/>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c r="AA282" s="131"/>
      <c r="AB282" s="131"/>
      <c r="AC282" s="131"/>
      <c r="AD282" s="131"/>
      <c r="AE282" s="131"/>
      <c r="AF282" s="131"/>
      <c r="AG282" s="131"/>
      <c r="AH282" s="131"/>
      <c r="AI282" s="131"/>
    </row>
    <row r="283" ht="15.75" customHeight="1">
      <c r="A283" s="131"/>
      <c r="B283" s="131"/>
      <c r="C283" s="131"/>
      <c r="D283" s="131"/>
      <c r="E283" s="131"/>
      <c r="F283" s="131"/>
      <c r="G283" s="131"/>
      <c r="H283" s="131"/>
      <c r="I283" s="131"/>
      <c r="J283" s="131"/>
      <c r="K283" s="131"/>
      <c r="L283" s="131"/>
      <c r="M283" s="131"/>
      <c r="N283" s="131"/>
      <c r="O283" s="131"/>
      <c r="P283" s="131"/>
      <c r="Q283" s="131"/>
      <c r="R283" s="131"/>
      <c r="S283" s="131"/>
      <c r="T283" s="131"/>
      <c r="U283" s="131"/>
      <c r="V283" s="131"/>
      <c r="W283" s="131"/>
      <c r="X283" s="131"/>
      <c r="Y283" s="131"/>
      <c r="Z283" s="131"/>
      <c r="AA283" s="131"/>
      <c r="AB283" s="131"/>
      <c r="AC283" s="131"/>
      <c r="AD283" s="131"/>
      <c r="AE283" s="131"/>
      <c r="AF283" s="131"/>
      <c r="AG283" s="131"/>
      <c r="AH283" s="131"/>
      <c r="AI283" s="131"/>
    </row>
    <row r="284" ht="15.75" customHeight="1">
      <c r="A284" s="131"/>
      <c r="B284" s="131"/>
      <c r="C284" s="131"/>
      <c r="D284" s="131"/>
      <c r="E284" s="131"/>
      <c r="F284" s="131"/>
      <c r="G284" s="131"/>
      <c r="H284" s="131"/>
      <c r="I284" s="131"/>
      <c r="J284" s="131"/>
      <c r="K284" s="131"/>
      <c r="L284" s="131"/>
      <c r="M284" s="131"/>
      <c r="N284" s="131"/>
      <c r="O284" s="131"/>
      <c r="P284" s="131"/>
      <c r="Q284" s="131"/>
      <c r="R284" s="131"/>
      <c r="S284" s="131"/>
      <c r="T284" s="131"/>
      <c r="U284" s="131"/>
      <c r="V284" s="131"/>
      <c r="W284" s="131"/>
      <c r="X284" s="131"/>
      <c r="Y284" s="131"/>
      <c r="Z284" s="131"/>
      <c r="AA284" s="131"/>
      <c r="AB284" s="131"/>
      <c r="AC284" s="131"/>
      <c r="AD284" s="131"/>
      <c r="AE284" s="131"/>
      <c r="AF284" s="131"/>
      <c r="AG284" s="131"/>
      <c r="AH284" s="131"/>
      <c r="AI284" s="131"/>
    </row>
    <row r="285" ht="15.75" customHeight="1">
      <c r="A285" s="131"/>
      <c r="B285" s="131"/>
      <c r="C285" s="131"/>
      <c r="D285" s="131"/>
      <c r="E285" s="131"/>
      <c r="F285" s="131"/>
      <c r="G285" s="131"/>
      <c r="H285" s="131"/>
      <c r="I285" s="131"/>
      <c r="J285" s="131"/>
      <c r="K285" s="131"/>
      <c r="L285" s="131"/>
      <c r="M285" s="131"/>
      <c r="N285" s="131"/>
      <c r="O285" s="131"/>
      <c r="P285" s="131"/>
      <c r="Q285" s="131"/>
      <c r="R285" s="131"/>
      <c r="S285" s="131"/>
      <c r="T285" s="131"/>
      <c r="U285" s="131"/>
      <c r="V285" s="131"/>
      <c r="W285" s="131"/>
      <c r="X285" s="131"/>
      <c r="Y285" s="131"/>
      <c r="Z285" s="131"/>
      <c r="AA285" s="131"/>
      <c r="AB285" s="131"/>
      <c r="AC285" s="131"/>
      <c r="AD285" s="131"/>
      <c r="AE285" s="131"/>
      <c r="AF285" s="131"/>
      <c r="AG285" s="131"/>
      <c r="AH285" s="131"/>
      <c r="AI285" s="131"/>
    </row>
    <row r="286" ht="15.75" customHeight="1">
      <c r="A286" s="131"/>
      <c r="B286" s="131"/>
      <c r="C286" s="131"/>
      <c r="D286" s="131"/>
      <c r="E286" s="131"/>
      <c r="F286" s="131"/>
      <c r="G286" s="131"/>
      <c r="H286" s="131"/>
      <c r="I286" s="131"/>
      <c r="J286" s="131"/>
      <c r="K286" s="131"/>
      <c r="L286" s="131"/>
      <c r="M286" s="131"/>
      <c r="N286" s="131"/>
      <c r="O286" s="131"/>
      <c r="P286" s="131"/>
      <c r="Q286" s="131"/>
      <c r="R286" s="131"/>
      <c r="S286" s="131"/>
      <c r="T286" s="131"/>
      <c r="U286" s="131"/>
      <c r="V286" s="131"/>
      <c r="W286" s="131"/>
      <c r="X286" s="131"/>
      <c r="Y286" s="131"/>
      <c r="Z286" s="131"/>
      <c r="AA286" s="131"/>
      <c r="AB286" s="131"/>
      <c r="AC286" s="131"/>
      <c r="AD286" s="131"/>
      <c r="AE286" s="131"/>
      <c r="AF286" s="131"/>
      <c r="AG286" s="131"/>
      <c r="AH286" s="131"/>
      <c r="AI286" s="131"/>
    </row>
    <row r="287" ht="15.75" customHeight="1">
      <c r="A287" s="131"/>
      <c r="B287" s="131"/>
      <c r="C287" s="131"/>
      <c r="D287" s="131"/>
      <c r="E287" s="131"/>
      <c r="F287" s="131"/>
      <c r="G287" s="131"/>
      <c r="H287" s="131"/>
      <c r="I287" s="131"/>
      <c r="J287" s="131"/>
      <c r="K287" s="131"/>
      <c r="L287" s="131"/>
      <c r="M287" s="131"/>
      <c r="N287" s="131"/>
      <c r="O287" s="131"/>
      <c r="P287" s="131"/>
      <c r="Q287" s="131"/>
      <c r="R287" s="131"/>
      <c r="S287" s="131"/>
      <c r="T287" s="131"/>
      <c r="U287" s="131"/>
      <c r="V287" s="131"/>
      <c r="W287" s="131"/>
      <c r="X287" s="131"/>
      <c r="Y287" s="131"/>
      <c r="Z287" s="131"/>
      <c r="AA287" s="131"/>
      <c r="AB287" s="131"/>
      <c r="AC287" s="131"/>
      <c r="AD287" s="131"/>
      <c r="AE287" s="131"/>
      <c r="AF287" s="131"/>
      <c r="AG287" s="131"/>
      <c r="AH287" s="131"/>
      <c r="AI287" s="131"/>
    </row>
    <row r="288" ht="15.75" customHeight="1">
      <c r="A288" s="131"/>
      <c r="B288" s="131"/>
      <c r="C288" s="131"/>
      <c r="D288" s="131"/>
      <c r="E288" s="131"/>
      <c r="F288" s="131"/>
      <c r="G288" s="131"/>
      <c r="H288" s="131"/>
      <c r="I288" s="131"/>
      <c r="J288" s="131"/>
      <c r="K288" s="131"/>
      <c r="L288" s="131"/>
      <c r="M288" s="131"/>
      <c r="N288" s="131"/>
      <c r="O288" s="131"/>
      <c r="P288" s="131"/>
      <c r="Q288" s="131"/>
      <c r="R288" s="131"/>
      <c r="S288" s="131"/>
      <c r="T288" s="131"/>
      <c r="U288" s="131"/>
      <c r="V288" s="131"/>
      <c r="W288" s="131"/>
      <c r="X288" s="131"/>
      <c r="Y288" s="131"/>
      <c r="Z288" s="131"/>
      <c r="AA288" s="131"/>
      <c r="AB288" s="131"/>
      <c r="AC288" s="131"/>
      <c r="AD288" s="131"/>
      <c r="AE288" s="131"/>
      <c r="AF288" s="131"/>
      <c r="AG288" s="131"/>
      <c r="AH288" s="131"/>
      <c r="AI288" s="131"/>
    </row>
    <row r="289" ht="15.75" customHeight="1">
      <c r="A289" s="131"/>
      <c r="B289" s="131"/>
      <c r="C289" s="131"/>
      <c r="D289" s="131"/>
      <c r="E289" s="131"/>
      <c r="F289" s="131"/>
      <c r="G289" s="131"/>
      <c r="H289" s="131"/>
      <c r="I289" s="131"/>
      <c r="J289" s="131"/>
      <c r="K289" s="131"/>
      <c r="L289" s="131"/>
      <c r="M289" s="131"/>
      <c r="N289" s="131"/>
      <c r="O289" s="131"/>
      <c r="P289" s="131"/>
      <c r="Q289" s="131"/>
      <c r="R289" s="131"/>
      <c r="S289" s="131"/>
      <c r="T289" s="131"/>
      <c r="U289" s="131"/>
      <c r="V289" s="131"/>
      <c r="W289" s="131"/>
      <c r="X289" s="131"/>
      <c r="Y289" s="131"/>
      <c r="Z289" s="131"/>
      <c r="AA289" s="131"/>
      <c r="AB289" s="131"/>
      <c r="AC289" s="131"/>
      <c r="AD289" s="131"/>
      <c r="AE289" s="131"/>
      <c r="AF289" s="131"/>
      <c r="AG289" s="131"/>
      <c r="AH289" s="131"/>
      <c r="AI289" s="131"/>
    </row>
    <row r="290" ht="15.75" customHeight="1">
      <c r="A290" s="131"/>
      <c r="B290" s="131"/>
      <c r="C290" s="131"/>
      <c r="D290" s="131"/>
      <c r="E290" s="131"/>
      <c r="F290" s="131"/>
      <c r="G290" s="131"/>
      <c r="H290" s="131"/>
      <c r="I290" s="131"/>
      <c r="J290" s="131"/>
      <c r="K290" s="131"/>
      <c r="L290" s="131"/>
      <c r="M290" s="131"/>
      <c r="N290" s="131"/>
      <c r="O290" s="131"/>
      <c r="P290" s="131"/>
      <c r="Q290" s="131"/>
      <c r="R290" s="131"/>
      <c r="S290" s="131"/>
      <c r="T290" s="131"/>
      <c r="U290" s="131"/>
      <c r="V290" s="131"/>
      <c r="W290" s="131"/>
      <c r="X290" s="131"/>
      <c r="Y290" s="131"/>
      <c r="Z290" s="131"/>
      <c r="AA290" s="131"/>
      <c r="AB290" s="131"/>
      <c r="AC290" s="131"/>
      <c r="AD290" s="131"/>
      <c r="AE290" s="131"/>
      <c r="AF290" s="131"/>
      <c r="AG290" s="131"/>
      <c r="AH290" s="131"/>
      <c r="AI290" s="131"/>
    </row>
    <row r="291" ht="15.75" customHeight="1">
      <c r="A291" s="131"/>
      <c r="B291" s="131"/>
      <c r="C291" s="131"/>
      <c r="D291" s="131"/>
      <c r="E291" s="131"/>
      <c r="F291" s="131"/>
      <c r="G291" s="131"/>
      <c r="H291" s="131"/>
      <c r="I291" s="131"/>
      <c r="J291" s="131"/>
      <c r="K291" s="131"/>
      <c r="L291" s="131"/>
      <c r="M291" s="131"/>
      <c r="N291" s="131"/>
      <c r="O291" s="131"/>
      <c r="P291" s="131"/>
      <c r="Q291" s="131"/>
      <c r="R291" s="131"/>
      <c r="S291" s="131"/>
      <c r="T291" s="131"/>
      <c r="U291" s="131"/>
      <c r="V291" s="131"/>
      <c r="W291" s="131"/>
      <c r="X291" s="131"/>
      <c r="Y291" s="131"/>
      <c r="Z291" s="131"/>
      <c r="AA291" s="131"/>
      <c r="AB291" s="131"/>
      <c r="AC291" s="131"/>
      <c r="AD291" s="131"/>
      <c r="AE291" s="131"/>
      <c r="AF291" s="131"/>
      <c r="AG291" s="131"/>
      <c r="AH291" s="131"/>
      <c r="AI291" s="131"/>
    </row>
    <row r="292" ht="15.75" customHeight="1">
      <c r="A292" s="131"/>
      <c r="B292" s="131"/>
      <c r="C292" s="131"/>
      <c r="D292" s="131"/>
      <c r="E292" s="131"/>
      <c r="F292" s="131"/>
      <c r="G292" s="131"/>
      <c r="H292" s="131"/>
      <c r="I292" s="131"/>
      <c r="J292" s="131"/>
      <c r="K292" s="131"/>
      <c r="L292" s="131"/>
      <c r="M292" s="131"/>
      <c r="N292" s="131"/>
      <c r="O292" s="131"/>
      <c r="P292" s="131"/>
      <c r="Q292" s="131"/>
      <c r="R292" s="131"/>
      <c r="S292" s="131"/>
      <c r="T292" s="131"/>
      <c r="U292" s="131"/>
      <c r="V292" s="131"/>
      <c r="W292" s="131"/>
      <c r="X292" s="131"/>
      <c r="Y292" s="131"/>
      <c r="Z292" s="131"/>
      <c r="AA292" s="131"/>
      <c r="AB292" s="131"/>
      <c r="AC292" s="131"/>
      <c r="AD292" s="131"/>
      <c r="AE292" s="131"/>
      <c r="AF292" s="131"/>
      <c r="AG292" s="131"/>
      <c r="AH292" s="131"/>
      <c r="AI292" s="131"/>
    </row>
    <row r="293" ht="15.75" customHeight="1">
      <c r="A293" s="131"/>
      <c r="B293" s="131"/>
      <c r="C293" s="131"/>
      <c r="D293" s="131"/>
      <c r="E293" s="131"/>
      <c r="F293" s="131"/>
      <c r="G293" s="131"/>
      <c r="H293" s="131"/>
      <c r="I293" s="131"/>
      <c r="J293" s="131"/>
      <c r="K293" s="131"/>
      <c r="L293" s="131"/>
      <c r="M293" s="131"/>
      <c r="N293" s="131"/>
      <c r="O293" s="131"/>
      <c r="P293" s="131"/>
      <c r="Q293" s="131"/>
      <c r="R293" s="131"/>
      <c r="S293" s="131"/>
      <c r="T293" s="131"/>
      <c r="U293" s="131"/>
      <c r="V293" s="131"/>
      <c r="W293" s="131"/>
      <c r="X293" s="131"/>
      <c r="Y293" s="131"/>
      <c r="Z293" s="131"/>
      <c r="AA293" s="131"/>
      <c r="AB293" s="131"/>
      <c r="AC293" s="131"/>
      <c r="AD293" s="131"/>
      <c r="AE293" s="131"/>
      <c r="AF293" s="131"/>
      <c r="AG293" s="131"/>
      <c r="AH293" s="131"/>
      <c r="AI293" s="131"/>
    </row>
    <row r="294" ht="15.75" customHeight="1">
      <c r="A294" s="131"/>
      <c r="B294" s="131"/>
      <c r="C294" s="131"/>
      <c r="D294" s="131"/>
      <c r="E294" s="131"/>
      <c r="F294" s="131"/>
      <c r="G294" s="131"/>
      <c r="H294" s="131"/>
      <c r="I294" s="131"/>
      <c r="J294" s="131"/>
      <c r="K294" s="131"/>
      <c r="L294" s="131"/>
      <c r="M294" s="131"/>
      <c r="N294" s="131"/>
      <c r="O294" s="131"/>
      <c r="P294" s="131"/>
      <c r="Q294" s="131"/>
      <c r="R294" s="131"/>
      <c r="S294" s="131"/>
      <c r="T294" s="131"/>
      <c r="U294" s="131"/>
      <c r="V294" s="131"/>
      <c r="W294" s="131"/>
      <c r="X294" s="131"/>
      <c r="Y294" s="131"/>
      <c r="Z294" s="131"/>
      <c r="AA294" s="131"/>
      <c r="AB294" s="131"/>
      <c r="AC294" s="131"/>
      <c r="AD294" s="131"/>
      <c r="AE294" s="131"/>
      <c r="AF294" s="131"/>
      <c r="AG294" s="131"/>
      <c r="AH294" s="131"/>
      <c r="AI294" s="131"/>
    </row>
    <row r="295" ht="15.75" customHeight="1">
      <c r="A295" s="131"/>
      <c r="B295" s="131"/>
      <c r="C295" s="131"/>
      <c r="D295" s="131"/>
      <c r="E295" s="131"/>
      <c r="F295" s="131"/>
      <c r="G295" s="131"/>
      <c r="H295" s="131"/>
      <c r="I295" s="131"/>
      <c r="J295" s="131"/>
      <c r="K295" s="131"/>
      <c r="L295" s="131"/>
      <c r="M295" s="131"/>
      <c r="N295" s="131"/>
      <c r="O295" s="131"/>
      <c r="P295" s="131"/>
      <c r="Q295" s="131"/>
      <c r="R295" s="131"/>
      <c r="S295" s="131"/>
      <c r="T295" s="131"/>
      <c r="U295" s="131"/>
      <c r="V295" s="131"/>
      <c r="W295" s="131"/>
      <c r="X295" s="131"/>
      <c r="Y295" s="131"/>
      <c r="Z295" s="131"/>
      <c r="AA295" s="131"/>
      <c r="AB295" s="131"/>
      <c r="AC295" s="131"/>
      <c r="AD295" s="131"/>
      <c r="AE295" s="131"/>
      <c r="AF295" s="131"/>
      <c r="AG295" s="131"/>
      <c r="AH295" s="131"/>
      <c r="AI295" s="131"/>
    </row>
    <row r="296" ht="15.75" customHeight="1">
      <c r="A296" s="131"/>
      <c r="B296" s="131"/>
      <c r="C296" s="131"/>
      <c r="D296" s="131"/>
      <c r="E296" s="131"/>
      <c r="F296" s="131"/>
      <c r="G296" s="131"/>
      <c r="H296" s="131"/>
      <c r="I296" s="131"/>
      <c r="J296" s="131"/>
      <c r="K296" s="131"/>
      <c r="L296" s="131"/>
      <c r="M296" s="131"/>
      <c r="N296" s="131"/>
      <c r="O296" s="131"/>
      <c r="P296" s="131"/>
      <c r="Q296" s="131"/>
      <c r="R296" s="131"/>
      <c r="S296" s="131"/>
      <c r="T296" s="131"/>
      <c r="U296" s="131"/>
      <c r="V296" s="131"/>
      <c r="W296" s="131"/>
      <c r="X296" s="131"/>
      <c r="Y296" s="131"/>
      <c r="Z296" s="131"/>
      <c r="AA296" s="131"/>
      <c r="AB296" s="131"/>
      <c r="AC296" s="131"/>
      <c r="AD296" s="131"/>
      <c r="AE296" s="131"/>
      <c r="AF296" s="131"/>
      <c r="AG296" s="131"/>
      <c r="AH296" s="131"/>
      <c r="AI296" s="131"/>
    </row>
    <row r="297" ht="15.75" customHeight="1">
      <c r="A297" s="131"/>
      <c r="B297" s="131"/>
      <c r="C297" s="131"/>
      <c r="D297" s="131"/>
      <c r="E297" s="131"/>
      <c r="F297" s="131"/>
      <c r="G297" s="131"/>
      <c r="H297" s="131"/>
      <c r="I297" s="131"/>
      <c r="J297" s="131"/>
      <c r="K297" s="131"/>
      <c r="L297" s="131"/>
      <c r="M297" s="131"/>
      <c r="N297" s="131"/>
      <c r="O297" s="131"/>
      <c r="P297" s="131"/>
      <c r="Q297" s="131"/>
      <c r="R297" s="131"/>
      <c r="S297" s="131"/>
      <c r="T297" s="131"/>
      <c r="U297" s="131"/>
      <c r="V297" s="131"/>
      <c r="W297" s="131"/>
      <c r="X297" s="131"/>
      <c r="Y297" s="131"/>
      <c r="Z297" s="131"/>
      <c r="AA297" s="131"/>
      <c r="AB297" s="131"/>
      <c r="AC297" s="131"/>
      <c r="AD297" s="131"/>
      <c r="AE297" s="131"/>
      <c r="AF297" s="131"/>
      <c r="AG297" s="131"/>
      <c r="AH297" s="131"/>
      <c r="AI297" s="131"/>
    </row>
    <row r="298" ht="15.75" customHeight="1">
      <c r="A298" s="131"/>
      <c r="B298" s="131"/>
      <c r="C298" s="131"/>
      <c r="D298" s="131"/>
      <c r="E298" s="131"/>
      <c r="F298" s="131"/>
      <c r="G298" s="131"/>
      <c r="H298" s="131"/>
      <c r="I298" s="131"/>
      <c r="J298" s="131"/>
      <c r="K298" s="131"/>
      <c r="L298" s="131"/>
      <c r="M298" s="131"/>
      <c r="N298" s="131"/>
      <c r="O298" s="131"/>
      <c r="P298" s="131"/>
      <c r="Q298" s="131"/>
      <c r="R298" s="131"/>
      <c r="S298" s="131"/>
      <c r="T298" s="131"/>
      <c r="U298" s="131"/>
      <c r="V298" s="131"/>
      <c r="W298" s="131"/>
      <c r="X298" s="131"/>
      <c r="Y298" s="131"/>
      <c r="Z298" s="131"/>
      <c r="AA298" s="131"/>
      <c r="AB298" s="131"/>
      <c r="AC298" s="131"/>
      <c r="AD298" s="131"/>
      <c r="AE298" s="131"/>
      <c r="AF298" s="131"/>
      <c r="AG298" s="131"/>
      <c r="AH298" s="131"/>
      <c r="AI298" s="131"/>
    </row>
    <row r="299" ht="15.75" customHeight="1">
      <c r="A299" s="96"/>
      <c r="B299" s="96"/>
      <c r="C299" s="96"/>
      <c r="D299" s="96"/>
      <c r="E299" s="96"/>
      <c r="F299" s="96"/>
      <c r="G299" s="96"/>
      <c r="H299" s="96"/>
      <c r="I299" s="96"/>
      <c r="J299" s="96"/>
      <c r="K299" s="96"/>
      <c r="L299" s="96"/>
      <c r="M299" s="96"/>
      <c r="N299" s="96"/>
      <c r="O299" s="96"/>
      <c r="P299" s="96"/>
      <c r="Q299" s="96"/>
      <c r="R299" s="96"/>
      <c r="S299" s="96"/>
      <c r="T299" s="96"/>
      <c r="U299" s="96"/>
      <c r="V299" s="96"/>
      <c r="W299" s="96"/>
      <c r="X299" s="96"/>
      <c r="Y299" s="96"/>
      <c r="Z299" s="96"/>
      <c r="AA299" s="96"/>
      <c r="AB299" s="96"/>
      <c r="AC299" s="96"/>
      <c r="AD299" s="96"/>
      <c r="AE299" s="96"/>
      <c r="AF299" s="96"/>
      <c r="AG299" s="96"/>
      <c r="AH299" s="96"/>
      <c r="AI299" s="96"/>
    </row>
    <row r="300" ht="15.75" customHeight="1">
      <c r="A300" s="96"/>
      <c r="B300" s="96"/>
      <c r="C300" s="96"/>
      <c r="D300" s="96"/>
      <c r="E300" s="96"/>
      <c r="F300" s="96"/>
      <c r="G300" s="96"/>
      <c r="H300" s="96"/>
      <c r="I300" s="96"/>
      <c r="J300" s="96"/>
      <c r="K300" s="96"/>
      <c r="L300" s="96"/>
      <c r="M300" s="96"/>
      <c r="N300" s="96"/>
      <c r="O300" s="96"/>
      <c r="P300" s="96"/>
      <c r="Q300" s="96"/>
      <c r="R300" s="96"/>
      <c r="S300" s="96"/>
      <c r="T300" s="96"/>
      <c r="U300" s="96"/>
      <c r="V300" s="96"/>
      <c r="W300" s="96"/>
      <c r="X300" s="96"/>
      <c r="Y300" s="96"/>
      <c r="Z300" s="96"/>
      <c r="AA300" s="96"/>
      <c r="AB300" s="96"/>
      <c r="AC300" s="96"/>
      <c r="AD300" s="96"/>
      <c r="AE300" s="96"/>
      <c r="AF300" s="96"/>
      <c r="AG300" s="96"/>
      <c r="AH300" s="96"/>
      <c r="AI300" s="96"/>
    </row>
    <row r="301" ht="15.75" customHeight="1">
      <c r="A301" s="96"/>
      <c r="B301" s="96"/>
      <c r="C301" s="96"/>
      <c r="D301" s="96"/>
      <c r="E301" s="96"/>
      <c r="F301" s="96"/>
      <c r="G301" s="96"/>
      <c r="H301" s="96"/>
      <c r="I301" s="96"/>
      <c r="J301" s="96"/>
      <c r="K301" s="96"/>
      <c r="L301" s="96"/>
      <c r="M301" s="96"/>
      <c r="N301" s="96"/>
      <c r="O301" s="96"/>
      <c r="P301" s="96"/>
      <c r="Q301" s="96"/>
      <c r="R301" s="96"/>
      <c r="S301" s="96"/>
      <c r="T301" s="96"/>
      <c r="U301" s="96"/>
      <c r="V301" s="96"/>
      <c r="W301" s="96"/>
      <c r="X301" s="96"/>
      <c r="Y301" s="96"/>
      <c r="Z301" s="96"/>
      <c r="AA301" s="96"/>
      <c r="AB301" s="96"/>
      <c r="AC301" s="96"/>
      <c r="AD301" s="96"/>
      <c r="AE301" s="96"/>
      <c r="AF301" s="96"/>
      <c r="AG301" s="96"/>
      <c r="AH301" s="96"/>
      <c r="AI301" s="96"/>
    </row>
    <row r="302" ht="15.75" customHeight="1">
      <c r="A302" s="96"/>
      <c r="B302" s="96"/>
      <c r="C302" s="96"/>
      <c r="D302" s="96"/>
      <c r="E302" s="96"/>
      <c r="F302" s="96"/>
      <c r="G302" s="96"/>
      <c r="H302" s="96"/>
      <c r="I302" s="96"/>
      <c r="J302" s="96"/>
      <c r="K302" s="96"/>
      <c r="L302" s="96"/>
      <c r="M302" s="96"/>
      <c r="N302" s="96"/>
      <c r="O302" s="96"/>
      <c r="P302" s="96"/>
      <c r="Q302" s="96"/>
      <c r="R302" s="96"/>
      <c r="S302" s="96"/>
      <c r="T302" s="96"/>
      <c r="U302" s="96"/>
      <c r="V302" s="96"/>
      <c r="W302" s="96"/>
      <c r="X302" s="96"/>
      <c r="Y302" s="96"/>
      <c r="Z302" s="96"/>
      <c r="AA302" s="96"/>
      <c r="AB302" s="96"/>
      <c r="AC302" s="96"/>
      <c r="AD302" s="96"/>
      <c r="AE302" s="96"/>
      <c r="AF302" s="96"/>
      <c r="AG302" s="96"/>
      <c r="AH302" s="96"/>
      <c r="AI302" s="96"/>
    </row>
    <row r="303" ht="15.75" customHeight="1">
      <c r="A303" s="96"/>
      <c r="B303" s="96"/>
      <c r="C303" s="96"/>
      <c r="D303" s="96"/>
      <c r="E303" s="96"/>
      <c r="F303" s="96"/>
      <c r="G303" s="96"/>
      <c r="H303" s="96"/>
      <c r="I303" s="96"/>
      <c r="J303" s="96"/>
      <c r="K303" s="96"/>
      <c r="L303" s="96"/>
      <c r="M303" s="96"/>
      <c r="N303" s="96"/>
      <c r="O303" s="96"/>
      <c r="P303" s="96"/>
      <c r="Q303" s="96"/>
      <c r="R303" s="96"/>
      <c r="S303" s="96"/>
      <c r="T303" s="96"/>
      <c r="U303" s="96"/>
      <c r="V303" s="96"/>
      <c r="W303" s="96"/>
      <c r="X303" s="96"/>
      <c r="Y303" s="96"/>
      <c r="Z303" s="96"/>
      <c r="AA303" s="96"/>
      <c r="AB303" s="96"/>
      <c r="AC303" s="96"/>
      <c r="AD303" s="96"/>
      <c r="AE303" s="96"/>
      <c r="AF303" s="96"/>
      <c r="AG303" s="96"/>
      <c r="AH303" s="96"/>
      <c r="AI303" s="96"/>
    </row>
    <row r="304" ht="15.75" customHeight="1">
      <c r="A304" s="96"/>
      <c r="B304" s="96"/>
      <c r="C304" s="96"/>
      <c r="D304" s="96"/>
      <c r="E304" s="96"/>
      <c r="F304" s="96"/>
      <c r="G304" s="96"/>
      <c r="H304" s="96"/>
      <c r="I304" s="96"/>
      <c r="J304" s="96"/>
      <c r="K304" s="96"/>
      <c r="L304" s="96"/>
      <c r="M304" s="96"/>
      <c r="N304" s="96"/>
      <c r="O304" s="96"/>
      <c r="P304" s="96"/>
      <c r="Q304" s="96"/>
      <c r="R304" s="96"/>
      <c r="S304" s="96"/>
      <c r="T304" s="96"/>
      <c r="U304" s="96"/>
      <c r="V304" s="96"/>
      <c r="W304" s="96"/>
      <c r="X304" s="96"/>
      <c r="Y304" s="96"/>
      <c r="Z304" s="96"/>
      <c r="AA304" s="96"/>
      <c r="AB304" s="96"/>
      <c r="AC304" s="96"/>
      <c r="AD304" s="96"/>
      <c r="AE304" s="96"/>
      <c r="AF304" s="96"/>
      <c r="AG304" s="96"/>
      <c r="AH304" s="96"/>
      <c r="AI304" s="96"/>
    </row>
    <row r="305" ht="15.75" customHeight="1">
      <c r="A305" s="96"/>
      <c r="B305" s="96"/>
      <c r="C305" s="96"/>
      <c r="D305" s="96"/>
      <c r="E305" s="96"/>
      <c r="F305" s="96"/>
      <c r="G305" s="96"/>
      <c r="H305" s="96"/>
      <c r="I305" s="96"/>
      <c r="J305" s="96"/>
      <c r="K305" s="96"/>
      <c r="L305" s="96"/>
      <c r="M305" s="96"/>
      <c r="N305" s="96"/>
      <c r="O305" s="96"/>
      <c r="P305" s="96"/>
      <c r="Q305" s="96"/>
      <c r="R305" s="96"/>
      <c r="S305" s="96"/>
      <c r="T305" s="96"/>
      <c r="U305" s="96"/>
      <c r="V305" s="96"/>
      <c r="W305" s="96"/>
      <c r="X305" s="96"/>
      <c r="Y305" s="96"/>
      <c r="Z305" s="96"/>
      <c r="AA305" s="96"/>
      <c r="AB305" s="96"/>
      <c r="AC305" s="96"/>
      <c r="AD305" s="96"/>
      <c r="AE305" s="96"/>
      <c r="AF305" s="96"/>
      <c r="AG305" s="96"/>
      <c r="AH305" s="96"/>
      <c r="AI305" s="96"/>
    </row>
    <row r="306" ht="15.75" customHeight="1">
      <c r="A306" s="96"/>
      <c r="B306" s="96"/>
      <c r="C306" s="96"/>
      <c r="D306" s="96"/>
      <c r="E306" s="96"/>
      <c r="F306" s="96"/>
      <c r="G306" s="96"/>
      <c r="H306" s="96"/>
      <c r="I306" s="96"/>
      <c r="J306" s="96"/>
      <c r="K306" s="96"/>
      <c r="L306" s="96"/>
      <c r="M306" s="96"/>
      <c r="N306" s="96"/>
      <c r="O306" s="96"/>
      <c r="P306" s="96"/>
      <c r="Q306" s="96"/>
      <c r="R306" s="96"/>
      <c r="S306" s="96"/>
      <c r="T306" s="96"/>
      <c r="U306" s="96"/>
      <c r="V306" s="96"/>
      <c r="W306" s="96"/>
      <c r="X306" s="96"/>
      <c r="Y306" s="96"/>
      <c r="Z306" s="96"/>
      <c r="AA306" s="96"/>
      <c r="AB306" s="96"/>
      <c r="AC306" s="96"/>
      <c r="AD306" s="96"/>
      <c r="AE306" s="96"/>
      <c r="AF306" s="96"/>
      <c r="AG306" s="96"/>
      <c r="AH306" s="96"/>
      <c r="AI306" s="96"/>
    </row>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5">
    <mergeCell ref="U4:W4"/>
    <mergeCell ref="X4:Z4"/>
    <mergeCell ref="AC4:AE4"/>
    <mergeCell ref="AG4:AH4"/>
    <mergeCell ref="AG5:AH5"/>
    <mergeCell ref="AG6:AH6"/>
    <mergeCell ref="AG7:AH7"/>
    <mergeCell ref="AG8:AH8"/>
    <mergeCell ref="A1:I1"/>
    <mergeCell ref="K1:S1"/>
    <mergeCell ref="U1:W1"/>
    <mergeCell ref="X1:Z1"/>
    <mergeCell ref="AA1:AH1"/>
    <mergeCell ref="A4:B4"/>
    <mergeCell ref="C4:N4"/>
    <mergeCell ref="O4:Q4"/>
    <mergeCell ref="R4:T4"/>
    <mergeCell ref="B5:N5"/>
    <mergeCell ref="O5:Q5"/>
    <mergeCell ref="B6:N6"/>
    <mergeCell ref="R6:T6"/>
    <mergeCell ref="U7:W7"/>
    <mergeCell ref="U10:W10"/>
    <mergeCell ref="X10:Z10"/>
    <mergeCell ref="AC10:AE10"/>
    <mergeCell ref="AG10:AH10"/>
    <mergeCell ref="AG11:AH11"/>
    <mergeCell ref="AG12:AH12"/>
    <mergeCell ref="AG13:AH13"/>
    <mergeCell ref="AG14:AH14"/>
    <mergeCell ref="B7:N7"/>
    <mergeCell ref="B8:N8"/>
    <mergeCell ref="X8:Z8"/>
    <mergeCell ref="A10:B10"/>
    <mergeCell ref="C10:N10"/>
    <mergeCell ref="O10:Q10"/>
    <mergeCell ref="R10:T10"/>
    <mergeCell ref="AC16:AE16"/>
    <mergeCell ref="AG16:AH16"/>
    <mergeCell ref="AG17:AH17"/>
    <mergeCell ref="AG18:AH18"/>
    <mergeCell ref="AG19:AH19"/>
    <mergeCell ref="AG20:AH20"/>
    <mergeCell ref="B26:N26"/>
    <mergeCell ref="A29:I29"/>
    <mergeCell ref="K29:S29"/>
    <mergeCell ref="U29:W29"/>
    <mergeCell ref="X29:Z29"/>
    <mergeCell ref="AA29:AH29"/>
    <mergeCell ref="L33:V33"/>
    <mergeCell ref="A32:K32"/>
    <mergeCell ref="A34:K34"/>
    <mergeCell ref="L34:V34"/>
    <mergeCell ref="W35:AG35"/>
    <mergeCell ref="A36:K36"/>
    <mergeCell ref="W36:AG36"/>
    <mergeCell ref="L37:V37"/>
    <mergeCell ref="A38:K38"/>
    <mergeCell ref="L38:V38"/>
    <mergeCell ref="W39:AG39"/>
    <mergeCell ref="A40:K40"/>
    <mergeCell ref="W40:AG40"/>
    <mergeCell ref="L41:V41"/>
    <mergeCell ref="A42:K42"/>
    <mergeCell ref="L42:V42"/>
    <mergeCell ref="W43:AG43"/>
    <mergeCell ref="A44:K44"/>
    <mergeCell ref="W44:AG44"/>
    <mergeCell ref="L45:V45"/>
    <mergeCell ref="A46:K46"/>
    <mergeCell ref="L46:V46"/>
    <mergeCell ref="A53:K53"/>
    <mergeCell ref="A55:K55"/>
    <mergeCell ref="A49:K49"/>
    <mergeCell ref="L50:V50"/>
    <mergeCell ref="A51:K51"/>
    <mergeCell ref="L51:V51"/>
    <mergeCell ref="W52:AG52"/>
    <mergeCell ref="W53:AG53"/>
    <mergeCell ref="L54:V54"/>
    <mergeCell ref="L65:V65"/>
    <mergeCell ref="W65:AG65"/>
    <mergeCell ref="A70:I70"/>
    <mergeCell ref="K70:S70"/>
    <mergeCell ref="U70:W70"/>
    <mergeCell ref="X70:Z70"/>
    <mergeCell ref="AA70:AH70"/>
    <mergeCell ref="A73:K73"/>
    <mergeCell ref="L74:V74"/>
    <mergeCell ref="A75:K75"/>
    <mergeCell ref="L75:V75"/>
    <mergeCell ref="W76:AG76"/>
    <mergeCell ref="W77:AG77"/>
    <mergeCell ref="L78:V78"/>
    <mergeCell ref="L79:V79"/>
    <mergeCell ref="W80:AG80"/>
    <mergeCell ref="W81:AG81"/>
    <mergeCell ref="L82:V82"/>
    <mergeCell ref="L83:V83"/>
    <mergeCell ref="W84:AG84"/>
    <mergeCell ref="W85:AG85"/>
    <mergeCell ref="A92:K92"/>
    <mergeCell ref="A94:K94"/>
    <mergeCell ref="A96:K96"/>
    <mergeCell ref="A77:K77"/>
    <mergeCell ref="A79:K79"/>
    <mergeCell ref="A81:K81"/>
    <mergeCell ref="A83:K83"/>
    <mergeCell ref="A85:K85"/>
    <mergeCell ref="A87:K87"/>
    <mergeCell ref="A90:K90"/>
    <mergeCell ref="L86:V86"/>
    <mergeCell ref="L87:V87"/>
    <mergeCell ref="L91:V91"/>
    <mergeCell ref="L92:V92"/>
    <mergeCell ref="W93:AG93"/>
    <mergeCell ref="W94:AG94"/>
    <mergeCell ref="L95:V95"/>
    <mergeCell ref="L106:V106"/>
    <mergeCell ref="W106:AG106"/>
    <mergeCell ref="L96:V96"/>
    <mergeCell ref="L99:V99"/>
    <mergeCell ref="W100:AG100"/>
    <mergeCell ref="L101:V101"/>
    <mergeCell ref="W101:AG101"/>
    <mergeCell ref="L104:V104"/>
    <mergeCell ref="W105:AG105"/>
    <mergeCell ref="B11:N11"/>
    <mergeCell ref="O11:Q11"/>
    <mergeCell ref="B12:N12"/>
    <mergeCell ref="R12:T12"/>
    <mergeCell ref="B13:N13"/>
    <mergeCell ref="U13:W13"/>
    <mergeCell ref="X14:Z14"/>
    <mergeCell ref="B14:N14"/>
    <mergeCell ref="A16:B16"/>
    <mergeCell ref="C16:N16"/>
    <mergeCell ref="O16:Q16"/>
    <mergeCell ref="R16:T16"/>
    <mergeCell ref="U16:W16"/>
    <mergeCell ref="X16:Z16"/>
    <mergeCell ref="B17:N17"/>
    <mergeCell ref="O17:Q17"/>
    <mergeCell ref="B18:N18"/>
    <mergeCell ref="R18:T18"/>
    <mergeCell ref="B19:N19"/>
    <mergeCell ref="U19:W19"/>
    <mergeCell ref="X20:Z20"/>
    <mergeCell ref="AC22:AE22"/>
    <mergeCell ref="AG22:AH22"/>
    <mergeCell ref="AG23:AH23"/>
    <mergeCell ref="AG24:AH24"/>
    <mergeCell ref="AG25:AH25"/>
    <mergeCell ref="AG26:AH26"/>
    <mergeCell ref="B20:N20"/>
    <mergeCell ref="A22:B22"/>
    <mergeCell ref="C22:N22"/>
    <mergeCell ref="O22:Q22"/>
    <mergeCell ref="R22:T22"/>
    <mergeCell ref="U22:W22"/>
    <mergeCell ref="X22:Z22"/>
    <mergeCell ref="B23:N23"/>
    <mergeCell ref="O23:Q23"/>
    <mergeCell ref="B24:N24"/>
    <mergeCell ref="R24:T24"/>
    <mergeCell ref="B25:N25"/>
    <mergeCell ref="U25:W25"/>
    <mergeCell ref="X26:Z26"/>
    <mergeCell ref="L55:V55"/>
    <mergeCell ref="L58:V58"/>
    <mergeCell ref="W59:AG59"/>
    <mergeCell ref="L60:V60"/>
    <mergeCell ref="W60:AG60"/>
    <mergeCell ref="L63:V63"/>
    <mergeCell ref="W64:AG64"/>
  </mergeCells>
  <conditionalFormatting sqref="AG5:AH8 AG11:AH14 AG17:AH20 AG23:AH26">
    <cfRule type="cellIs" dxfId="0" priority="1" operator="lessThan">
      <formula>2.5</formula>
    </cfRule>
  </conditionalFormatting>
  <conditionalFormatting sqref="AG5:AH8 AG11:AH14 AG17:AH20 AG23:AH26">
    <cfRule type="cellIs" dxfId="1" priority="2" operator="greaterThan">
      <formula>2.5</formula>
    </cfRule>
  </conditionalFormatting>
  <dataValidations>
    <dataValidation type="list" allowBlank="1" showErrorMessage="1" sqref="B5:B8 B11:B14 B17:B20 B23:B26">
      <formula1>seznam!$K:$K</formula1>
    </dataValidation>
    <dataValidation type="list" allowBlank="1" showErrorMessage="1" sqref="A32 L33 A34 W35 A36 L37 A38 W39 A40 L41 A42 W43 A44 L45 A46 A49 L50 A51 W52 A53 L54 A55 L58 W59 L60 L63 W64 L65 A73 L74 A75 W76 A77 L78 A79 W80 A81 L82 A83 W84 A85 L86 A87 A90 L91 A92 W93 A94 L95 A96 L99 W100 L101 L104 W105 L106">
      <formula1>$B$5:$B$26</formula1>
    </dataValidation>
  </dataValidations>
  <printOptions horizontalCentered="1"/>
  <pageMargins bottom="0.3937007874015748" footer="0.0" header="0.0" left="0.3937007874015748" right="0.3937007874015748" top="0.3937007874015748"/>
  <pageSetup fitToHeight="0"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fitToPage="1"/>
  </sheetPr>
  <sheetViews>
    <sheetView showGridLines="0" workbookViewId="0"/>
  </sheetViews>
  <sheetFormatPr customHeight="1" defaultColWidth="12.63" defaultRowHeight="15.0"/>
  <cols>
    <col customWidth="1" min="1" max="34" width="2.38"/>
    <col customWidth="1" min="35" max="35" width="3.38"/>
  </cols>
  <sheetData>
    <row r="1" ht="15.75" customHeight="1">
      <c r="A1" s="3" t="str">
        <f>div_A!A1</f>
        <v>1. KBT Libereckého kraje</v>
      </c>
      <c r="B1" s="2"/>
      <c r="C1" s="2"/>
      <c r="D1" s="2"/>
      <c r="E1" s="2"/>
      <c r="F1" s="2"/>
      <c r="G1" s="2"/>
      <c r="H1" s="2"/>
      <c r="I1" s="4"/>
      <c r="J1" s="5"/>
      <c r="K1" s="7" t="str">
        <f>div_A!K1</f>
        <v>Liberec, 28.9.2026</v>
      </c>
      <c r="L1" s="2"/>
      <c r="M1" s="2"/>
      <c r="N1" s="2"/>
      <c r="O1" s="2"/>
      <c r="P1" s="2"/>
      <c r="Q1" s="2"/>
      <c r="R1" s="2"/>
      <c r="S1" s="4"/>
      <c r="T1" s="8"/>
      <c r="U1" s="13" t="s">
        <v>2</v>
      </c>
      <c r="V1" s="2"/>
      <c r="W1" s="4"/>
      <c r="X1" s="19" t="s">
        <v>7</v>
      </c>
      <c r="Y1" s="2"/>
      <c r="Z1" s="4"/>
      <c r="AA1" s="19" t="s">
        <v>6</v>
      </c>
      <c r="AB1" s="2"/>
      <c r="AC1" s="2"/>
      <c r="AD1" s="2"/>
      <c r="AE1" s="2"/>
      <c r="AF1" s="2"/>
      <c r="AG1" s="2"/>
      <c r="AH1" s="16"/>
      <c r="AI1" s="17"/>
    </row>
    <row r="2" ht="9.0" customHeight="1">
      <c r="A2" s="18"/>
      <c r="B2" s="20"/>
      <c r="C2" s="20"/>
      <c r="D2" s="20"/>
      <c r="E2" s="20"/>
      <c r="F2" s="20"/>
      <c r="G2" s="20"/>
      <c r="H2" s="20"/>
      <c r="I2" s="20"/>
      <c r="J2" s="20"/>
      <c r="K2" s="20"/>
      <c r="L2" s="20"/>
      <c r="M2" s="20"/>
      <c r="N2" s="20"/>
      <c r="O2" s="21"/>
      <c r="P2" s="21"/>
      <c r="Q2" s="21"/>
      <c r="R2" s="21"/>
      <c r="S2" s="21"/>
      <c r="T2" s="21"/>
      <c r="U2" s="21"/>
      <c r="V2" s="21"/>
      <c r="W2" s="21"/>
      <c r="X2" s="21"/>
      <c r="Y2" s="21"/>
      <c r="Z2" s="21"/>
      <c r="AA2" s="21"/>
      <c r="AB2" s="21"/>
      <c r="AC2" s="21"/>
      <c r="AD2" s="21"/>
      <c r="AE2" s="21"/>
      <c r="AF2" s="21"/>
      <c r="AG2" s="21"/>
      <c r="AH2" s="17"/>
      <c r="AI2" s="17"/>
    </row>
    <row r="3" ht="9.0" customHeight="1">
      <c r="A3" s="18"/>
      <c r="B3" s="20"/>
      <c r="C3" s="20"/>
      <c r="D3" s="20"/>
      <c r="E3" s="20"/>
      <c r="F3" s="20"/>
      <c r="G3" s="20"/>
      <c r="H3" s="20"/>
      <c r="I3" s="20"/>
      <c r="J3" s="20"/>
      <c r="K3" s="20"/>
      <c r="L3" s="20"/>
      <c r="M3" s="20"/>
      <c r="N3" s="20"/>
      <c r="O3" s="21"/>
      <c r="P3" s="21"/>
      <c r="Q3" s="21"/>
      <c r="R3" s="21"/>
      <c r="S3" s="21"/>
      <c r="T3" s="21"/>
      <c r="U3" s="21"/>
      <c r="V3" s="21"/>
      <c r="W3" s="21"/>
      <c r="X3" s="21"/>
      <c r="Y3" s="21"/>
      <c r="Z3" s="21"/>
      <c r="AA3" s="21"/>
      <c r="AB3" s="21"/>
      <c r="AC3" s="21"/>
      <c r="AD3" s="21"/>
      <c r="AE3" s="21"/>
      <c r="AF3" s="21"/>
      <c r="AG3" s="21"/>
      <c r="AH3" s="17"/>
      <c r="AI3" s="17"/>
    </row>
    <row r="4" ht="16.5" customHeight="1">
      <c r="A4" s="22"/>
      <c r="B4" s="4"/>
      <c r="C4" s="23" t="s">
        <v>8</v>
      </c>
      <c r="D4" s="2"/>
      <c r="E4" s="2"/>
      <c r="F4" s="2"/>
      <c r="G4" s="2"/>
      <c r="H4" s="2"/>
      <c r="I4" s="2"/>
      <c r="J4" s="2"/>
      <c r="K4" s="2"/>
      <c r="L4" s="2"/>
      <c r="M4" s="2"/>
      <c r="N4" s="16"/>
      <c r="O4" s="24">
        <v>1.0</v>
      </c>
      <c r="P4" s="2"/>
      <c r="Q4" s="25"/>
      <c r="R4" s="26">
        <v>2.0</v>
      </c>
      <c r="S4" s="2"/>
      <c r="T4" s="25"/>
      <c r="U4" s="26">
        <v>3.0</v>
      </c>
      <c r="V4" s="2"/>
      <c r="W4" s="25"/>
      <c r="X4" s="26">
        <v>4.0</v>
      </c>
      <c r="Y4" s="2"/>
      <c r="Z4" s="16"/>
      <c r="AA4" s="27" t="s">
        <v>9</v>
      </c>
      <c r="AB4" s="27" t="s">
        <v>10</v>
      </c>
      <c r="AC4" s="26" t="s">
        <v>11</v>
      </c>
      <c r="AD4" s="2"/>
      <c r="AE4" s="25"/>
      <c r="AF4" s="28" t="s">
        <v>12</v>
      </c>
      <c r="AG4" s="29" t="s">
        <v>13</v>
      </c>
      <c r="AH4" s="16"/>
      <c r="AI4" s="17"/>
    </row>
    <row r="5" ht="16.5" customHeight="1">
      <c r="A5" s="30">
        <v>1.0</v>
      </c>
      <c r="B5" s="31" t="s">
        <v>18</v>
      </c>
      <c r="C5" s="32"/>
      <c r="D5" s="32"/>
      <c r="E5" s="32"/>
      <c r="F5" s="32"/>
      <c r="G5" s="32"/>
      <c r="H5" s="32"/>
      <c r="I5" s="32"/>
      <c r="J5" s="32"/>
      <c r="K5" s="32"/>
      <c r="L5" s="32"/>
      <c r="M5" s="32"/>
      <c r="N5" s="32"/>
      <c r="O5" s="33" t="s">
        <v>17</v>
      </c>
      <c r="P5" s="34"/>
      <c r="Q5" s="35"/>
      <c r="R5" s="36">
        <v>2.0</v>
      </c>
      <c r="S5" s="37" t="s">
        <v>19</v>
      </c>
      <c r="T5" s="38">
        <v>3.0</v>
      </c>
      <c r="U5" s="36">
        <v>3.0</v>
      </c>
      <c r="V5" s="37" t="s">
        <v>19</v>
      </c>
      <c r="W5" s="38">
        <v>0.0</v>
      </c>
      <c r="X5" s="36">
        <v>1.0</v>
      </c>
      <c r="Y5" s="37" t="s">
        <v>19</v>
      </c>
      <c r="Z5" s="36">
        <v>3.0</v>
      </c>
      <c r="AA5" s="39">
        <f>IF(B5&lt;&gt;"",SUM(IF(R5&gt;T5,1,0),IF(U5&gt;W5,1,0),IF(X5&gt;Z5,1,0)),"")</f>
        <v>1</v>
      </c>
      <c r="AB5" s="40">
        <f>IF(B5&lt;&gt;"",SUM(IF(R5&lt;T5,1,0),IF(U5&lt;W5,1,0),IF(X5&lt;Z5,1,0)),"")</f>
        <v>2</v>
      </c>
      <c r="AC5" s="41">
        <f>IF(B5&lt;&gt;"",R5+U5+X5,"")</f>
        <v>6</v>
      </c>
      <c r="AD5" s="41" t="s">
        <v>19</v>
      </c>
      <c r="AE5" s="42">
        <f>IF(B5&lt;&gt;"",T5+W5+Z5,"")</f>
        <v>6</v>
      </c>
      <c r="AF5" s="43">
        <f t="shared" ref="AF5:AF8" si="1">IF(B5&lt;&gt;"",(AA5*2)+AB5,"")</f>
        <v>4</v>
      </c>
      <c r="AG5" s="47">
        <f t="shared" ref="AG5:AG8" si="2">IF(B5&lt;&gt;"",RANK(AF5,$AF$5:$AF$8,0)+IF(AI5&lt;&gt;"",RANK(AI5,$AI$5:$AI$8,0)-1,0),"")</f>
        <v>3</v>
      </c>
      <c r="AH5" s="48"/>
      <c r="AI5" s="49"/>
    </row>
    <row r="6" ht="16.5" customHeight="1">
      <c r="A6" s="46">
        <v>2.0</v>
      </c>
      <c r="B6" s="31" t="s">
        <v>21</v>
      </c>
      <c r="C6" s="32"/>
      <c r="D6" s="32"/>
      <c r="E6" s="32"/>
      <c r="F6" s="32"/>
      <c r="G6" s="32"/>
      <c r="H6" s="32"/>
      <c r="I6" s="32"/>
      <c r="J6" s="32"/>
      <c r="K6" s="32"/>
      <c r="L6" s="32"/>
      <c r="M6" s="32"/>
      <c r="N6" s="32"/>
      <c r="O6" s="50">
        <f>T5</f>
        <v>3</v>
      </c>
      <c r="P6" s="51" t="s">
        <v>19</v>
      </c>
      <c r="Q6" s="52">
        <f>R5</f>
        <v>2</v>
      </c>
      <c r="R6" s="53" t="s">
        <v>17</v>
      </c>
      <c r="S6" s="54"/>
      <c r="T6" s="55"/>
      <c r="U6" s="56">
        <v>3.0</v>
      </c>
      <c r="V6" s="57" t="s">
        <v>19</v>
      </c>
      <c r="W6" s="58">
        <v>2.0</v>
      </c>
      <c r="X6" s="56">
        <v>3.0</v>
      </c>
      <c r="Y6" s="57" t="s">
        <v>19</v>
      </c>
      <c r="Z6" s="59">
        <v>1.0</v>
      </c>
      <c r="AA6" s="60">
        <f>IF(B6&lt;&gt;"",SUM(IF(O6&gt;Q6,1,0),IF(U6&gt;W6,1,0),IF(X6&gt;Z6,1,0)),"")</f>
        <v>3</v>
      </c>
      <c r="AB6" s="61">
        <f>IF(B6&lt;&gt;"",SUM(IF(O6&lt;Q6,1,0),IF(U6&lt;W6,1,0),IF(X6&lt;Z6,1,0)),"")</f>
        <v>0</v>
      </c>
      <c r="AC6" s="62">
        <f>IF(B6&lt;&gt;"",O6+U6+X6,"")</f>
        <v>9</v>
      </c>
      <c r="AD6" s="63" t="s">
        <v>19</v>
      </c>
      <c r="AE6" s="64">
        <f>IF(B6&lt;&gt;"",Q6+W6+Z6,"")</f>
        <v>5</v>
      </c>
      <c r="AF6" s="65">
        <f t="shared" si="1"/>
        <v>6</v>
      </c>
      <c r="AG6" s="44">
        <f t="shared" si="2"/>
        <v>1</v>
      </c>
      <c r="AH6" s="45"/>
      <c r="AI6" s="49"/>
    </row>
    <row r="7" ht="16.5" customHeight="1">
      <c r="A7" s="46">
        <v>3.0</v>
      </c>
      <c r="B7" s="31" t="s">
        <v>27</v>
      </c>
      <c r="C7" s="32"/>
      <c r="D7" s="32"/>
      <c r="E7" s="32"/>
      <c r="F7" s="32"/>
      <c r="G7" s="32"/>
      <c r="H7" s="32"/>
      <c r="I7" s="32"/>
      <c r="J7" s="32"/>
      <c r="K7" s="32"/>
      <c r="L7" s="32"/>
      <c r="M7" s="32"/>
      <c r="N7" s="32"/>
      <c r="O7" s="66">
        <f>W5</f>
        <v>0</v>
      </c>
      <c r="P7" s="67" t="s">
        <v>19</v>
      </c>
      <c r="Q7" s="68">
        <f>U5</f>
        <v>3</v>
      </c>
      <c r="R7" s="69">
        <f>W6</f>
        <v>2</v>
      </c>
      <c r="S7" s="67" t="s">
        <v>19</v>
      </c>
      <c r="T7" s="68">
        <f>U6</f>
        <v>3</v>
      </c>
      <c r="U7" s="53" t="s">
        <v>17</v>
      </c>
      <c r="V7" s="54"/>
      <c r="W7" s="55"/>
      <c r="X7" s="56">
        <v>0.0</v>
      </c>
      <c r="Y7" s="57" t="s">
        <v>19</v>
      </c>
      <c r="Z7" s="59">
        <v>3.0</v>
      </c>
      <c r="AA7" s="60">
        <f>IF(B7&lt;&gt;"",SUM(IF(O7&gt;Q7,1,0),IF(R7&gt;T7,1,0),IF(X7&gt;Z7,1,0)),"")</f>
        <v>0</v>
      </c>
      <c r="AB7" s="61">
        <f>IF(B7&lt;&gt;"",SUM(IF(O7&lt;Q7,1,0),IF(R7&lt;T7,1,0),IF(X7&lt;Z7,1,0)),"")</f>
        <v>3</v>
      </c>
      <c r="AC7" s="62">
        <f>IF(B7&lt;&gt;"",O7+R7+X7,"")</f>
        <v>2</v>
      </c>
      <c r="AD7" s="63" t="s">
        <v>19</v>
      </c>
      <c r="AE7" s="64">
        <f>IF(B7&lt;&gt;"",Q7+T7+Z7,"")</f>
        <v>9</v>
      </c>
      <c r="AF7" s="65">
        <f t="shared" si="1"/>
        <v>3</v>
      </c>
      <c r="AG7" s="44">
        <f t="shared" si="2"/>
        <v>4</v>
      </c>
      <c r="AH7" s="45"/>
      <c r="AI7" s="49"/>
    </row>
    <row r="8" ht="16.5" customHeight="1">
      <c r="A8" s="70">
        <v>4.0</v>
      </c>
      <c r="B8" s="71" t="s">
        <v>33</v>
      </c>
      <c r="C8" s="72"/>
      <c r="D8" s="72"/>
      <c r="E8" s="72"/>
      <c r="F8" s="72"/>
      <c r="G8" s="72"/>
      <c r="H8" s="72"/>
      <c r="I8" s="72"/>
      <c r="J8" s="72"/>
      <c r="K8" s="72"/>
      <c r="L8" s="72"/>
      <c r="M8" s="72"/>
      <c r="N8" s="72"/>
      <c r="O8" s="73">
        <f>Z5</f>
        <v>3</v>
      </c>
      <c r="P8" s="74" t="s">
        <v>19</v>
      </c>
      <c r="Q8" s="75">
        <f>X5</f>
        <v>1</v>
      </c>
      <c r="R8" s="76">
        <f>Z6</f>
        <v>1</v>
      </c>
      <c r="S8" s="74" t="s">
        <v>19</v>
      </c>
      <c r="T8" s="77">
        <f>X6</f>
        <v>3</v>
      </c>
      <c r="U8" s="76">
        <f>Z7</f>
        <v>3</v>
      </c>
      <c r="V8" s="78" t="s">
        <v>19</v>
      </c>
      <c r="W8" s="77">
        <f>X7</f>
        <v>0</v>
      </c>
      <c r="X8" s="79" t="s">
        <v>17</v>
      </c>
      <c r="Y8" s="80"/>
      <c r="Z8" s="81"/>
      <c r="AA8" s="82">
        <f>IF(B8&lt;&gt;"",SUM(IF(O8&gt;Q8,1,0),IF(R8&gt;T8,1,0),IF(U8&gt;W8,1,0)),"")</f>
        <v>2</v>
      </c>
      <c r="AB8" s="83">
        <f>IF(B8&lt;&gt;"",SUM(IF(O8&lt;Q8,1,0),IF(R8&lt;T8,1,0),IF(U8&lt;W8,1,0)),"")</f>
        <v>1</v>
      </c>
      <c r="AC8" s="84">
        <f>IF(B8&lt;&gt;"",O8+R8+U8,"")</f>
        <v>7</v>
      </c>
      <c r="AD8" s="85" t="s">
        <v>19</v>
      </c>
      <c r="AE8" s="86">
        <f>IF(B8&lt;&gt;"",Q8+T8+W8,"")</f>
        <v>4</v>
      </c>
      <c r="AF8" s="87">
        <f t="shared" si="1"/>
        <v>5</v>
      </c>
      <c r="AG8" s="88">
        <f t="shared" si="2"/>
        <v>2</v>
      </c>
      <c r="AH8" s="89"/>
      <c r="AI8" s="17"/>
    </row>
    <row r="9" ht="16.5" customHeight="1">
      <c r="A9" s="17"/>
      <c r="B9" s="20"/>
      <c r="C9" s="20"/>
      <c r="D9" s="20"/>
      <c r="E9" s="20"/>
      <c r="F9" s="20"/>
      <c r="G9" s="20"/>
      <c r="H9" s="20"/>
      <c r="I9" s="20"/>
      <c r="J9" s="20"/>
      <c r="K9" s="20"/>
      <c r="L9" s="20"/>
      <c r="M9" s="20"/>
      <c r="N9" s="20"/>
      <c r="O9" s="21"/>
      <c r="P9" s="21"/>
      <c r="Q9" s="21"/>
      <c r="R9" s="21"/>
      <c r="S9" s="21"/>
      <c r="T9" s="21"/>
      <c r="U9" s="21"/>
      <c r="V9" s="21"/>
      <c r="W9" s="21"/>
      <c r="X9" s="21"/>
      <c r="Y9" s="21"/>
      <c r="Z9" s="21"/>
      <c r="AA9" s="21"/>
      <c r="AB9" s="21"/>
      <c r="AC9" s="21"/>
      <c r="AD9" s="21"/>
      <c r="AE9" s="21"/>
      <c r="AF9" s="90"/>
      <c r="AG9" s="90"/>
      <c r="AH9" s="17"/>
      <c r="AI9" s="17"/>
    </row>
    <row r="10" ht="16.5" customHeight="1">
      <c r="A10" s="22"/>
      <c r="B10" s="4"/>
      <c r="C10" s="23" t="s">
        <v>31</v>
      </c>
      <c r="D10" s="2"/>
      <c r="E10" s="2"/>
      <c r="F10" s="2"/>
      <c r="G10" s="2"/>
      <c r="H10" s="2"/>
      <c r="I10" s="2"/>
      <c r="J10" s="2"/>
      <c r="K10" s="2"/>
      <c r="L10" s="2"/>
      <c r="M10" s="2"/>
      <c r="N10" s="16"/>
      <c r="O10" s="24">
        <v>1.0</v>
      </c>
      <c r="P10" s="2"/>
      <c r="Q10" s="25"/>
      <c r="R10" s="26">
        <v>2.0</v>
      </c>
      <c r="S10" s="2"/>
      <c r="T10" s="25"/>
      <c r="U10" s="26">
        <v>3.0</v>
      </c>
      <c r="V10" s="2"/>
      <c r="W10" s="25"/>
      <c r="X10" s="26">
        <v>4.0</v>
      </c>
      <c r="Y10" s="2"/>
      <c r="Z10" s="16"/>
      <c r="AA10" s="27" t="s">
        <v>9</v>
      </c>
      <c r="AB10" s="27" t="s">
        <v>10</v>
      </c>
      <c r="AC10" s="26" t="s">
        <v>11</v>
      </c>
      <c r="AD10" s="2"/>
      <c r="AE10" s="25"/>
      <c r="AF10" s="28" t="s">
        <v>12</v>
      </c>
      <c r="AG10" s="29" t="s">
        <v>13</v>
      </c>
      <c r="AH10" s="16"/>
      <c r="AI10" s="17"/>
    </row>
    <row r="11" ht="16.5" customHeight="1">
      <c r="A11" s="30">
        <v>1.0</v>
      </c>
      <c r="B11" s="31" t="s">
        <v>40</v>
      </c>
      <c r="C11" s="32"/>
      <c r="D11" s="32"/>
      <c r="E11" s="32"/>
      <c r="F11" s="32"/>
      <c r="G11" s="32"/>
      <c r="H11" s="32"/>
      <c r="I11" s="32"/>
      <c r="J11" s="32"/>
      <c r="K11" s="32"/>
      <c r="L11" s="32"/>
      <c r="M11" s="32"/>
      <c r="N11" s="32"/>
      <c r="O11" s="33" t="s">
        <v>17</v>
      </c>
      <c r="P11" s="34"/>
      <c r="Q11" s="35"/>
      <c r="R11" s="36">
        <v>3.0</v>
      </c>
      <c r="S11" s="37" t="s">
        <v>19</v>
      </c>
      <c r="T11" s="38">
        <v>2.0</v>
      </c>
      <c r="U11" s="36">
        <v>3.0</v>
      </c>
      <c r="V11" s="37" t="s">
        <v>19</v>
      </c>
      <c r="W11" s="38">
        <v>2.0</v>
      </c>
      <c r="X11" s="36">
        <v>3.0</v>
      </c>
      <c r="Y11" s="37" t="s">
        <v>19</v>
      </c>
      <c r="Z11" s="36">
        <v>0.0</v>
      </c>
      <c r="AA11" s="39">
        <f>IF(B11&lt;&gt;"",SUM(IF(R11&gt;T11,1,0),IF(U11&gt;W11,1,0),IF(X11&gt;Z11,1,0)),"")</f>
        <v>3</v>
      </c>
      <c r="AB11" s="40">
        <f>IF(B11&lt;&gt;"",SUM(IF(R11&lt;T11,1,0),IF(U11&lt;W11,1,0),IF(X11&lt;Z11,1,0)),"")</f>
        <v>0</v>
      </c>
      <c r="AC11" s="41">
        <f>IF(B11&lt;&gt;"",R11+U11+X11,"")</f>
        <v>9</v>
      </c>
      <c r="AD11" s="41" t="s">
        <v>19</v>
      </c>
      <c r="AE11" s="42">
        <f>IF(B11&lt;&gt;"",T11+W11+Z11,"")</f>
        <v>4</v>
      </c>
      <c r="AF11" s="43">
        <f t="shared" ref="AF11:AF14" si="3">IF(B11&lt;&gt;"",(AA11*2)+AB11,"")</f>
        <v>6</v>
      </c>
      <c r="AG11" s="47">
        <f t="shared" ref="AG11:AG14" si="4">IF(B11&lt;&gt;"",RANK(AF11,$AF$11:$AF$14,0)+IF(AI11&lt;&gt;"",RANK(AI11,$AI$11:$AI$14,0)-1,0),"")</f>
        <v>1</v>
      </c>
      <c r="AH11" s="48"/>
      <c r="AI11" s="17"/>
    </row>
    <row r="12" ht="16.5" customHeight="1">
      <c r="A12" s="46">
        <v>2.0</v>
      </c>
      <c r="B12" s="31" t="s">
        <v>49</v>
      </c>
      <c r="C12" s="32"/>
      <c r="D12" s="32"/>
      <c r="E12" s="32"/>
      <c r="F12" s="32"/>
      <c r="G12" s="32"/>
      <c r="H12" s="32"/>
      <c r="I12" s="32"/>
      <c r="J12" s="32"/>
      <c r="K12" s="32"/>
      <c r="L12" s="32"/>
      <c r="M12" s="32"/>
      <c r="N12" s="32"/>
      <c r="O12" s="50">
        <f>T11</f>
        <v>2</v>
      </c>
      <c r="P12" s="51" t="s">
        <v>19</v>
      </c>
      <c r="Q12" s="52">
        <f>R11</f>
        <v>3</v>
      </c>
      <c r="R12" s="53" t="s">
        <v>17</v>
      </c>
      <c r="S12" s="54"/>
      <c r="T12" s="55"/>
      <c r="U12" s="56">
        <v>1.0</v>
      </c>
      <c r="V12" s="57" t="s">
        <v>19</v>
      </c>
      <c r="W12" s="58">
        <v>3.0</v>
      </c>
      <c r="X12" s="56">
        <v>3.0</v>
      </c>
      <c r="Y12" s="57" t="s">
        <v>19</v>
      </c>
      <c r="Z12" s="59">
        <v>2.0</v>
      </c>
      <c r="AA12" s="60">
        <f>IF(B12&lt;&gt;"",SUM(IF(O12&gt;Q12,1,0),IF(U12&gt;W12,1,0),IF(X12&gt;Z12,1,0)),"")</f>
        <v>1</v>
      </c>
      <c r="AB12" s="61">
        <f>IF(B12&lt;&gt;"",SUM(IF(O12&lt;Q12,1,0),IF(U12&lt;W12,1,0),IF(X12&lt;Z12,1,0)),"")</f>
        <v>2</v>
      </c>
      <c r="AC12" s="62">
        <f>IF(B12&lt;&gt;"",O12+U12+X12,"")</f>
        <v>6</v>
      </c>
      <c r="AD12" s="63" t="s">
        <v>19</v>
      </c>
      <c r="AE12" s="64">
        <f>IF(B12&lt;&gt;"",Q12+W12+Z12,"")</f>
        <v>8</v>
      </c>
      <c r="AF12" s="65">
        <f t="shared" si="3"/>
        <v>4</v>
      </c>
      <c r="AG12" s="44">
        <f t="shared" si="4"/>
        <v>3</v>
      </c>
      <c r="AH12" s="45"/>
      <c r="AI12" s="49"/>
    </row>
    <row r="13" ht="16.5" customHeight="1">
      <c r="A13" s="46">
        <v>3.0</v>
      </c>
      <c r="B13" s="31" t="s">
        <v>53</v>
      </c>
      <c r="C13" s="32"/>
      <c r="D13" s="32"/>
      <c r="E13" s="32"/>
      <c r="F13" s="32"/>
      <c r="G13" s="32"/>
      <c r="H13" s="32"/>
      <c r="I13" s="32"/>
      <c r="J13" s="32"/>
      <c r="K13" s="32"/>
      <c r="L13" s="32"/>
      <c r="M13" s="32"/>
      <c r="N13" s="32"/>
      <c r="O13" s="66">
        <f>W11</f>
        <v>2</v>
      </c>
      <c r="P13" s="67" t="s">
        <v>19</v>
      </c>
      <c r="Q13" s="68">
        <f>U11</f>
        <v>3</v>
      </c>
      <c r="R13" s="69">
        <f>W12</f>
        <v>3</v>
      </c>
      <c r="S13" s="67" t="s">
        <v>19</v>
      </c>
      <c r="T13" s="68">
        <f>U12</f>
        <v>1</v>
      </c>
      <c r="U13" s="53" t="s">
        <v>17</v>
      </c>
      <c r="V13" s="54"/>
      <c r="W13" s="55"/>
      <c r="X13" s="56">
        <v>3.0</v>
      </c>
      <c r="Y13" s="57" t="s">
        <v>19</v>
      </c>
      <c r="Z13" s="59">
        <v>1.0</v>
      </c>
      <c r="AA13" s="60">
        <f>IF(B13&lt;&gt;"",SUM(IF(O13&gt;Q13,1,0),IF(R13&gt;T13,1,0),IF(X13&gt;Z13,1,0)),"")</f>
        <v>2</v>
      </c>
      <c r="AB13" s="61">
        <f>IF(B13&lt;&gt;"",SUM(IF(O13&lt;Q13,1,0),IF(R13&lt;T13,1,0),IF(X13&lt;Z13,1,0)),"")</f>
        <v>1</v>
      </c>
      <c r="AC13" s="62">
        <f>IF(B13&lt;&gt;"",O13+R13+X13,"")</f>
        <v>8</v>
      </c>
      <c r="AD13" s="63" t="s">
        <v>19</v>
      </c>
      <c r="AE13" s="64">
        <f>IF(B13&lt;&gt;"",Q13+T13+Z13,"")</f>
        <v>5</v>
      </c>
      <c r="AF13" s="65">
        <f t="shared" si="3"/>
        <v>5</v>
      </c>
      <c r="AG13" s="44">
        <f t="shared" si="4"/>
        <v>2</v>
      </c>
      <c r="AH13" s="45"/>
      <c r="AI13" s="49"/>
    </row>
    <row r="14" ht="16.5" customHeight="1">
      <c r="A14" s="70">
        <v>4.0</v>
      </c>
      <c r="B14" s="71" t="s">
        <v>59</v>
      </c>
      <c r="C14" s="72"/>
      <c r="D14" s="72"/>
      <c r="E14" s="72"/>
      <c r="F14" s="72"/>
      <c r="G14" s="72"/>
      <c r="H14" s="72"/>
      <c r="I14" s="72"/>
      <c r="J14" s="72"/>
      <c r="K14" s="72"/>
      <c r="L14" s="72"/>
      <c r="M14" s="72"/>
      <c r="N14" s="72"/>
      <c r="O14" s="73">
        <f>Z11</f>
        <v>0</v>
      </c>
      <c r="P14" s="74" t="s">
        <v>19</v>
      </c>
      <c r="Q14" s="75">
        <f>X11</f>
        <v>3</v>
      </c>
      <c r="R14" s="76">
        <f>Z12</f>
        <v>2</v>
      </c>
      <c r="S14" s="74" t="s">
        <v>19</v>
      </c>
      <c r="T14" s="77">
        <f>X12</f>
        <v>3</v>
      </c>
      <c r="U14" s="76">
        <f>Z13</f>
        <v>1</v>
      </c>
      <c r="V14" s="78" t="s">
        <v>19</v>
      </c>
      <c r="W14" s="77">
        <f>X13</f>
        <v>3</v>
      </c>
      <c r="X14" s="79" t="s">
        <v>17</v>
      </c>
      <c r="Y14" s="80"/>
      <c r="Z14" s="81"/>
      <c r="AA14" s="82">
        <f>IF(B14&lt;&gt;"",SUM(IF(O14&gt;Q14,1,0),IF(R14&gt;T14,1,0),IF(U14&gt;W14,1,0)),"")</f>
        <v>0</v>
      </c>
      <c r="AB14" s="83">
        <f>IF(B14&lt;&gt;"",SUM(IF(O14&lt;Q14,1,0),IF(R14&lt;T14,1,0),IF(U14&lt;W14,1,0)),"")</f>
        <v>3</v>
      </c>
      <c r="AC14" s="84">
        <f>IF(B14&lt;&gt;"",O14+R14+U14,"")</f>
        <v>3</v>
      </c>
      <c r="AD14" s="85" t="s">
        <v>19</v>
      </c>
      <c r="AE14" s="86">
        <f>IF(B14&lt;&gt;"",Q14+T14+W14,"")</f>
        <v>9</v>
      </c>
      <c r="AF14" s="87">
        <f t="shared" si="3"/>
        <v>3</v>
      </c>
      <c r="AG14" s="88">
        <f t="shared" si="4"/>
        <v>4</v>
      </c>
      <c r="AH14" s="89"/>
      <c r="AI14" s="49"/>
    </row>
    <row r="15" ht="16.5" customHeight="1">
      <c r="A15" s="17"/>
      <c r="B15" s="20"/>
      <c r="C15" s="20"/>
      <c r="D15" s="20"/>
      <c r="E15" s="20"/>
      <c r="F15" s="20"/>
      <c r="G15" s="20"/>
      <c r="H15" s="20"/>
      <c r="I15" s="20"/>
      <c r="J15" s="20"/>
      <c r="K15" s="20"/>
      <c r="L15" s="20"/>
      <c r="M15" s="20"/>
      <c r="N15" s="20"/>
      <c r="O15" s="21"/>
      <c r="P15" s="21"/>
      <c r="Q15" s="21"/>
      <c r="R15" s="21"/>
      <c r="S15" s="21"/>
      <c r="T15" s="21"/>
      <c r="U15" s="21"/>
      <c r="V15" s="21"/>
      <c r="W15" s="21"/>
      <c r="X15" s="21"/>
      <c r="Y15" s="21"/>
      <c r="Z15" s="21"/>
      <c r="AA15" s="21"/>
      <c r="AB15" s="21"/>
      <c r="AC15" s="21"/>
      <c r="AD15" s="21"/>
      <c r="AE15" s="21"/>
      <c r="AF15" s="21"/>
      <c r="AG15" s="21"/>
      <c r="AH15" s="91"/>
      <c r="AI15" s="17"/>
    </row>
    <row r="16" ht="16.5" customHeight="1">
      <c r="A16" s="22"/>
      <c r="B16" s="4"/>
      <c r="C16" s="23" t="s">
        <v>45</v>
      </c>
      <c r="D16" s="2"/>
      <c r="E16" s="2"/>
      <c r="F16" s="2"/>
      <c r="G16" s="2"/>
      <c r="H16" s="2"/>
      <c r="I16" s="2"/>
      <c r="J16" s="2"/>
      <c r="K16" s="2"/>
      <c r="L16" s="2"/>
      <c r="M16" s="2"/>
      <c r="N16" s="16"/>
      <c r="O16" s="24">
        <v>1.0</v>
      </c>
      <c r="P16" s="2"/>
      <c r="Q16" s="25"/>
      <c r="R16" s="26">
        <v>2.0</v>
      </c>
      <c r="S16" s="2"/>
      <c r="T16" s="25"/>
      <c r="U16" s="26">
        <v>3.0</v>
      </c>
      <c r="V16" s="2"/>
      <c r="W16" s="25"/>
      <c r="X16" s="26">
        <v>4.0</v>
      </c>
      <c r="Y16" s="2"/>
      <c r="Z16" s="16"/>
      <c r="AA16" s="27" t="s">
        <v>9</v>
      </c>
      <c r="AB16" s="27" t="s">
        <v>10</v>
      </c>
      <c r="AC16" s="26" t="s">
        <v>11</v>
      </c>
      <c r="AD16" s="2"/>
      <c r="AE16" s="25"/>
      <c r="AF16" s="28" t="s">
        <v>12</v>
      </c>
      <c r="AG16" s="29" t="s">
        <v>13</v>
      </c>
      <c r="AH16" s="16"/>
      <c r="AI16" s="17"/>
    </row>
    <row r="17" ht="16.5" customHeight="1">
      <c r="A17" s="30">
        <v>1.0</v>
      </c>
      <c r="B17" s="31" t="s">
        <v>68</v>
      </c>
      <c r="C17" s="32"/>
      <c r="D17" s="32"/>
      <c r="E17" s="32"/>
      <c r="F17" s="32"/>
      <c r="G17" s="32"/>
      <c r="H17" s="32"/>
      <c r="I17" s="32"/>
      <c r="J17" s="32"/>
      <c r="K17" s="32"/>
      <c r="L17" s="32"/>
      <c r="M17" s="32"/>
      <c r="N17" s="32"/>
      <c r="O17" s="33" t="s">
        <v>17</v>
      </c>
      <c r="P17" s="34"/>
      <c r="Q17" s="35"/>
      <c r="R17" s="36">
        <v>3.0</v>
      </c>
      <c r="S17" s="37" t="s">
        <v>19</v>
      </c>
      <c r="T17" s="38">
        <v>0.0</v>
      </c>
      <c r="U17" s="36">
        <v>3.0</v>
      </c>
      <c r="V17" s="37" t="s">
        <v>19</v>
      </c>
      <c r="W17" s="38">
        <v>1.0</v>
      </c>
      <c r="X17" s="36">
        <v>3.0</v>
      </c>
      <c r="Y17" s="37" t="s">
        <v>19</v>
      </c>
      <c r="Z17" s="36">
        <v>0.0</v>
      </c>
      <c r="AA17" s="39">
        <f>IF(B17&lt;&gt;"",SUM(IF(R17&gt;T17,1,0),IF(U17&gt;W17,1,0),IF(X17&gt;Z17,1,0)),"")</f>
        <v>3</v>
      </c>
      <c r="AB17" s="40">
        <f>IF(B17&lt;&gt;"",SUM(IF(R17&lt;T17,1,0),IF(U17&lt;W17,1,0),IF(X17&lt;Z17,1,0)),"")</f>
        <v>0</v>
      </c>
      <c r="AC17" s="41">
        <f>IF(B17&lt;&gt;"",R17+U17+X17,"")</f>
        <v>9</v>
      </c>
      <c r="AD17" s="41" t="s">
        <v>19</v>
      </c>
      <c r="AE17" s="42">
        <f>IF(B17&lt;&gt;"",T17+W17+Z17,"")</f>
        <v>1</v>
      </c>
      <c r="AF17" s="43">
        <f t="shared" ref="AF17:AF20" si="5">IF(B17&lt;&gt;"",(AA17*2)+AB17,"")</f>
        <v>6</v>
      </c>
      <c r="AG17" s="47">
        <f t="shared" ref="AG17:AG20" si="6">IF(B17&lt;&gt;"",RANK(AF17,$AF$17:$AF$20,0)+IF(AI17&lt;&gt;"",RANK(AI17,$AI$17:$AI$20,0)-1,0),"")</f>
        <v>1</v>
      </c>
      <c r="AH17" s="48"/>
      <c r="AI17" s="17"/>
    </row>
    <row r="18" ht="16.5" customHeight="1">
      <c r="A18" s="46">
        <v>2.0</v>
      </c>
      <c r="B18" s="31" t="s">
        <v>72</v>
      </c>
      <c r="C18" s="32"/>
      <c r="D18" s="32"/>
      <c r="E18" s="32"/>
      <c r="F18" s="32"/>
      <c r="G18" s="32"/>
      <c r="H18" s="32"/>
      <c r="I18" s="32"/>
      <c r="J18" s="32"/>
      <c r="K18" s="32"/>
      <c r="L18" s="32"/>
      <c r="M18" s="32"/>
      <c r="N18" s="32"/>
      <c r="O18" s="50">
        <f>T17</f>
        <v>0</v>
      </c>
      <c r="P18" s="51" t="s">
        <v>19</v>
      </c>
      <c r="Q18" s="52">
        <f>R17</f>
        <v>3</v>
      </c>
      <c r="R18" s="53" t="s">
        <v>17</v>
      </c>
      <c r="S18" s="54"/>
      <c r="T18" s="55"/>
      <c r="U18" s="56">
        <v>3.0</v>
      </c>
      <c r="V18" s="57" t="s">
        <v>19</v>
      </c>
      <c r="W18" s="58">
        <v>0.0</v>
      </c>
      <c r="X18" s="56">
        <v>3.0</v>
      </c>
      <c r="Y18" s="57" t="s">
        <v>19</v>
      </c>
      <c r="Z18" s="59">
        <v>1.0</v>
      </c>
      <c r="AA18" s="60">
        <f>IF(B18&lt;&gt;"",SUM(IF(O18&gt;Q18,1,0),IF(U18&gt;W18,1,0),IF(X18&gt;Z18,1,0)),"")</f>
        <v>2</v>
      </c>
      <c r="AB18" s="61">
        <f>IF(B18&lt;&gt;"",SUM(IF(O18&lt;Q18,1,0),IF(U18&lt;W18,1,0),IF(X18&lt;Z18,1,0)),"")</f>
        <v>1</v>
      </c>
      <c r="AC18" s="62">
        <f>IF(B18&lt;&gt;"",O18+U18+X18,"")</f>
        <v>6</v>
      </c>
      <c r="AD18" s="63" t="s">
        <v>19</v>
      </c>
      <c r="AE18" s="64">
        <f>IF(B18&lt;&gt;"",Q18+W18+Z18,"")</f>
        <v>4</v>
      </c>
      <c r="AF18" s="65">
        <f t="shared" si="5"/>
        <v>5</v>
      </c>
      <c r="AG18" s="44">
        <f t="shared" si="6"/>
        <v>2</v>
      </c>
      <c r="AH18" s="45"/>
      <c r="AI18" s="17"/>
    </row>
    <row r="19" ht="16.5" customHeight="1">
      <c r="A19" s="46">
        <v>3.0</v>
      </c>
      <c r="B19" s="31" t="s">
        <v>75</v>
      </c>
      <c r="C19" s="32"/>
      <c r="D19" s="32"/>
      <c r="E19" s="32"/>
      <c r="F19" s="32"/>
      <c r="G19" s="32"/>
      <c r="H19" s="32"/>
      <c r="I19" s="32"/>
      <c r="J19" s="32"/>
      <c r="K19" s="32"/>
      <c r="L19" s="32"/>
      <c r="M19" s="32"/>
      <c r="N19" s="32"/>
      <c r="O19" s="66">
        <f>W17</f>
        <v>1</v>
      </c>
      <c r="P19" s="67" t="s">
        <v>19</v>
      </c>
      <c r="Q19" s="68">
        <f>U17</f>
        <v>3</v>
      </c>
      <c r="R19" s="69">
        <f>W18</f>
        <v>0</v>
      </c>
      <c r="S19" s="67" t="s">
        <v>19</v>
      </c>
      <c r="T19" s="68">
        <f>U18</f>
        <v>3</v>
      </c>
      <c r="U19" s="53" t="s">
        <v>17</v>
      </c>
      <c r="V19" s="54"/>
      <c r="W19" s="55"/>
      <c r="X19" s="56">
        <v>3.0</v>
      </c>
      <c r="Y19" s="57" t="s">
        <v>19</v>
      </c>
      <c r="Z19" s="59">
        <v>1.0</v>
      </c>
      <c r="AA19" s="60">
        <f>IF(B19&lt;&gt;"",SUM(IF(O19&gt;Q19,1,0),IF(R19&gt;T19,1,0),IF(X19&gt;Z19,1,0)),"")</f>
        <v>1</v>
      </c>
      <c r="AB19" s="61">
        <f>IF(B19&lt;&gt;"",SUM(IF(O19&lt;Q19,1,0),IF(R19&lt;T19,1,0),IF(X19&lt;Z19,1,0)),"")</f>
        <v>2</v>
      </c>
      <c r="AC19" s="62">
        <f>IF(B19&lt;&gt;"",O19+R19+X19,"")</f>
        <v>4</v>
      </c>
      <c r="AD19" s="63" t="s">
        <v>19</v>
      </c>
      <c r="AE19" s="64">
        <f>IF(B19&lt;&gt;"",Q19+T19+Z19,"")</f>
        <v>7</v>
      </c>
      <c r="AF19" s="65">
        <f t="shared" si="5"/>
        <v>4</v>
      </c>
      <c r="AG19" s="44">
        <f t="shared" si="6"/>
        <v>3</v>
      </c>
      <c r="AH19" s="45"/>
      <c r="AI19" s="17"/>
    </row>
    <row r="20" ht="16.5" customHeight="1">
      <c r="A20" s="70">
        <v>4.0</v>
      </c>
      <c r="B20" s="71" t="s">
        <v>81</v>
      </c>
      <c r="C20" s="72"/>
      <c r="D20" s="72"/>
      <c r="E20" s="72"/>
      <c r="F20" s="72"/>
      <c r="G20" s="72"/>
      <c r="H20" s="72"/>
      <c r="I20" s="72"/>
      <c r="J20" s="72"/>
      <c r="K20" s="72"/>
      <c r="L20" s="72"/>
      <c r="M20" s="72"/>
      <c r="N20" s="72"/>
      <c r="O20" s="73">
        <f>Z17</f>
        <v>0</v>
      </c>
      <c r="P20" s="74" t="s">
        <v>19</v>
      </c>
      <c r="Q20" s="75">
        <f>X17</f>
        <v>3</v>
      </c>
      <c r="R20" s="76">
        <f>Z18</f>
        <v>1</v>
      </c>
      <c r="S20" s="74" t="s">
        <v>19</v>
      </c>
      <c r="T20" s="77">
        <f>X18</f>
        <v>3</v>
      </c>
      <c r="U20" s="76">
        <f>Z19</f>
        <v>1</v>
      </c>
      <c r="V20" s="78" t="s">
        <v>19</v>
      </c>
      <c r="W20" s="77">
        <f>X19</f>
        <v>3</v>
      </c>
      <c r="X20" s="79" t="s">
        <v>17</v>
      </c>
      <c r="Y20" s="80"/>
      <c r="Z20" s="81"/>
      <c r="AA20" s="82">
        <f>IF(B20&lt;&gt;"",SUM(IF(O20&gt;Q20,1,0),IF(R20&gt;T20,1,0),IF(U20&gt;W20,1,0)),"")</f>
        <v>0</v>
      </c>
      <c r="AB20" s="83">
        <f>IF(B20&lt;&gt;"",SUM(IF(O20&lt;Q20,1,0),IF(R20&lt;T20,1,0),IF(U20&lt;W20,1,0)),"")</f>
        <v>3</v>
      </c>
      <c r="AC20" s="84">
        <f>IF(B20&lt;&gt;"",O20+R20+U20,"")</f>
        <v>2</v>
      </c>
      <c r="AD20" s="85" t="s">
        <v>19</v>
      </c>
      <c r="AE20" s="86">
        <f>IF(B20&lt;&gt;"",Q20+T20+W20,"")</f>
        <v>9</v>
      </c>
      <c r="AF20" s="87">
        <f t="shared" si="5"/>
        <v>3</v>
      </c>
      <c r="AG20" s="88">
        <f t="shared" si="6"/>
        <v>4</v>
      </c>
      <c r="AH20" s="89"/>
      <c r="AI20" s="17"/>
    </row>
    <row r="21" ht="16.5" customHeight="1">
      <c r="A21" s="17"/>
      <c r="B21" s="20"/>
      <c r="C21" s="20"/>
      <c r="D21" s="20"/>
      <c r="E21" s="20"/>
      <c r="F21" s="20"/>
      <c r="G21" s="20"/>
      <c r="H21" s="20"/>
      <c r="I21" s="20"/>
      <c r="J21" s="20"/>
      <c r="K21" s="20"/>
      <c r="L21" s="20"/>
      <c r="M21" s="20"/>
      <c r="N21" s="20"/>
      <c r="O21" s="21"/>
      <c r="P21" s="21"/>
      <c r="Q21" s="21"/>
      <c r="R21" s="21"/>
      <c r="S21" s="21"/>
      <c r="T21" s="21"/>
      <c r="U21" s="21"/>
      <c r="V21" s="21"/>
      <c r="W21" s="21"/>
      <c r="X21" s="21"/>
      <c r="Y21" s="21"/>
      <c r="Z21" s="21"/>
      <c r="AA21" s="21"/>
      <c r="AB21" s="21"/>
      <c r="AC21" s="21"/>
      <c r="AD21" s="21"/>
      <c r="AE21" s="21"/>
      <c r="AF21" s="21"/>
      <c r="AG21" s="21"/>
      <c r="AH21" s="91"/>
      <c r="AI21" s="17"/>
    </row>
    <row r="22" ht="16.5" customHeight="1">
      <c r="A22" s="22"/>
      <c r="B22" s="4"/>
      <c r="C22" s="23" t="s">
        <v>58</v>
      </c>
      <c r="D22" s="2"/>
      <c r="E22" s="2"/>
      <c r="F22" s="2"/>
      <c r="G22" s="2"/>
      <c r="H22" s="2"/>
      <c r="I22" s="2"/>
      <c r="J22" s="2"/>
      <c r="K22" s="2"/>
      <c r="L22" s="2"/>
      <c r="M22" s="2"/>
      <c r="N22" s="16"/>
      <c r="O22" s="24">
        <v>1.0</v>
      </c>
      <c r="P22" s="2"/>
      <c r="Q22" s="25"/>
      <c r="R22" s="26">
        <v>2.0</v>
      </c>
      <c r="S22" s="2"/>
      <c r="T22" s="25"/>
      <c r="U22" s="26">
        <v>3.0</v>
      </c>
      <c r="V22" s="2"/>
      <c r="W22" s="25"/>
      <c r="X22" s="26">
        <v>4.0</v>
      </c>
      <c r="Y22" s="2"/>
      <c r="Z22" s="16"/>
      <c r="AA22" s="27" t="s">
        <v>9</v>
      </c>
      <c r="AB22" s="27" t="s">
        <v>10</v>
      </c>
      <c r="AC22" s="26" t="s">
        <v>11</v>
      </c>
      <c r="AD22" s="2"/>
      <c r="AE22" s="25"/>
      <c r="AF22" s="28" t="s">
        <v>12</v>
      </c>
      <c r="AG22" s="94" t="s">
        <v>13</v>
      </c>
      <c r="AH22" s="95"/>
      <c r="AI22" s="17"/>
    </row>
    <row r="23" ht="16.5" customHeight="1">
      <c r="A23" s="30">
        <v>1.0</v>
      </c>
      <c r="B23" s="31" t="s">
        <v>87</v>
      </c>
      <c r="C23" s="32"/>
      <c r="D23" s="32"/>
      <c r="E23" s="32"/>
      <c r="F23" s="32"/>
      <c r="G23" s="32"/>
      <c r="H23" s="32"/>
      <c r="I23" s="32"/>
      <c r="J23" s="32"/>
      <c r="K23" s="32"/>
      <c r="L23" s="32"/>
      <c r="M23" s="32"/>
      <c r="N23" s="32"/>
      <c r="O23" s="33" t="s">
        <v>17</v>
      </c>
      <c r="P23" s="34"/>
      <c r="Q23" s="35"/>
      <c r="R23" s="36">
        <v>1.0</v>
      </c>
      <c r="S23" s="37" t="s">
        <v>19</v>
      </c>
      <c r="T23" s="38">
        <v>3.0</v>
      </c>
      <c r="U23" s="36">
        <v>1.0</v>
      </c>
      <c r="V23" s="37" t="s">
        <v>19</v>
      </c>
      <c r="W23" s="38">
        <v>3.0</v>
      </c>
      <c r="X23" s="36">
        <v>0.0</v>
      </c>
      <c r="Y23" s="37" t="s">
        <v>19</v>
      </c>
      <c r="Z23" s="36">
        <v>3.0</v>
      </c>
      <c r="AA23" s="39">
        <f>IF(B23&lt;&gt;"",SUM(IF(R23&gt;T23,1,0),IF(U23&gt;W23,1,0),IF(X23&gt;Z23,1,0)),"")</f>
        <v>0</v>
      </c>
      <c r="AB23" s="40">
        <f>IF(B23&lt;&gt;"",SUM(IF(R23&lt;T23,1,0),IF(U23&lt;W23,1,0),IF(X23&lt;Z23,1,0)),"")</f>
        <v>3</v>
      </c>
      <c r="AC23" s="41">
        <f>IF(B23&lt;&gt;"",R23+U23+X23,"")</f>
        <v>2</v>
      </c>
      <c r="AD23" s="41" t="s">
        <v>19</v>
      </c>
      <c r="AE23" s="42">
        <f>IF(B23&lt;&gt;"",T23+W23+Z23,"")</f>
        <v>9</v>
      </c>
      <c r="AF23" s="105">
        <f t="shared" ref="AF23:AF26" si="7">IF(B23&lt;&gt;"",(AA23*2)+AB23,"")</f>
        <v>3</v>
      </c>
      <c r="AG23" s="47">
        <f t="shared" ref="AG23:AG26" si="8">IF(B23&lt;&gt;"",RANK(AF23,$AF$23:$AF$26,0)+IF(AI23&lt;&gt;"",RANK(AI23,$AI$23:$AI$26,0)-1,0),"")</f>
        <v>4</v>
      </c>
      <c r="AH23" s="48"/>
      <c r="AI23" s="17"/>
    </row>
    <row r="24" ht="16.5" customHeight="1">
      <c r="A24" s="46">
        <v>2.0</v>
      </c>
      <c r="B24" s="31" t="s">
        <v>88</v>
      </c>
      <c r="C24" s="32"/>
      <c r="D24" s="32"/>
      <c r="E24" s="32"/>
      <c r="F24" s="32"/>
      <c r="G24" s="32"/>
      <c r="H24" s="32"/>
      <c r="I24" s="32"/>
      <c r="J24" s="32"/>
      <c r="K24" s="32"/>
      <c r="L24" s="32"/>
      <c r="M24" s="32"/>
      <c r="N24" s="32"/>
      <c r="O24" s="50">
        <f>T23</f>
        <v>3</v>
      </c>
      <c r="P24" s="51" t="s">
        <v>19</v>
      </c>
      <c r="Q24" s="52">
        <f>R23</f>
        <v>1</v>
      </c>
      <c r="R24" s="53" t="s">
        <v>17</v>
      </c>
      <c r="S24" s="54"/>
      <c r="T24" s="55"/>
      <c r="U24" s="56">
        <v>3.0</v>
      </c>
      <c r="V24" s="57" t="s">
        <v>19</v>
      </c>
      <c r="W24" s="58">
        <v>0.0</v>
      </c>
      <c r="X24" s="56">
        <v>2.0</v>
      </c>
      <c r="Y24" s="57" t="s">
        <v>19</v>
      </c>
      <c r="Z24" s="59">
        <v>3.0</v>
      </c>
      <c r="AA24" s="60">
        <f>IF(B24&lt;&gt;"",SUM(IF(O24&gt;Q24,1,0),IF(U24&gt;W24,1,0),IF(X24&gt;Z24,1,0)),"")</f>
        <v>2</v>
      </c>
      <c r="AB24" s="61">
        <f>IF(B24&lt;&gt;"",SUM(IF(O24&lt;Q24,1,0),IF(U24&lt;W24,1,0),IF(X24&lt;Z24,1,0)),"")</f>
        <v>1</v>
      </c>
      <c r="AC24" s="62">
        <f>IF(B24&lt;&gt;"",O24+U24+X24,"")</f>
        <v>8</v>
      </c>
      <c r="AD24" s="63" t="s">
        <v>19</v>
      </c>
      <c r="AE24" s="64">
        <f>IF(B24&lt;&gt;"",Q24+W24+Z24,"")</f>
        <v>4</v>
      </c>
      <c r="AF24" s="110">
        <f t="shared" si="7"/>
        <v>5</v>
      </c>
      <c r="AG24" s="111">
        <f t="shared" si="8"/>
        <v>2</v>
      </c>
      <c r="AH24" s="112"/>
      <c r="AI24" s="17"/>
    </row>
    <row r="25" ht="16.5" customHeight="1">
      <c r="A25" s="46">
        <v>3.0</v>
      </c>
      <c r="B25" s="31" t="s">
        <v>90</v>
      </c>
      <c r="C25" s="32"/>
      <c r="D25" s="32"/>
      <c r="E25" s="32"/>
      <c r="F25" s="32"/>
      <c r="G25" s="32"/>
      <c r="H25" s="32"/>
      <c r="I25" s="32"/>
      <c r="J25" s="32"/>
      <c r="K25" s="32"/>
      <c r="L25" s="32"/>
      <c r="M25" s="32"/>
      <c r="N25" s="32"/>
      <c r="O25" s="66">
        <f>W23</f>
        <v>3</v>
      </c>
      <c r="P25" s="67" t="s">
        <v>19</v>
      </c>
      <c r="Q25" s="68">
        <f>U23</f>
        <v>1</v>
      </c>
      <c r="R25" s="69">
        <f>W24</f>
        <v>0</v>
      </c>
      <c r="S25" s="67" t="s">
        <v>19</v>
      </c>
      <c r="T25" s="68">
        <f>U24</f>
        <v>3</v>
      </c>
      <c r="U25" s="53" t="s">
        <v>17</v>
      </c>
      <c r="V25" s="54"/>
      <c r="W25" s="55"/>
      <c r="X25" s="56">
        <v>0.0</v>
      </c>
      <c r="Y25" s="57" t="s">
        <v>19</v>
      </c>
      <c r="Z25" s="59">
        <v>3.0</v>
      </c>
      <c r="AA25" s="60">
        <f>IF(B25&lt;&gt;"",SUM(IF(O25&gt;Q25,1,0),IF(R25&gt;T25,1,0),IF(X25&gt;Z25,1,0)),"")</f>
        <v>1</v>
      </c>
      <c r="AB25" s="61">
        <f>IF(B25&lt;&gt;"",SUM(IF(O25&lt;Q25,1,0),IF(R25&lt;T25,1,0),IF(X25&lt;Z25,1,0)),"")</f>
        <v>2</v>
      </c>
      <c r="AC25" s="62">
        <f>IF(B25&lt;&gt;"",O25+R25+X25,"")</f>
        <v>3</v>
      </c>
      <c r="AD25" s="63" t="s">
        <v>19</v>
      </c>
      <c r="AE25" s="64">
        <f>IF(B25&lt;&gt;"",Q25+T25+Z25,"")</f>
        <v>7</v>
      </c>
      <c r="AF25" s="110">
        <f t="shared" si="7"/>
        <v>4</v>
      </c>
      <c r="AG25" s="111">
        <f t="shared" si="8"/>
        <v>3</v>
      </c>
      <c r="AH25" s="112"/>
      <c r="AI25" s="17"/>
    </row>
    <row r="26" ht="16.5" customHeight="1">
      <c r="A26" s="70">
        <v>4.0</v>
      </c>
      <c r="B26" s="71" t="s">
        <v>92</v>
      </c>
      <c r="C26" s="72"/>
      <c r="D26" s="72"/>
      <c r="E26" s="72"/>
      <c r="F26" s="72"/>
      <c r="G26" s="72"/>
      <c r="H26" s="72"/>
      <c r="I26" s="72"/>
      <c r="J26" s="72"/>
      <c r="K26" s="72"/>
      <c r="L26" s="72"/>
      <c r="M26" s="72"/>
      <c r="N26" s="72"/>
      <c r="O26" s="73">
        <f>Z23</f>
        <v>3</v>
      </c>
      <c r="P26" s="74" t="s">
        <v>19</v>
      </c>
      <c r="Q26" s="75">
        <f>X23</f>
        <v>0</v>
      </c>
      <c r="R26" s="76">
        <f>Z24</f>
        <v>3</v>
      </c>
      <c r="S26" s="74" t="s">
        <v>19</v>
      </c>
      <c r="T26" s="77">
        <f>X24</f>
        <v>2</v>
      </c>
      <c r="U26" s="76">
        <f>Z25</f>
        <v>3</v>
      </c>
      <c r="V26" s="78" t="s">
        <v>19</v>
      </c>
      <c r="W26" s="77">
        <f>X25</f>
        <v>0</v>
      </c>
      <c r="X26" s="79" t="s">
        <v>17</v>
      </c>
      <c r="Y26" s="80"/>
      <c r="Z26" s="81"/>
      <c r="AA26" s="82">
        <f>IF(B26&lt;&gt;"",SUM(IF(O26&gt;Q26,1,0),IF(R26&gt;T26,1,0),IF(U26&gt;W26,1,0)),"")</f>
        <v>3</v>
      </c>
      <c r="AB26" s="83">
        <f>IF(B26&lt;&gt;"",SUM(IF(O26&lt;Q26,1,0),IF(R26&lt;T26,1,0),IF(U26&lt;W26,1,0)),"")</f>
        <v>0</v>
      </c>
      <c r="AC26" s="84">
        <f>IF(B26&lt;&gt;"",O26+R26+U26,"")</f>
        <v>9</v>
      </c>
      <c r="AD26" s="85" t="s">
        <v>19</v>
      </c>
      <c r="AE26" s="86">
        <f>IF(B26&lt;&gt;"",Q26+T26+W26,"")</f>
        <v>2</v>
      </c>
      <c r="AF26" s="117">
        <f t="shared" si="7"/>
        <v>6</v>
      </c>
      <c r="AG26" s="119">
        <f t="shared" si="8"/>
        <v>1</v>
      </c>
      <c r="AH26" s="81"/>
      <c r="AI26" s="17"/>
    </row>
    <row r="27" ht="12.75"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row>
    <row r="28" ht="12.7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row>
    <row r="29" ht="15.75" customHeight="1">
      <c r="A29" s="3" t="str">
        <f>A1</f>
        <v>1. KBT Libereckého kraje</v>
      </c>
      <c r="B29" s="2"/>
      <c r="C29" s="2"/>
      <c r="D29" s="2"/>
      <c r="E29" s="2"/>
      <c r="F29" s="2"/>
      <c r="G29" s="2"/>
      <c r="H29" s="2"/>
      <c r="I29" s="4"/>
      <c r="J29" s="5"/>
      <c r="K29" s="7" t="str">
        <f>K1</f>
        <v>Liberec, 28.9.2026</v>
      </c>
      <c r="L29" s="2"/>
      <c r="M29" s="2"/>
      <c r="N29" s="2"/>
      <c r="O29" s="2"/>
      <c r="P29" s="2"/>
      <c r="Q29" s="2"/>
      <c r="R29" s="2"/>
      <c r="S29" s="4"/>
      <c r="T29" s="5"/>
      <c r="U29" s="13" t="str">
        <f>U1</f>
        <v>Divize</v>
      </c>
      <c r="V29" s="2"/>
      <c r="W29" s="4"/>
      <c r="X29" s="19" t="str">
        <f>X1</f>
        <v>B</v>
      </c>
      <c r="Y29" s="2"/>
      <c r="Z29" s="4"/>
      <c r="AA29" s="19" t="str">
        <f>Z32</f>
        <v>o 1.-8. místo</v>
      </c>
      <c r="AB29" s="2"/>
      <c r="AC29" s="2"/>
      <c r="AD29" s="2"/>
      <c r="AE29" s="2"/>
      <c r="AF29" s="2"/>
      <c r="AG29" s="2"/>
      <c r="AH29" s="16"/>
      <c r="AI29" s="17"/>
    </row>
    <row r="30" ht="10.5" customHeight="1">
      <c r="A30" s="17"/>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17"/>
      <c r="AH30" s="17"/>
      <c r="AI30" s="17"/>
    </row>
    <row r="31" ht="10.5" customHeight="1">
      <c r="A31" s="97"/>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9"/>
      <c r="AI31" s="17"/>
    </row>
    <row r="32" ht="12.75" customHeight="1">
      <c r="A32" s="100" t="s">
        <v>21</v>
      </c>
      <c r="B32" s="32"/>
      <c r="C32" s="32"/>
      <c r="D32" s="32"/>
      <c r="E32" s="32"/>
      <c r="F32" s="32"/>
      <c r="G32" s="32"/>
      <c r="H32" s="32"/>
      <c r="I32" s="32"/>
      <c r="J32" s="32"/>
      <c r="K32" s="32"/>
      <c r="L32" s="101"/>
      <c r="M32" s="101"/>
      <c r="N32" s="101"/>
      <c r="O32" s="101"/>
      <c r="P32" s="101"/>
      <c r="Q32" s="101"/>
      <c r="R32" s="101"/>
      <c r="S32" s="101"/>
      <c r="T32" s="101"/>
      <c r="U32" s="101"/>
      <c r="V32" s="101"/>
      <c r="W32" s="101"/>
      <c r="X32" s="101"/>
      <c r="Y32" s="101"/>
      <c r="Z32" s="102" t="s">
        <v>74</v>
      </c>
      <c r="AA32" s="101"/>
      <c r="AB32" s="101"/>
      <c r="AC32" s="101"/>
      <c r="AD32" s="101"/>
      <c r="AE32" s="101"/>
      <c r="AF32" s="101"/>
      <c r="AG32" s="101"/>
      <c r="AH32" s="103"/>
      <c r="AI32" s="96"/>
    </row>
    <row r="33" ht="12.75" customHeight="1">
      <c r="A33" s="104"/>
      <c r="B33" s="101"/>
      <c r="C33" s="101"/>
      <c r="D33" s="101"/>
      <c r="E33" s="101"/>
      <c r="F33" s="101"/>
      <c r="G33" s="101"/>
      <c r="H33" s="101"/>
      <c r="I33" s="101"/>
      <c r="J33" s="101"/>
      <c r="K33" s="103"/>
      <c r="L33" s="106" t="str">
        <f>IF(L34="3:0",A32,IF(L34="3:1",A32,IF(L34="3:2",A32,IF(L34="2:3",A34,IF(L34="1:3",A34,IF(L34="0:3",A34,""))))))</f>
        <v>Vargová Stella (40) (PINK!)</v>
      </c>
      <c r="M33" s="32"/>
      <c r="N33" s="32"/>
      <c r="O33" s="32"/>
      <c r="P33" s="32"/>
      <c r="Q33" s="32"/>
      <c r="R33" s="32"/>
      <c r="S33" s="32"/>
      <c r="T33" s="32"/>
      <c r="U33" s="32"/>
      <c r="V33" s="32"/>
      <c r="W33" s="101"/>
      <c r="X33" s="101"/>
      <c r="Y33" s="101"/>
      <c r="Z33" s="101"/>
      <c r="AA33" s="101"/>
      <c r="AB33" s="101"/>
      <c r="AC33" s="101"/>
      <c r="AD33" s="101"/>
      <c r="AE33" s="101"/>
      <c r="AF33" s="101"/>
      <c r="AG33" s="101"/>
      <c r="AH33" s="103"/>
      <c r="AI33" s="96"/>
    </row>
    <row r="34" ht="12.75" customHeight="1">
      <c r="A34" s="100" t="s">
        <v>88</v>
      </c>
      <c r="B34" s="32"/>
      <c r="C34" s="32"/>
      <c r="D34" s="32"/>
      <c r="E34" s="32"/>
      <c r="F34" s="32"/>
      <c r="G34" s="32"/>
      <c r="H34" s="32"/>
      <c r="I34" s="32"/>
      <c r="J34" s="32"/>
      <c r="K34" s="32"/>
      <c r="L34" s="107" t="s">
        <v>82</v>
      </c>
      <c r="W34" s="104"/>
      <c r="X34" s="101"/>
      <c r="Y34" s="101"/>
      <c r="Z34" s="101"/>
      <c r="AA34" s="101"/>
      <c r="AB34" s="101"/>
      <c r="AC34" s="101"/>
      <c r="AD34" s="101"/>
      <c r="AE34" s="101"/>
      <c r="AF34" s="101"/>
      <c r="AG34" s="101"/>
      <c r="AH34" s="103"/>
      <c r="AI34" s="96"/>
    </row>
    <row r="35" ht="12.75" customHeight="1">
      <c r="A35" s="104"/>
      <c r="B35" s="101"/>
      <c r="C35" s="101"/>
      <c r="D35" s="101"/>
      <c r="E35" s="101"/>
      <c r="F35" s="101"/>
      <c r="G35" s="101"/>
      <c r="H35" s="101"/>
      <c r="I35" s="101"/>
      <c r="J35" s="101"/>
      <c r="K35" s="101"/>
      <c r="L35" s="101"/>
      <c r="M35" s="101"/>
      <c r="N35" s="101"/>
      <c r="O35" s="101"/>
      <c r="P35" s="101"/>
      <c r="Q35" s="101"/>
      <c r="R35" s="101"/>
      <c r="S35" s="101"/>
      <c r="T35" s="101"/>
      <c r="U35" s="101"/>
      <c r="V35" s="101"/>
      <c r="W35" s="106" t="str">
        <f>IF(W36="3:0",L33,IF(W36="3:1",L33,IF(W36="3:2",L33,IF(W36="2:3",L37,IF(W36="1:3",L37,IF(W36="0:3",L37,""))))))</f>
        <v>Kuchyňa Josef (31) (Bižu)</v>
      </c>
      <c r="X35" s="32"/>
      <c r="Y35" s="32"/>
      <c r="Z35" s="32"/>
      <c r="AA35" s="32"/>
      <c r="AB35" s="32"/>
      <c r="AC35" s="32"/>
      <c r="AD35" s="32"/>
      <c r="AE35" s="32"/>
      <c r="AF35" s="32"/>
      <c r="AG35" s="32"/>
      <c r="AH35" s="103"/>
      <c r="AI35" s="96"/>
    </row>
    <row r="36" ht="12.75" customHeight="1">
      <c r="A36" s="100" t="s">
        <v>53</v>
      </c>
      <c r="B36" s="32"/>
      <c r="C36" s="32"/>
      <c r="D36" s="32"/>
      <c r="E36" s="32"/>
      <c r="F36" s="32"/>
      <c r="G36" s="32"/>
      <c r="H36" s="32"/>
      <c r="I36" s="32"/>
      <c r="J36" s="32"/>
      <c r="K36" s="32"/>
      <c r="L36" s="101"/>
      <c r="M36" s="101"/>
      <c r="N36" s="101"/>
      <c r="O36" s="101"/>
      <c r="P36" s="101"/>
      <c r="Q36" s="101"/>
      <c r="R36" s="101"/>
      <c r="S36" s="101"/>
      <c r="T36" s="101"/>
      <c r="U36" s="101"/>
      <c r="V36" s="101"/>
      <c r="W36" s="107" t="s">
        <v>85</v>
      </c>
      <c r="AH36" s="108"/>
      <c r="AI36" s="96"/>
    </row>
    <row r="37" ht="12.75" customHeight="1">
      <c r="A37" s="104"/>
      <c r="B37" s="101"/>
      <c r="C37" s="101"/>
      <c r="D37" s="101"/>
      <c r="E37" s="101"/>
      <c r="F37" s="101"/>
      <c r="G37" s="101"/>
      <c r="H37" s="101"/>
      <c r="I37" s="101"/>
      <c r="J37" s="101"/>
      <c r="K37" s="103"/>
      <c r="L37" s="106" t="str">
        <f>IF(L38="3:0",A36,IF(L38="3:1",A36,IF(L38="3:2",A36,IF(L38="2:3",A38,IF(L38="1:3",A38,IF(L38="0:3",A38,""))))))</f>
        <v>Kuchyňa Josef (31) (Bižu)</v>
      </c>
      <c r="M37" s="32"/>
      <c r="N37" s="32"/>
      <c r="O37" s="32"/>
      <c r="P37" s="32"/>
      <c r="Q37" s="32"/>
      <c r="R37" s="32"/>
      <c r="S37" s="32"/>
      <c r="T37" s="32"/>
      <c r="U37" s="32"/>
      <c r="V37" s="32"/>
      <c r="W37" s="104"/>
      <c r="X37" s="101"/>
      <c r="Y37" s="101"/>
      <c r="Z37" s="101"/>
      <c r="AA37" s="101"/>
      <c r="AB37" s="101"/>
      <c r="AC37" s="101"/>
      <c r="AD37" s="101"/>
      <c r="AE37" s="101"/>
      <c r="AF37" s="101"/>
      <c r="AG37" s="109"/>
      <c r="AH37" s="108"/>
      <c r="AI37" s="96"/>
    </row>
    <row r="38" ht="12.75" customHeight="1">
      <c r="A38" s="100" t="s">
        <v>68</v>
      </c>
      <c r="B38" s="32"/>
      <c r="C38" s="32"/>
      <c r="D38" s="32"/>
      <c r="E38" s="32"/>
      <c r="F38" s="32"/>
      <c r="G38" s="32"/>
      <c r="H38" s="32"/>
      <c r="I38" s="32"/>
      <c r="J38" s="32"/>
      <c r="K38" s="32"/>
      <c r="L38" s="107" t="s">
        <v>85</v>
      </c>
      <c r="W38" s="101"/>
      <c r="X38" s="101"/>
      <c r="Y38" s="101"/>
      <c r="Z38" s="101"/>
      <c r="AA38" s="101"/>
      <c r="AB38" s="101"/>
      <c r="AC38" s="101"/>
      <c r="AD38" s="101"/>
      <c r="AE38" s="101"/>
      <c r="AF38" s="101"/>
      <c r="AG38" s="109"/>
      <c r="AH38" s="108"/>
      <c r="AI38" s="96"/>
    </row>
    <row r="39" ht="12.75" customHeight="1">
      <c r="A39" s="104"/>
      <c r="B39" s="101"/>
      <c r="C39" s="101"/>
      <c r="D39" s="101"/>
      <c r="E39" s="101"/>
      <c r="F39" s="101"/>
      <c r="G39" s="101"/>
      <c r="H39" s="101"/>
      <c r="I39" s="101"/>
      <c r="J39" s="101"/>
      <c r="K39" s="101"/>
      <c r="L39" s="101"/>
      <c r="M39" s="101"/>
      <c r="N39" s="101"/>
      <c r="O39" s="101"/>
      <c r="P39" s="101"/>
      <c r="Q39" s="101"/>
      <c r="R39" s="101"/>
      <c r="S39" s="101"/>
      <c r="T39" s="101"/>
      <c r="U39" s="101"/>
      <c r="V39" s="101"/>
      <c r="W39" s="113" t="str">
        <f>IF(W40="3:0",W35,IF(W40="3:1",W35,IF(W40="3:2",W35,IF(W40="2:3",W43,IF(W40="1:3",W43,IF(W40="0:3",W43,""))))))</f>
        <v>Kuchyňa Josef (31) (Bižu)</v>
      </c>
      <c r="X39" s="32"/>
      <c r="Y39" s="32"/>
      <c r="Z39" s="32"/>
      <c r="AA39" s="32"/>
      <c r="AB39" s="32"/>
      <c r="AC39" s="32"/>
      <c r="AD39" s="32"/>
      <c r="AE39" s="32"/>
      <c r="AF39" s="32"/>
      <c r="AG39" s="32"/>
      <c r="AH39" s="108"/>
      <c r="AI39" s="96"/>
    </row>
    <row r="40" ht="12.75" customHeight="1">
      <c r="A40" s="100" t="s">
        <v>92</v>
      </c>
      <c r="B40" s="32"/>
      <c r="C40" s="32"/>
      <c r="D40" s="32"/>
      <c r="E40" s="32"/>
      <c r="F40" s="32"/>
      <c r="G40" s="32"/>
      <c r="H40" s="32"/>
      <c r="I40" s="32"/>
      <c r="J40" s="32"/>
      <c r="K40" s="32"/>
      <c r="L40" s="101"/>
      <c r="M40" s="101"/>
      <c r="N40" s="101"/>
      <c r="O40" s="101"/>
      <c r="P40" s="101"/>
      <c r="Q40" s="101"/>
      <c r="R40" s="101"/>
      <c r="S40" s="101"/>
      <c r="T40" s="101"/>
      <c r="U40" s="101"/>
      <c r="V40" s="101"/>
      <c r="W40" s="114" t="s">
        <v>79</v>
      </c>
      <c r="AH40" s="108"/>
      <c r="AI40" s="96"/>
    </row>
    <row r="41" ht="12.75" customHeight="1">
      <c r="A41" s="104"/>
      <c r="B41" s="101"/>
      <c r="C41" s="101"/>
      <c r="D41" s="101"/>
      <c r="E41" s="101"/>
      <c r="F41" s="101"/>
      <c r="G41" s="101"/>
      <c r="H41" s="101"/>
      <c r="I41" s="101"/>
      <c r="J41" s="101"/>
      <c r="K41" s="101"/>
      <c r="L41" s="106" t="str">
        <f>IF(L42="3:0",A40,IF(L42="3:1",A40,IF(L42="3:2",A40,IF(L42="2:3",A42,IF(L42="1:3",A42,IF(L42="0:3",A42,""))))))</f>
        <v>Čupcová Valerie (36) (SKST)</v>
      </c>
      <c r="M41" s="32"/>
      <c r="N41" s="32"/>
      <c r="O41" s="32"/>
      <c r="P41" s="32"/>
      <c r="Q41" s="32"/>
      <c r="R41" s="32"/>
      <c r="S41" s="32"/>
      <c r="T41" s="32"/>
      <c r="U41" s="32"/>
      <c r="V41" s="32"/>
      <c r="W41" s="101"/>
      <c r="X41" s="101"/>
      <c r="Y41" s="101"/>
      <c r="Z41" s="101"/>
      <c r="AA41" s="101"/>
      <c r="AB41" s="101"/>
      <c r="AC41" s="101"/>
      <c r="AD41" s="101"/>
      <c r="AE41" s="101"/>
      <c r="AF41" s="101"/>
      <c r="AG41" s="109"/>
      <c r="AH41" s="108"/>
      <c r="AI41" s="96"/>
    </row>
    <row r="42" ht="12.75" customHeight="1">
      <c r="A42" s="100" t="s">
        <v>72</v>
      </c>
      <c r="B42" s="32"/>
      <c r="C42" s="32"/>
      <c r="D42" s="32"/>
      <c r="E42" s="32"/>
      <c r="F42" s="32"/>
      <c r="G42" s="32"/>
      <c r="H42" s="32"/>
      <c r="I42" s="32"/>
      <c r="J42" s="32"/>
      <c r="K42" s="32"/>
      <c r="L42" s="107" t="s">
        <v>85</v>
      </c>
      <c r="W42" s="104"/>
      <c r="X42" s="101"/>
      <c r="Y42" s="101"/>
      <c r="Z42" s="101"/>
      <c r="AA42" s="101"/>
      <c r="AB42" s="101"/>
      <c r="AC42" s="101"/>
      <c r="AD42" s="101"/>
      <c r="AE42" s="101"/>
      <c r="AF42" s="101"/>
      <c r="AG42" s="109"/>
      <c r="AH42" s="108"/>
      <c r="AI42" s="96"/>
    </row>
    <row r="43" ht="12.75" customHeight="1">
      <c r="A43" s="104"/>
      <c r="B43" s="101"/>
      <c r="C43" s="101"/>
      <c r="D43" s="101"/>
      <c r="E43" s="101"/>
      <c r="F43" s="101"/>
      <c r="G43" s="101"/>
      <c r="H43" s="101"/>
      <c r="I43" s="101"/>
      <c r="J43" s="101"/>
      <c r="K43" s="101"/>
      <c r="L43" s="101"/>
      <c r="M43" s="101"/>
      <c r="N43" s="101"/>
      <c r="O43" s="101"/>
      <c r="P43" s="101"/>
      <c r="Q43" s="101"/>
      <c r="R43" s="101"/>
      <c r="S43" s="101"/>
      <c r="T43" s="101"/>
      <c r="U43" s="101"/>
      <c r="V43" s="101"/>
      <c r="W43" s="106" t="str">
        <f>IF(W44="3:0",L41,IF(W44="3:1",L41,IF(W44="3:2",L41,IF(W44="2:3",L45,IF(W44="1:3",L45,IF(W44="0:3",L45,""))))))</f>
        <v>Svoboda Daniel (24) (STAR)</v>
      </c>
      <c r="X43" s="32"/>
      <c r="Y43" s="32"/>
      <c r="Z43" s="32"/>
      <c r="AA43" s="32"/>
      <c r="AB43" s="32"/>
      <c r="AC43" s="32"/>
      <c r="AD43" s="32"/>
      <c r="AE43" s="32"/>
      <c r="AF43" s="32"/>
      <c r="AG43" s="32"/>
      <c r="AH43" s="108"/>
      <c r="AI43" s="96"/>
    </row>
    <row r="44" ht="12.75" customHeight="1">
      <c r="A44" s="100" t="s">
        <v>33</v>
      </c>
      <c r="B44" s="32"/>
      <c r="C44" s="32"/>
      <c r="D44" s="32"/>
      <c r="E44" s="32"/>
      <c r="F44" s="32"/>
      <c r="G44" s="32"/>
      <c r="H44" s="32"/>
      <c r="I44" s="32"/>
      <c r="J44" s="32"/>
      <c r="K44" s="32"/>
      <c r="L44" s="101"/>
      <c r="M44" s="101"/>
      <c r="N44" s="101"/>
      <c r="O44" s="101"/>
      <c r="P44" s="101"/>
      <c r="Q44" s="101"/>
      <c r="R44" s="101"/>
      <c r="S44" s="101"/>
      <c r="T44" s="101"/>
      <c r="U44" s="101"/>
      <c r="V44" s="101"/>
      <c r="W44" s="107" t="s">
        <v>85</v>
      </c>
      <c r="AH44" s="103"/>
      <c r="AI44" s="96"/>
    </row>
    <row r="45" ht="12.75" customHeight="1">
      <c r="A45" s="104"/>
      <c r="B45" s="101"/>
      <c r="C45" s="101"/>
      <c r="D45" s="101"/>
      <c r="E45" s="101"/>
      <c r="F45" s="101"/>
      <c r="G45" s="101"/>
      <c r="H45" s="101"/>
      <c r="I45" s="101"/>
      <c r="J45" s="101"/>
      <c r="K45" s="101"/>
      <c r="L45" s="106" t="str">
        <f>IF(L46="3:0",A44,IF(L46="3:1",A44,IF(L46="3:2",A44,IF(L46="2:3",A46,IF(L46="1:3",A46,IF(L46="0:3",A46,""))))))</f>
        <v>Svoboda Daniel (24) (STAR)</v>
      </c>
      <c r="M45" s="32"/>
      <c r="N45" s="32"/>
      <c r="O45" s="32"/>
      <c r="P45" s="32"/>
      <c r="Q45" s="32"/>
      <c r="R45" s="32"/>
      <c r="S45" s="32"/>
      <c r="T45" s="32"/>
      <c r="U45" s="32"/>
      <c r="V45" s="32"/>
      <c r="W45" s="104"/>
      <c r="X45" s="101"/>
      <c r="Y45" s="101"/>
      <c r="Z45" s="101"/>
      <c r="AA45" s="101"/>
      <c r="AB45" s="101"/>
      <c r="AC45" s="101"/>
      <c r="AD45" s="101"/>
      <c r="AE45" s="101"/>
      <c r="AF45" s="101"/>
      <c r="AG45" s="109"/>
      <c r="AH45" s="103"/>
      <c r="AI45" s="96"/>
    </row>
    <row r="46" ht="12.75" customHeight="1">
      <c r="A46" s="100" t="s">
        <v>40</v>
      </c>
      <c r="B46" s="32"/>
      <c r="C46" s="32"/>
      <c r="D46" s="32"/>
      <c r="E46" s="32"/>
      <c r="F46" s="32"/>
      <c r="G46" s="32"/>
      <c r="H46" s="32"/>
      <c r="I46" s="32"/>
      <c r="J46" s="32"/>
      <c r="K46" s="32"/>
      <c r="L46" s="107" t="s">
        <v>85</v>
      </c>
      <c r="W46" s="101"/>
      <c r="X46" s="101"/>
      <c r="Y46" s="101"/>
      <c r="Z46" s="101"/>
      <c r="AA46" s="109"/>
      <c r="AB46" s="109"/>
      <c r="AC46" s="109"/>
      <c r="AD46" s="109"/>
      <c r="AE46" s="109"/>
      <c r="AF46" s="109"/>
      <c r="AG46" s="109"/>
      <c r="AH46" s="103"/>
      <c r="AI46" s="96"/>
    </row>
    <row r="47" ht="10.5" customHeight="1">
      <c r="A47" s="115"/>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8"/>
      <c r="AI47" s="17"/>
    </row>
    <row r="48" ht="12.75" customHeight="1">
      <c r="A48" s="97"/>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9"/>
      <c r="AI48" s="17"/>
    </row>
    <row r="49" ht="12.75" customHeight="1">
      <c r="A49" s="106" t="str">
        <f>IF(L34="3:0",A34,IF(L34="3:1",A34,IF(L34="3:2",A34,IF(L34="2:3",A32,IF(L34="1:3",A32,IF(L34="0:3",A32,""))))))</f>
        <v>Pinc Jonáš (42) (AST)</v>
      </c>
      <c r="B49" s="32"/>
      <c r="C49" s="32"/>
      <c r="D49" s="32"/>
      <c r="E49" s="32"/>
      <c r="F49" s="32"/>
      <c r="G49" s="32"/>
      <c r="H49" s="32"/>
      <c r="I49" s="32"/>
      <c r="J49" s="32"/>
      <c r="K49" s="32"/>
      <c r="L49" s="101"/>
      <c r="M49" s="101"/>
      <c r="N49" s="101"/>
      <c r="O49" s="101"/>
      <c r="P49" s="101"/>
      <c r="Q49" s="101"/>
      <c r="R49" s="101"/>
      <c r="S49" s="101"/>
      <c r="T49" s="101"/>
      <c r="U49" s="101"/>
      <c r="V49" s="101"/>
      <c r="W49" s="101"/>
      <c r="X49" s="101"/>
      <c r="Y49" s="101"/>
      <c r="Z49" s="102" t="s">
        <v>86</v>
      </c>
      <c r="AA49" s="101"/>
      <c r="AB49" s="101"/>
      <c r="AC49" s="101"/>
      <c r="AD49" s="101"/>
      <c r="AE49" s="101"/>
      <c r="AF49" s="101"/>
      <c r="AG49" s="101"/>
      <c r="AH49" s="103"/>
      <c r="AI49" s="17"/>
    </row>
    <row r="50" ht="12.75" customHeight="1">
      <c r="A50" s="104"/>
      <c r="B50" s="101"/>
      <c r="C50" s="101"/>
      <c r="D50" s="101"/>
      <c r="E50" s="101"/>
      <c r="F50" s="101"/>
      <c r="G50" s="101"/>
      <c r="H50" s="101"/>
      <c r="I50" s="101"/>
      <c r="J50" s="101"/>
      <c r="K50" s="103"/>
      <c r="L50" s="106" t="str">
        <f>IF(L51="3:0",A49,IF(L51="3:1",A49,IF(L51="3:2",A49,IF(L51="2:3",A51,IF(L51="1:3",A51,IF(L51="0:3",A51,""))))))</f>
        <v>Pinc Jonáš (42) (AST)</v>
      </c>
      <c r="M50" s="32"/>
      <c r="N50" s="32"/>
      <c r="O50" s="32"/>
      <c r="P50" s="32"/>
      <c r="Q50" s="32"/>
      <c r="R50" s="32"/>
      <c r="S50" s="32"/>
      <c r="T50" s="32"/>
      <c r="U50" s="32"/>
      <c r="V50" s="32"/>
      <c r="W50" s="101"/>
      <c r="X50" s="101"/>
      <c r="Y50" s="101"/>
      <c r="Z50" s="101"/>
      <c r="AA50" s="101"/>
      <c r="AB50" s="101"/>
      <c r="AC50" s="101"/>
      <c r="AD50" s="101"/>
      <c r="AE50" s="101"/>
      <c r="AF50" s="101"/>
      <c r="AG50" s="101"/>
      <c r="AH50" s="103"/>
      <c r="AI50" s="17"/>
    </row>
    <row r="51" ht="12.75" customHeight="1">
      <c r="A51" s="106" t="str">
        <f>IF(L38="3:0",A38,IF(L38="3:1",A38,IF(L38="3:2",A38,IF(L38="2:3",A36,IF(L38="1:3",A36,IF(L38="0:3",A36,""))))))</f>
        <v>Salaba Marek (47) (Smržovka)</v>
      </c>
      <c r="B51" s="32"/>
      <c r="C51" s="32"/>
      <c r="D51" s="32"/>
      <c r="E51" s="32"/>
      <c r="F51" s="32"/>
      <c r="G51" s="32"/>
      <c r="H51" s="32"/>
      <c r="I51" s="32"/>
      <c r="J51" s="32"/>
      <c r="K51" s="32"/>
      <c r="L51" s="107" t="s">
        <v>79</v>
      </c>
      <c r="W51" s="104"/>
      <c r="X51" s="101"/>
      <c r="Y51" s="101"/>
      <c r="Z51" s="101"/>
      <c r="AA51" s="101"/>
      <c r="AB51" s="101"/>
      <c r="AC51" s="101"/>
      <c r="AD51" s="101"/>
      <c r="AE51" s="101"/>
      <c r="AF51" s="101"/>
      <c r="AG51" s="101"/>
      <c r="AH51" s="103"/>
      <c r="AI51" s="17"/>
    </row>
    <row r="52" ht="12.75" customHeight="1">
      <c r="A52" s="104"/>
      <c r="B52" s="101"/>
      <c r="C52" s="101"/>
      <c r="D52" s="101"/>
      <c r="E52" s="101"/>
      <c r="F52" s="101"/>
      <c r="G52" s="101"/>
      <c r="H52" s="101"/>
      <c r="I52" s="101"/>
      <c r="J52" s="101"/>
      <c r="K52" s="101"/>
      <c r="L52" s="101"/>
      <c r="M52" s="101"/>
      <c r="N52" s="101"/>
      <c r="O52" s="101"/>
      <c r="P52" s="101"/>
      <c r="Q52" s="101"/>
      <c r="R52" s="101"/>
      <c r="S52" s="101"/>
      <c r="T52" s="101"/>
      <c r="U52" s="101"/>
      <c r="V52" s="101"/>
      <c r="W52" s="106" t="str">
        <f>IF(W53="3:0",L50,IF(W53="3:1",L50,IF(W53="3:2",L50,IF(W53="2:3",L54,IF(W53="1:3",L54,IF(W53="0:3",L54,""))))))</f>
        <v>Pinc Jonáš (42) (AST)</v>
      </c>
      <c r="X52" s="32"/>
      <c r="Y52" s="32"/>
      <c r="Z52" s="32"/>
      <c r="AA52" s="32"/>
      <c r="AB52" s="32"/>
      <c r="AC52" s="32"/>
      <c r="AD52" s="32"/>
      <c r="AE52" s="32"/>
      <c r="AF52" s="32"/>
      <c r="AG52" s="32"/>
      <c r="AH52" s="103"/>
      <c r="AI52" s="17"/>
    </row>
    <row r="53" ht="12.75" customHeight="1">
      <c r="A53" s="106" t="str">
        <f>IF(L42="3:0",A42,IF(L42="3:1",A42,IF(L42="3:2",A42,IF(L42="2:3",A40,IF(L42="1:3",A40,IF(L42="0:3",A40,""))))))</f>
        <v>Rachač Daniel (44) (ČL)</v>
      </c>
      <c r="B53" s="32"/>
      <c r="C53" s="32"/>
      <c r="D53" s="32"/>
      <c r="E53" s="32"/>
      <c r="F53" s="32"/>
      <c r="G53" s="32"/>
      <c r="H53" s="32"/>
      <c r="I53" s="32"/>
      <c r="J53" s="32"/>
      <c r="K53" s="32"/>
      <c r="L53" s="101"/>
      <c r="M53" s="101"/>
      <c r="N53" s="101"/>
      <c r="O53" s="101"/>
      <c r="P53" s="101"/>
      <c r="Q53" s="101"/>
      <c r="R53" s="101"/>
      <c r="S53" s="101"/>
      <c r="T53" s="101"/>
      <c r="U53" s="101"/>
      <c r="V53" s="101"/>
      <c r="W53" s="107" t="s">
        <v>78</v>
      </c>
      <c r="AH53" s="103"/>
      <c r="AI53" s="17"/>
    </row>
    <row r="54" ht="12.75" customHeight="1">
      <c r="A54" s="104"/>
      <c r="B54" s="101"/>
      <c r="C54" s="101"/>
      <c r="D54" s="101"/>
      <c r="E54" s="101"/>
      <c r="F54" s="101"/>
      <c r="G54" s="101"/>
      <c r="H54" s="101"/>
      <c r="I54" s="101"/>
      <c r="J54" s="101"/>
      <c r="K54" s="103"/>
      <c r="L54" s="106" t="str">
        <f>IF(L55="3:0",A53,IF(L55="3:1",A53,IF(L55="3:2",A53,IF(L55="2:3",A55,IF(L55="1:3",A55,IF(L55="0:3",A55,""))))))</f>
        <v>Rachač Daniel (44) (ČL)</v>
      </c>
      <c r="M54" s="32"/>
      <c r="N54" s="32"/>
      <c r="O54" s="32"/>
      <c r="P54" s="32"/>
      <c r="Q54" s="32"/>
      <c r="R54" s="32"/>
      <c r="S54" s="32"/>
      <c r="T54" s="32"/>
      <c r="U54" s="32"/>
      <c r="V54" s="32"/>
      <c r="W54" s="104"/>
      <c r="X54" s="101"/>
      <c r="Y54" s="101"/>
      <c r="Z54" s="101"/>
      <c r="AA54" s="101"/>
      <c r="AB54" s="101"/>
      <c r="AC54" s="101"/>
      <c r="AD54" s="101"/>
      <c r="AE54" s="101"/>
      <c r="AF54" s="101"/>
      <c r="AG54" s="109"/>
      <c r="AH54" s="103"/>
      <c r="AI54" s="17"/>
    </row>
    <row r="55" ht="11.25" customHeight="1">
      <c r="A55" s="106" t="str">
        <f>IF(L46="3:0",A46,IF(L46="3:1",A46,IF(L46="3:2",A46,IF(L46="2:3",A44,IF(L46="1:3",A44,IF(L46="0:3",A44,""))))))</f>
        <v>Humhal Jiří (46) (ČL)</v>
      </c>
      <c r="B55" s="32"/>
      <c r="C55" s="32"/>
      <c r="D55" s="32"/>
      <c r="E55" s="32"/>
      <c r="F55" s="32"/>
      <c r="G55" s="32"/>
      <c r="H55" s="32"/>
      <c r="I55" s="32"/>
      <c r="J55" s="32"/>
      <c r="K55" s="32"/>
      <c r="L55" s="107" t="s">
        <v>78</v>
      </c>
      <c r="W55" s="101"/>
      <c r="X55" s="101"/>
      <c r="Y55" s="101"/>
      <c r="Z55" s="101"/>
      <c r="AA55" s="101"/>
      <c r="AB55" s="101"/>
      <c r="AC55" s="101"/>
      <c r="AD55" s="101"/>
      <c r="AE55" s="101"/>
      <c r="AF55" s="101"/>
      <c r="AG55" s="109"/>
      <c r="AH55" s="103"/>
      <c r="AI55" s="17"/>
    </row>
    <row r="56" ht="12.75" customHeight="1">
      <c r="A56" s="115"/>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8"/>
      <c r="AI56" s="17"/>
    </row>
    <row r="57" ht="12.75" customHeight="1">
      <c r="A57" s="97"/>
      <c r="B57" s="98"/>
      <c r="C57" s="98"/>
      <c r="D57" s="98"/>
      <c r="E57" s="98"/>
      <c r="F57" s="98"/>
      <c r="G57" s="98"/>
      <c r="H57" s="98"/>
      <c r="I57" s="98"/>
      <c r="J57" s="98"/>
      <c r="K57" s="98"/>
      <c r="L57" s="98"/>
      <c r="M57" s="98"/>
      <c r="N57" s="98"/>
      <c r="O57" s="98"/>
      <c r="P57" s="98"/>
      <c r="Q57" s="98"/>
      <c r="R57" s="98"/>
      <c r="S57" s="98"/>
      <c r="T57" s="98"/>
      <c r="U57" s="98"/>
      <c r="V57" s="98"/>
      <c r="W57" s="98"/>
      <c r="X57" s="98"/>
      <c r="Y57" s="98"/>
      <c r="Z57" s="120" t="s">
        <v>89</v>
      </c>
      <c r="AA57" s="98"/>
      <c r="AB57" s="98"/>
      <c r="AC57" s="98"/>
      <c r="AD57" s="98"/>
      <c r="AE57" s="98"/>
      <c r="AF57" s="98"/>
      <c r="AG57" s="98"/>
      <c r="AH57" s="99"/>
      <c r="AI57" s="17"/>
    </row>
    <row r="58" ht="12.75" customHeight="1">
      <c r="A58" s="104"/>
      <c r="B58" s="101"/>
      <c r="C58" s="101"/>
      <c r="D58" s="101"/>
      <c r="E58" s="101"/>
      <c r="F58" s="101"/>
      <c r="G58" s="101"/>
      <c r="H58" s="101"/>
      <c r="I58" s="101"/>
      <c r="J58" s="101"/>
      <c r="K58" s="101"/>
      <c r="L58" s="113" t="str">
        <f>IF(W36="3:0",L37,IF(W36="3:1",L37,IF(W36="3:2",L37,IF(W36="2:3",L33,IF(W36="1:3",L33,IF(W36="0:3",L33,""))))))</f>
        <v>Vargová Stella (40) (PINK!)</v>
      </c>
      <c r="M58" s="32"/>
      <c r="N58" s="32"/>
      <c r="O58" s="32"/>
      <c r="P58" s="32"/>
      <c r="Q58" s="32"/>
      <c r="R58" s="32"/>
      <c r="S58" s="32"/>
      <c r="T58" s="32"/>
      <c r="U58" s="32"/>
      <c r="V58" s="32"/>
      <c r="W58" s="101"/>
      <c r="X58" s="101"/>
      <c r="Y58" s="101"/>
      <c r="Z58" s="101"/>
      <c r="AA58" s="101"/>
      <c r="AB58" s="101"/>
      <c r="AC58" s="101"/>
      <c r="AD58" s="101"/>
      <c r="AE58" s="101"/>
      <c r="AF58" s="101"/>
      <c r="AG58" s="101"/>
      <c r="AH58" s="103"/>
      <c r="AI58" s="17"/>
    </row>
    <row r="59" ht="11.25" customHeight="1">
      <c r="A59" s="104"/>
      <c r="B59" s="101"/>
      <c r="C59" s="101"/>
      <c r="D59" s="101"/>
      <c r="E59" s="101"/>
      <c r="F59" s="101"/>
      <c r="G59" s="101"/>
      <c r="H59" s="101"/>
      <c r="I59" s="101"/>
      <c r="J59" s="101"/>
      <c r="K59" s="101"/>
      <c r="L59" s="101"/>
      <c r="M59" s="101"/>
      <c r="N59" s="101"/>
      <c r="O59" s="101"/>
      <c r="P59" s="101"/>
      <c r="Q59" s="101"/>
      <c r="R59" s="101"/>
      <c r="S59" s="101"/>
      <c r="T59" s="101"/>
      <c r="U59" s="101"/>
      <c r="V59" s="103"/>
      <c r="W59" s="106" t="str">
        <f>IF(W60="3:0",L58,IF(W60="3:1",L58,IF(W60="3:2",L58,IF(W60="2:3",L60,IF(W60="1:3",L60,IF(W60="0:3",L60,""))))))</f>
        <v>Vargová Stella (40) (PINK!)</v>
      </c>
      <c r="X59" s="32"/>
      <c r="Y59" s="32"/>
      <c r="Z59" s="32"/>
      <c r="AA59" s="32"/>
      <c r="AB59" s="32"/>
      <c r="AC59" s="32"/>
      <c r="AD59" s="32"/>
      <c r="AE59" s="32"/>
      <c r="AF59" s="32"/>
      <c r="AG59" s="32"/>
      <c r="AH59" s="103"/>
      <c r="AI59" s="17"/>
    </row>
    <row r="60" ht="12.75" customHeight="1">
      <c r="A60" s="104"/>
      <c r="B60" s="101"/>
      <c r="C60" s="101"/>
      <c r="D60" s="101"/>
      <c r="E60" s="101"/>
      <c r="F60" s="101"/>
      <c r="G60" s="101"/>
      <c r="H60" s="101"/>
      <c r="I60" s="101"/>
      <c r="J60" s="101"/>
      <c r="K60" s="101"/>
      <c r="L60" s="113" t="str">
        <f>IF(W44="3:0",L45,IF(W44="3:1",L45,IF(W44="3:2",L45,IF(W44="2:3",L41,IF(W44="1:3",L41,IF(W44="0:3",L41,""))))))</f>
        <v>Čupcová Valerie (36) (SKST)</v>
      </c>
      <c r="M60" s="32"/>
      <c r="N60" s="32"/>
      <c r="O60" s="32"/>
      <c r="P60" s="32"/>
      <c r="Q60" s="32"/>
      <c r="R60" s="32"/>
      <c r="S60" s="32"/>
      <c r="T60" s="32"/>
      <c r="U60" s="32"/>
      <c r="V60" s="32"/>
      <c r="W60" s="107" t="s">
        <v>76</v>
      </c>
      <c r="AH60" s="103"/>
      <c r="AI60" s="17"/>
    </row>
    <row r="61" ht="12.75" customHeight="1">
      <c r="A61" s="115"/>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8"/>
      <c r="AI61" s="17"/>
    </row>
    <row r="62" ht="12.75" customHeight="1">
      <c r="A62" s="97"/>
      <c r="B62" s="98"/>
      <c r="C62" s="98"/>
      <c r="D62" s="98"/>
      <c r="E62" s="98"/>
      <c r="F62" s="98"/>
      <c r="G62" s="98"/>
      <c r="H62" s="98"/>
      <c r="I62" s="98"/>
      <c r="J62" s="98"/>
      <c r="K62" s="98"/>
      <c r="L62" s="98"/>
      <c r="M62" s="98"/>
      <c r="N62" s="98"/>
      <c r="O62" s="98"/>
      <c r="P62" s="98"/>
      <c r="Q62" s="98"/>
      <c r="R62" s="98"/>
      <c r="S62" s="98"/>
      <c r="T62" s="98"/>
      <c r="U62" s="98"/>
      <c r="V62" s="98"/>
      <c r="W62" s="98"/>
      <c r="X62" s="98"/>
      <c r="Y62" s="98"/>
      <c r="Z62" s="120" t="s">
        <v>91</v>
      </c>
      <c r="AA62" s="98"/>
      <c r="AB62" s="98"/>
      <c r="AC62" s="98"/>
      <c r="AD62" s="98"/>
      <c r="AE62" s="98"/>
      <c r="AF62" s="98"/>
      <c r="AG62" s="98"/>
      <c r="AH62" s="99"/>
      <c r="AI62" s="17"/>
    </row>
    <row r="63" ht="12.75" customHeight="1">
      <c r="A63" s="104"/>
      <c r="B63" s="101"/>
      <c r="C63" s="101"/>
      <c r="D63" s="101"/>
      <c r="E63" s="101"/>
      <c r="F63" s="101"/>
      <c r="G63" s="101"/>
      <c r="H63" s="101"/>
      <c r="I63" s="101"/>
      <c r="J63" s="101"/>
      <c r="K63" s="101"/>
      <c r="L63" s="113" t="str">
        <f>IF(L51="3:0",A51,IF(L51="3:1",A51,IF(L51="3:2",A51,IF(L51="2:3",A49,IF(L51="1:3",A49,IF(L51="0:3",A49,""))))))</f>
        <v>Salaba Marek (47) (Smržovka)</v>
      </c>
      <c r="M63" s="32"/>
      <c r="N63" s="32"/>
      <c r="O63" s="32"/>
      <c r="P63" s="32"/>
      <c r="Q63" s="32"/>
      <c r="R63" s="32"/>
      <c r="S63" s="32"/>
      <c r="T63" s="32"/>
      <c r="U63" s="32"/>
      <c r="V63" s="32"/>
      <c r="W63" s="101"/>
      <c r="X63" s="101"/>
      <c r="Y63" s="101"/>
      <c r="Z63" s="101"/>
      <c r="AA63" s="101"/>
      <c r="AB63" s="101"/>
      <c r="AC63" s="101"/>
      <c r="AD63" s="101"/>
      <c r="AE63" s="101"/>
      <c r="AF63" s="101"/>
      <c r="AG63" s="101"/>
      <c r="AH63" s="103"/>
      <c r="AI63" s="17"/>
    </row>
    <row r="64" ht="12.75" customHeight="1">
      <c r="A64" s="104"/>
      <c r="B64" s="101"/>
      <c r="C64" s="101"/>
      <c r="D64" s="101"/>
      <c r="E64" s="101"/>
      <c r="F64" s="101"/>
      <c r="G64" s="101"/>
      <c r="H64" s="101"/>
      <c r="I64" s="101"/>
      <c r="J64" s="101"/>
      <c r="K64" s="101"/>
      <c r="L64" s="101"/>
      <c r="M64" s="101"/>
      <c r="N64" s="101"/>
      <c r="O64" s="101"/>
      <c r="P64" s="101"/>
      <c r="Q64" s="101"/>
      <c r="R64" s="101"/>
      <c r="S64" s="101"/>
      <c r="T64" s="101"/>
      <c r="U64" s="101"/>
      <c r="V64" s="103"/>
      <c r="W64" s="106" t="str">
        <f>IF(W65="3:0",L63,IF(W65="3:1",L63,IF(W65="3:2",L63,IF(W65="2:3",L65,IF(W65="1:3",L65,IF(W65="0:3",L65,""))))))</f>
        <v>Salaba Marek (47) (Smržovka)</v>
      </c>
      <c r="X64" s="32"/>
      <c r="Y64" s="32"/>
      <c r="Z64" s="32"/>
      <c r="AA64" s="32"/>
      <c r="AB64" s="32"/>
      <c r="AC64" s="32"/>
      <c r="AD64" s="32"/>
      <c r="AE64" s="32"/>
      <c r="AF64" s="32"/>
      <c r="AG64" s="32"/>
      <c r="AH64" s="103"/>
      <c r="AI64" s="17"/>
    </row>
    <row r="65" ht="15.75" customHeight="1">
      <c r="A65" s="104"/>
      <c r="B65" s="101"/>
      <c r="C65" s="101"/>
      <c r="D65" s="101"/>
      <c r="E65" s="101"/>
      <c r="F65" s="101"/>
      <c r="G65" s="101"/>
      <c r="H65" s="101"/>
      <c r="I65" s="101"/>
      <c r="J65" s="101"/>
      <c r="K65" s="101"/>
      <c r="L65" s="113" t="str">
        <f>IF(L55="3:0",A55,IF(L55="3:1",A55,IF(L55="3:2",A55,IF(L55="2:3",A53,IF(L55="1:3",A53,IF(L55="0:3",A53,""))))))</f>
        <v>Humhal Jiří (46) (ČL)</v>
      </c>
      <c r="M65" s="32"/>
      <c r="N65" s="32"/>
      <c r="O65" s="32"/>
      <c r="P65" s="32"/>
      <c r="Q65" s="32"/>
      <c r="R65" s="32"/>
      <c r="S65" s="32"/>
      <c r="T65" s="32"/>
      <c r="U65" s="32"/>
      <c r="V65" s="32"/>
      <c r="W65" s="107" t="s">
        <v>76</v>
      </c>
      <c r="AH65" s="103"/>
      <c r="AI65" s="17"/>
    </row>
    <row r="66" ht="12.75" customHeight="1">
      <c r="A66" s="115"/>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8"/>
      <c r="AI66" s="17"/>
    </row>
    <row r="67" ht="12.75" customHeight="1">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7"/>
    </row>
    <row r="68" ht="12.75" customHeight="1">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7"/>
    </row>
    <row r="69" ht="12.75" customHeight="1">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7"/>
    </row>
    <row r="70" ht="12.75" customHeight="1">
      <c r="A70" s="121" t="str">
        <f>A1</f>
        <v>1. KBT Libereckého kraje</v>
      </c>
      <c r="B70" s="2"/>
      <c r="C70" s="2"/>
      <c r="D70" s="2"/>
      <c r="E70" s="2"/>
      <c r="F70" s="2"/>
      <c r="G70" s="2"/>
      <c r="H70" s="2"/>
      <c r="I70" s="4"/>
      <c r="J70" s="122"/>
      <c r="K70" s="123" t="str">
        <f>K1</f>
        <v>Liberec, 28.9.2026</v>
      </c>
      <c r="L70" s="2"/>
      <c r="M70" s="2"/>
      <c r="N70" s="2"/>
      <c r="O70" s="2"/>
      <c r="P70" s="2"/>
      <c r="Q70" s="2"/>
      <c r="R70" s="2"/>
      <c r="S70" s="4"/>
      <c r="T70" s="122"/>
      <c r="U70" s="126" t="str">
        <f>U1</f>
        <v>Divize</v>
      </c>
      <c r="V70" s="2"/>
      <c r="W70" s="4"/>
      <c r="X70" s="127" t="str">
        <f>X1</f>
        <v>B</v>
      </c>
      <c r="Y70" s="2"/>
      <c r="Z70" s="4"/>
      <c r="AA70" s="127" t="str">
        <f>Z73</f>
        <v>o 9.-16.místo</v>
      </c>
      <c r="AB70" s="2"/>
      <c r="AC70" s="2"/>
      <c r="AD70" s="2"/>
      <c r="AE70" s="2"/>
      <c r="AF70" s="2"/>
      <c r="AG70" s="2"/>
      <c r="AH70" s="16"/>
      <c r="AI70" s="17"/>
    </row>
    <row r="71" ht="12.75" customHeight="1">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7"/>
    </row>
    <row r="72" ht="12.75" customHeight="1">
      <c r="A72" s="97"/>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9"/>
      <c r="AI72" s="17"/>
    </row>
    <row r="73" ht="12.75" customHeight="1">
      <c r="A73" s="100" t="s">
        <v>18</v>
      </c>
      <c r="B73" s="32"/>
      <c r="C73" s="32"/>
      <c r="D73" s="32"/>
      <c r="E73" s="32"/>
      <c r="F73" s="32"/>
      <c r="G73" s="32"/>
      <c r="H73" s="32"/>
      <c r="I73" s="32"/>
      <c r="J73" s="32"/>
      <c r="K73" s="32"/>
      <c r="L73" s="101"/>
      <c r="M73" s="101"/>
      <c r="N73" s="101"/>
      <c r="O73" s="101"/>
      <c r="P73" s="101"/>
      <c r="Q73" s="101"/>
      <c r="R73" s="101"/>
      <c r="S73" s="101"/>
      <c r="T73" s="101"/>
      <c r="U73" s="101"/>
      <c r="V73" s="101"/>
      <c r="W73" s="101"/>
      <c r="X73" s="101"/>
      <c r="Y73" s="101"/>
      <c r="Z73" s="102" t="s">
        <v>93</v>
      </c>
      <c r="AA73" s="101"/>
      <c r="AB73" s="101"/>
      <c r="AC73" s="101"/>
      <c r="AD73" s="101"/>
      <c r="AE73" s="101"/>
      <c r="AF73" s="101"/>
      <c r="AG73" s="101"/>
      <c r="AH73" s="103"/>
      <c r="AI73" s="17"/>
    </row>
    <row r="74" ht="12.75" customHeight="1">
      <c r="A74" s="104"/>
      <c r="B74" s="101"/>
      <c r="C74" s="101"/>
      <c r="D74" s="101"/>
      <c r="E74" s="101"/>
      <c r="F74" s="101"/>
      <c r="G74" s="101"/>
      <c r="H74" s="101"/>
      <c r="I74" s="101"/>
      <c r="J74" s="101"/>
      <c r="K74" s="103"/>
      <c r="L74" s="106" t="str">
        <f>IF(L75="3:0",A73,IF(L75="3:1",A73,IF(L75="3:2",A73,IF(L75="2:3",A75,IF(L75="1:3",A75,IF(L75="0:3",A75,""))))))</f>
        <v>Korpová Tereza (16) (PINK!)</v>
      </c>
      <c r="M74" s="32"/>
      <c r="N74" s="32"/>
      <c r="O74" s="32"/>
      <c r="P74" s="32"/>
      <c r="Q74" s="32"/>
      <c r="R74" s="32"/>
      <c r="S74" s="32"/>
      <c r="T74" s="32"/>
      <c r="U74" s="32"/>
      <c r="V74" s="32"/>
      <c r="W74" s="101"/>
      <c r="X74" s="101"/>
      <c r="Y74" s="101"/>
      <c r="Z74" s="101"/>
      <c r="AA74" s="101"/>
      <c r="AB74" s="101"/>
      <c r="AC74" s="101"/>
      <c r="AD74" s="101"/>
      <c r="AE74" s="101"/>
      <c r="AF74" s="101"/>
      <c r="AG74" s="101"/>
      <c r="AH74" s="103"/>
      <c r="AI74" s="90"/>
    </row>
    <row r="75" ht="12.75" customHeight="1">
      <c r="A75" s="100" t="s">
        <v>81</v>
      </c>
      <c r="B75" s="32"/>
      <c r="C75" s="32"/>
      <c r="D75" s="32"/>
      <c r="E75" s="32"/>
      <c r="F75" s="32"/>
      <c r="G75" s="32"/>
      <c r="H75" s="32"/>
      <c r="I75" s="32"/>
      <c r="J75" s="32"/>
      <c r="K75" s="32"/>
      <c r="L75" s="107" t="s">
        <v>78</v>
      </c>
      <c r="W75" s="104"/>
      <c r="X75" s="101"/>
      <c r="Y75" s="101"/>
      <c r="Z75" s="101"/>
      <c r="AA75" s="101"/>
      <c r="AB75" s="101"/>
      <c r="AC75" s="101"/>
      <c r="AD75" s="101"/>
      <c r="AE75" s="101"/>
      <c r="AF75" s="101"/>
      <c r="AG75" s="101"/>
      <c r="AH75" s="103"/>
      <c r="AI75" s="17"/>
    </row>
    <row r="76" ht="12.75" customHeight="1">
      <c r="A76" s="104"/>
      <c r="B76" s="101"/>
      <c r="C76" s="101"/>
      <c r="D76" s="101"/>
      <c r="E76" s="101"/>
      <c r="F76" s="101"/>
      <c r="G76" s="101"/>
      <c r="H76" s="101"/>
      <c r="I76" s="101"/>
      <c r="J76" s="101"/>
      <c r="K76" s="101"/>
      <c r="L76" s="101"/>
      <c r="M76" s="101"/>
      <c r="N76" s="101"/>
      <c r="O76" s="101"/>
      <c r="P76" s="101"/>
      <c r="Q76" s="101"/>
      <c r="R76" s="101"/>
      <c r="S76" s="101"/>
      <c r="T76" s="101"/>
      <c r="U76" s="101"/>
      <c r="V76" s="101"/>
      <c r="W76" s="106" t="str">
        <f>IF(W77="3:0",L74,IF(W77="3:1",L74,IF(W77="3:2",L74,IF(W77="2:3",L78,IF(W77="1:3",L78,IF(W77="0:3",L78,""))))))</f>
        <v>Korpová Tereza (16) (PINK!)</v>
      </c>
      <c r="X76" s="32"/>
      <c r="Y76" s="32"/>
      <c r="Z76" s="32"/>
      <c r="AA76" s="32"/>
      <c r="AB76" s="32"/>
      <c r="AC76" s="32"/>
      <c r="AD76" s="32"/>
      <c r="AE76" s="32"/>
      <c r="AF76" s="32"/>
      <c r="AG76" s="32"/>
      <c r="AH76" s="103"/>
      <c r="AI76" s="17"/>
    </row>
    <row r="77" ht="12.75" customHeight="1">
      <c r="A77" s="100" t="s">
        <v>59</v>
      </c>
      <c r="B77" s="32"/>
      <c r="C77" s="32"/>
      <c r="D77" s="32"/>
      <c r="E77" s="32"/>
      <c r="F77" s="32"/>
      <c r="G77" s="32"/>
      <c r="H77" s="32"/>
      <c r="I77" s="32"/>
      <c r="J77" s="32"/>
      <c r="K77" s="32"/>
      <c r="L77" s="101"/>
      <c r="M77" s="101"/>
      <c r="N77" s="101"/>
      <c r="O77" s="101"/>
      <c r="P77" s="101"/>
      <c r="Q77" s="101"/>
      <c r="R77" s="101"/>
      <c r="S77" s="101"/>
      <c r="T77" s="101"/>
      <c r="U77" s="101"/>
      <c r="V77" s="101"/>
      <c r="W77" s="107" t="s">
        <v>79</v>
      </c>
      <c r="AH77" s="108"/>
      <c r="AI77" s="17"/>
    </row>
    <row r="78" ht="12.75" customHeight="1">
      <c r="A78" s="104"/>
      <c r="B78" s="101"/>
      <c r="C78" s="101"/>
      <c r="D78" s="101"/>
      <c r="E78" s="101"/>
      <c r="F78" s="101"/>
      <c r="G78" s="101"/>
      <c r="H78" s="101"/>
      <c r="I78" s="101"/>
      <c r="J78" s="101"/>
      <c r="K78" s="103"/>
      <c r="L78" s="106" t="str">
        <f>IF(L79="3:0",A77,IF(L79="3:1",A77,IF(L79="3:2",A77,IF(L79="2:3",A79,IF(L79="1:3",A79,IF(L79="0:3",A79,""))))))</f>
        <v>Trojan Jáchym (53) (KMST)</v>
      </c>
      <c r="M78" s="32"/>
      <c r="N78" s="32"/>
      <c r="O78" s="32"/>
      <c r="P78" s="32"/>
      <c r="Q78" s="32"/>
      <c r="R78" s="32"/>
      <c r="S78" s="32"/>
      <c r="T78" s="32"/>
      <c r="U78" s="32"/>
      <c r="V78" s="32"/>
      <c r="W78" s="104"/>
      <c r="X78" s="101"/>
      <c r="Y78" s="101"/>
      <c r="Z78" s="101"/>
      <c r="AA78" s="101"/>
      <c r="AB78" s="101"/>
      <c r="AC78" s="101"/>
      <c r="AD78" s="101"/>
      <c r="AE78" s="101"/>
      <c r="AF78" s="101"/>
      <c r="AG78" s="109"/>
      <c r="AH78" s="108"/>
      <c r="AI78" s="17"/>
    </row>
    <row r="79" ht="12.75" customHeight="1">
      <c r="A79" s="100" t="s">
        <v>90</v>
      </c>
      <c r="B79" s="32"/>
      <c r="C79" s="32"/>
      <c r="D79" s="32"/>
      <c r="E79" s="32"/>
      <c r="F79" s="32"/>
      <c r="G79" s="32"/>
      <c r="H79" s="32"/>
      <c r="I79" s="32"/>
      <c r="J79" s="32"/>
      <c r="K79" s="32"/>
      <c r="L79" s="107" t="s">
        <v>82</v>
      </c>
      <c r="W79" s="101"/>
      <c r="X79" s="101"/>
      <c r="Y79" s="101"/>
      <c r="Z79" s="101"/>
      <c r="AA79" s="101"/>
      <c r="AB79" s="101"/>
      <c r="AC79" s="101"/>
      <c r="AD79" s="101"/>
      <c r="AE79" s="101"/>
      <c r="AF79" s="101"/>
      <c r="AG79" s="109"/>
      <c r="AH79" s="108"/>
      <c r="AI79" s="17"/>
    </row>
    <row r="80" ht="12.75" customHeight="1">
      <c r="A80" s="104"/>
      <c r="B80" s="101"/>
      <c r="C80" s="101"/>
      <c r="D80" s="101"/>
      <c r="E80" s="101"/>
      <c r="F80" s="101"/>
      <c r="G80" s="101"/>
      <c r="H80" s="101"/>
      <c r="I80" s="101"/>
      <c r="J80" s="101"/>
      <c r="K80" s="101"/>
      <c r="L80" s="101"/>
      <c r="M80" s="101"/>
      <c r="N80" s="101"/>
      <c r="O80" s="101"/>
      <c r="P80" s="101"/>
      <c r="Q80" s="101"/>
      <c r="R80" s="101"/>
      <c r="S80" s="101"/>
      <c r="T80" s="101"/>
      <c r="U80" s="101"/>
      <c r="V80" s="101"/>
      <c r="W80" s="113" t="str">
        <f>IF(W81="3:0",W76,IF(W81="3:1",W76,IF(W81="3:2",W76,IF(W81="2:3",W84,IF(W81="1:3",W84,IF(W81="0:3",W84,""))))))</f>
        <v>Korpová Tereza (16) (PINK!)</v>
      </c>
      <c r="X80" s="32"/>
      <c r="Y80" s="32"/>
      <c r="Z80" s="32"/>
      <c r="AA80" s="32"/>
      <c r="AB80" s="32"/>
      <c r="AC80" s="32"/>
      <c r="AD80" s="32"/>
      <c r="AE80" s="32"/>
      <c r="AF80" s="32"/>
      <c r="AG80" s="32"/>
      <c r="AH80" s="108"/>
      <c r="AI80" s="17"/>
    </row>
    <row r="81" ht="12.75" customHeight="1">
      <c r="A81" s="100" t="s">
        <v>75</v>
      </c>
      <c r="B81" s="32"/>
      <c r="C81" s="32"/>
      <c r="D81" s="32"/>
      <c r="E81" s="32"/>
      <c r="F81" s="32"/>
      <c r="G81" s="32"/>
      <c r="H81" s="32"/>
      <c r="I81" s="32"/>
      <c r="J81" s="32"/>
      <c r="K81" s="32"/>
      <c r="L81" s="101"/>
      <c r="M81" s="101"/>
      <c r="N81" s="101"/>
      <c r="O81" s="101"/>
      <c r="P81" s="101"/>
      <c r="Q81" s="101"/>
      <c r="R81" s="101"/>
      <c r="S81" s="101"/>
      <c r="T81" s="101"/>
      <c r="U81" s="101"/>
      <c r="V81" s="101"/>
      <c r="W81" s="114" t="s">
        <v>79</v>
      </c>
      <c r="AH81" s="108"/>
      <c r="AI81" s="17"/>
    </row>
    <row r="82" ht="12.75" customHeight="1">
      <c r="A82" s="104"/>
      <c r="B82" s="101"/>
      <c r="C82" s="101"/>
      <c r="D82" s="101"/>
      <c r="E82" s="101"/>
      <c r="F82" s="101"/>
      <c r="G82" s="101"/>
      <c r="H82" s="101"/>
      <c r="I82" s="101"/>
      <c r="J82" s="101"/>
      <c r="K82" s="101"/>
      <c r="L82" s="106" t="str">
        <f>IF(L83="3:0",A81,IF(L83="3:1",A81,IF(L83="3:2",A81,IF(L83="2:3",A83,IF(L83="1:3",A83,IF(L83="0:3",A83,""))))))</f>
        <v>Hudák František (36) (Bižu)</v>
      </c>
      <c r="M82" s="32"/>
      <c r="N82" s="32"/>
      <c r="O82" s="32"/>
      <c r="P82" s="32"/>
      <c r="Q82" s="32"/>
      <c r="R82" s="32"/>
      <c r="S82" s="32"/>
      <c r="T82" s="32"/>
      <c r="U82" s="32"/>
      <c r="V82" s="32"/>
      <c r="W82" s="101"/>
      <c r="X82" s="101"/>
      <c r="Y82" s="101"/>
      <c r="Z82" s="101"/>
      <c r="AA82" s="101"/>
      <c r="AB82" s="101"/>
      <c r="AC82" s="101"/>
      <c r="AD82" s="101"/>
      <c r="AE82" s="101"/>
      <c r="AF82" s="101"/>
      <c r="AG82" s="109"/>
      <c r="AH82" s="108"/>
      <c r="AI82" s="17"/>
    </row>
    <row r="83" ht="12.75" customHeight="1">
      <c r="A83" s="100" t="s">
        <v>87</v>
      </c>
      <c r="B83" s="32"/>
      <c r="C83" s="32"/>
      <c r="D83" s="32"/>
      <c r="E83" s="32"/>
      <c r="F83" s="32"/>
      <c r="G83" s="32"/>
      <c r="H83" s="32"/>
      <c r="I83" s="32"/>
      <c r="J83" s="32"/>
      <c r="K83" s="32"/>
      <c r="L83" s="107" t="s">
        <v>85</v>
      </c>
      <c r="W83" s="104"/>
      <c r="X83" s="101"/>
      <c r="Y83" s="101"/>
      <c r="Z83" s="101"/>
      <c r="AA83" s="101"/>
      <c r="AB83" s="101"/>
      <c r="AC83" s="101"/>
      <c r="AD83" s="101"/>
      <c r="AE83" s="101"/>
      <c r="AF83" s="101"/>
      <c r="AG83" s="109"/>
      <c r="AH83" s="108"/>
      <c r="AI83" s="17"/>
    </row>
    <row r="84" ht="12.75" customHeight="1">
      <c r="A84" s="104"/>
      <c r="B84" s="101"/>
      <c r="C84" s="101"/>
      <c r="D84" s="101"/>
      <c r="E84" s="101"/>
      <c r="F84" s="101"/>
      <c r="G84" s="101"/>
      <c r="H84" s="101"/>
      <c r="I84" s="101"/>
      <c r="J84" s="101"/>
      <c r="K84" s="101"/>
      <c r="L84" s="101"/>
      <c r="M84" s="101"/>
      <c r="N84" s="101"/>
      <c r="O84" s="101"/>
      <c r="P84" s="101"/>
      <c r="Q84" s="101"/>
      <c r="R84" s="101"/>
      <c r="S84" s="101"/>
      <c r="T84" s="101"/>
      <c r="U84" s="101"/>
      <c r="V84" s="101"/>
      <c r="W84" s="106" t="str">
        <f>IF(W85="3:0",L82,IF(W85="3:1",L82,IF(W85="3:2",L82,IF(W85="2:3",L86,IF(W85="1:3",L86,IF(W85="0:3",L86,""))))))</f>
        <v>Hudák František (36) (Bižu)</v>
      </c>
      <c r="X84" s="32"/>
      <c r="Y84" s="32"/>
      <c r="Z84" s="32"/>
      <c r="AA84" s="32"/>
      <c r="AB84" s="32"/>
      <c r="AC84" s="32"/>
      <c r="AD84" s="32"/>
      <c r="AE84" s="32"/>
      <c r="AF84" s="32"/>
      <c r="AG84" s="32"/>
      <c r="AH84" s="108"/>
      <c r="AI84" s="17"/>
    </row>
    <row r="85" ht="12.75" customHeight="1">
      <c r="A85" s="100" t="s">
        <v>27</v>
      </c>
      <c r="B85" s="32"/>
      <c r="C85" s="32"/>
      <c r="D85" s="32"/>
      <c r="E85" s="32"/>
      <c r="F85" s="32"/>
      <c r="G85" s="32"/>
      <c r="H85" s="32"/>
      <c r="I85" s="32"/>
      <c r="J85" s="32"/>
      <c r="K85" s="32"/>
      <c r="L85" s="101"/>
      <c r="M85" s="101"/>
      <c r="N85" s="101"/>
      <c r="O85" s="101"/>
      <c r="P85" s="101"/>
      <c r="Q85" s="101"/>
      <c r="R85" s="101"/>
      <c r="S85" s="101"/>
      <c r="T85" s="101"/>
      <c r="U85" s="101"/>
      <c r="V85" s="101"/>
      <c r="W85" s="107" t="s">
        <v>76</v>
      </c>
      <c r="AH85" s="103"/>
      <c r="AI85" s="17"/>
    </row>
    <row r="86" ht="12.75" customHeight="1">
      <c r="A86" s="104"/>
      <c r="B86" s="101"/>
      <c r="C86" s="101"/>
      <c r="D86" s="101"/>
      <c r="E86" s="101"/>
      <c r="F86" s="101"/>
      <c r="G86" s="101"/>
      <c r="H86" s="101"/>
      <c r="I86" s="101"/>
      <c r="J86" s="101"/>
      <c r="K86" s="101"/>
      <c r="L86" s="106" t="str">
        <f>IF(L87="3:0",A85,IF(L87="3:1",A85,IF(L87="3:2",A85,IF(L87="2:3",A87,IF(L87="1:3",A87,IF(L87="0:3",A87,""))))))</f>
        <v>Švarc Dominik (39) (Bižu)</v>
      </c>
      <c r="M86" s="32"/>
      <c r="N86" s="32"/>
      <c r="O86" s="32"/>
      <c r="P86" s="32"/>
      <c r="Q86" s="32"/>
      <c r="R86" s="32"/>
      <c r="S86" s="32"/>
      <c r="T86" s="32"/>
      <c r="U86" s="32"/>
      <c r="V86" s="32"/>
      <c r="W86" s="104"/>
      <c r="X86" s="101"/>
      <c r="Y86" s="101"/>
      <c r="Z86" s="101"/>
      <c r="AA86" s="101"/>
      <c r="AB86" s="101"/>
      <c r="AC86" s="101"/>
      <c r="AD86" s="101"/>
      <c r="AE86" s="101"/>
      <c r="AF86" s="101"/>
      <c r="AG86" s="109"/>
      <c r="AH86" s="103"/>
      <c r="AI86" s="17"/>
    </row>
    <row r="87" ht="12.75" customHeight="1">
      <c r="A87" s="100" t="s">
        <v>49</v>
      </c>
      <c r="B87" s="32"/>
      <c r="C87" s="32"/>
      <c r="D87" s="32"/>
      <c r="E87" s="32"/>
      <c r="F87" s="32"/>
      <c r="G87" s="32"/>
      <c r="H87" s="32"/>
      <c r="I87" s="32"/>
      <c r="J87" s="32"/>
      <c r="K87" s="32"/>
      <c r="L87" s="107" t="s">
        <v>85</v>
      </c>
      <c r="W87" s="101"/>
      <c r="X87" s="101"/>
      <c r="Y87" s="101"/>
      <c r="Z87" s="101"/>
      <c r="AA87" s="109"/>
      <c r="AB87" s="109"/>
      <c r="AC87" s="109"/>
      <c r="AD87" s="109"/>
      <c r="AE87" s="109"/>
      <c r="AF87" s="109"/>
      <c r="AG87" s="109"/>
      <c r="AH87" s="103"/>
      <c r="AI87" s="17"/>
    </row>
    <row r="88" ht="12.75" customHeight="1">
      <c r="A88" s="115"/>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8"/>
      <c r="AI88" s="17"/>
    </row>
    <row r="89" ht="12.75" customHeight="1">
      <c r="A89" s="97"/>
      <c r="B89" s="98"/>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9"/>
      <c r="AI89" s="17"/>
    </row>
    <row r="90" ht="12.75" customHeight="1">
      <c r="A90" s="106" t="str">
        <f>IF(L75="3:0",A75,IF(L75="3:1",A75,IF(L75="3:2",A75,IF(L75="2:3",A73,IF(L75="1:3",A73,IF(L75="0:3",A73,""))))))</f>
        <v>Janatka Adam (43) (ČL)</v>
      </c>
      <c r="B90" s="32"/>
      <c r="C90" s="32"/>
      <c r="D90" s="32"/>
      <c r="E90" s="32"/>
      <c r="F90" s="32"/>
      <c r="G90" s="32"/>
      <c r="H90" s="32"/>
      <c r="I90" s="32"/>
      <c r="J90" s="32"/>
      <c r="K90" s="32"/>
      <c r="L90" s="101"/>
      <c r="M90" s="101"/>
      <c r="N90" s="101"/>
      <c r="O90" s="101"/>
      <c r="P90" s="101"/>
      <c r="Q90" s="101"/>
      <c r="R90" s="101"/>
      <c r="S90" s="101"/>
      <c r="T90" s="101"/>
      <c r="U90" s="101"/>
      <c r="V90" s="101"/>
      <c r="W90" s="101"/>
      <c r="X90" s="101"/>
      <c r="Y90" s="101"/>
      <c r="Z90" s="102" t="s">
        <v>94</v>
      </c>
      <c r="AA90" s="101"/>
      <c r="AB90" s="101"/>
      <c r="AC90" s="101"/>
      <c r="AD90" s="101"/>
      <c r="AE90" s="101"/>
      <c r="AF90" s="101"/>
      <c r="AG90" s="101"/>
      <c r="AH90" s="103"/>
      <c r="AI90" s="17"/>
    </row>
    <row r="91" ht="12.75" customHeight="1">
      <c r="A91" s="104"/>
      <c r="B91" s="101"/>
      <c r="C91" s="101"/>
      <c r="D91" s="101"/>
      <c r="E91" s="101"/>
      <c r="F91" s="101"/>
      <c r="G91" s="101"/>
      <c r="H91" s="101"/>
      <c r="I91" s="101"/>
      <c r="J91" s="101"/>
      <c r="K91" s="103"/>
      <c r="L91" s="106" t="str">
        <f>IF(L92="3:0",A90,IF(L92="3:1",A90,IF(L92="3:2",A90,IF(L92="2:3",A92,IF(L92="1:3",A92,IF(L92="0:3",A92,""))))))</f>
        <v>Janatka Adam (43) (ČL)</v>
      </c>
      <c r="M91" s="32"/>
      <c r="N91" s="32"/>
      <c r="O91" s="32"/>
      <c r="P91" s="32"/>
      <c r="Q91" s="32"/>
      <c r="R91" s="32"/>
      <c r="S91" s="32"/>
      <c r="T91" s="32"/>
      <c r="U91" s="32"/>
      <c r="V91" s="32"/>
      <c r="W91" s="101"/>
      <c r="X91" s="101"/>
      <c r="Y91" s="101"/>
      <c r="Z91" s="101"/>
      <c r="AA91" s="101"/>
      <c r="AB91" s="101"/>
      <c r="AC91" s="101"/>
      <c r="AD91" s="101"/>
      <c r="AE91" s="101"/>
      <c r="AF91" s="101"/>
      <c r="AG91" s="101"/>
      <c r="AH91" s="103"/>
      <c r="AI91" s="17"/>
    </row>
    <row r="92" ht="12.75" customHeight="1">
      <c r="A92" s="106" t="str">
        <f>IF(L79="3:0",A79,IF(L79="3:1",A79,IF(L79="3:2",A79,IF(L79="2:3",A77,IF(L79="1:3",A77,IF(L79="0:3",A77,""))))))</f>
        <v>Johanová Sofie (50) (PINK!)</v>
      </c>
      <c r="B92" s="32"/>
      <c r="C92" s="32"/>
      <c r="D92" s="32"/>
      <c r="E92" s="32"/>
      <c r="F92" s="32"/>
      <c r="G92" s="32"/>
      <c r="H92" s="32"/>
      <c r="I92" s="32"/>
      <c r="J92" s="32"/>
      <c r="K92" s="32"/>
      <c r="L92" s="107" t="s">
        <v>78</v>
      </c>
      <c r="W92" s="104"/>
      <c r="X92" s="101"/>
      <c r="Y92" s="101"/>
      <c r="Z92" s="101"/>
      <c r="AA92" s="101"/>
      <c r="AB92" s="101"/>
      <c r="AC92" s="101"/>
      <c r="AD92" s="101"/>
      <c r="AE92" s="101"/>
      <c r="AF92" s="101"/>
      <c r="AG92" s="101"/>
      <c r="AH92" s="103"/>
      <c r="AI92" s="17"/>
    </row>
    <row r="93" ht="12.75" customHeight="1">
      <c r="A93" s="104"/>
      <c r="B93" s="101"/>
      <c r="C93" s="101"/>
      <c r="D93" s="101"/>
      <c r="E93" s="101"/>
      <c r="F93" s="101"/>
      <c r="G93" s="101"/>
      <c r="H93" s="101"/>
      <c r="I93" s="101"/>
      <c r="J93" s="101"/>
      <c r="K93" s="101"/>
      <c r="L93" s="101"/>
      <c r="M93" s="101"/>
      <c r="N93" s="101"/>
      <c r="O93" s="101"/>
      <c r="P93" s="101"/>
      <c r="Q93" s="101"/>
      <c r="R93" s="101"/>
      <c r="S93" s="101"/>
      <c r="T93" s="101"/>
      <c r="U93" s="101"/>
      <c r="V93" s="101"/>
      <c r="W93" s="106" t="str">
        <f>IF(W94="3:0",L91,IF(W94="3:1",L91,IF(W94="3:2",L91,IF(W94="2:3",L95,IF(W94="1:3",L95,IF(W94="0:3",L95,""))))))</f>
        <v>Janatka Adam (43) (ČL)</v>
      </c>
      <c r="X93" s="32"/>
      <c r="Y93" s="32"/>
      <c r="Z93" s="32"/>
      <c r="AA93" s="32"/>
      <c r="AB93" s="32"/>
      <c r="AC93" s="32"/>
      <c r="AD93" s="32"/>
      <c r="AE93" s="32"/>
      <c r="AF93" s="32"/>
      <c r="AG93" s="32"/>
      <c r="AH93" s="103"/>
      <c r="AI93" s="17"/>
    </row>
    <row r="94" ht="12.75" customHeight="1">
      <c r="A94" s="106" t="str">
        <f>IF(L83="3:0",A83,IF(L83="3:1",A83,IF(L83="3:2",A83,IF(L83="2:3",A81,IF(L83="1:3",A81,IF(L83="0:3",A81,""))))))</f>
        <v>Vorel Jan (56) (PINK!)</v>
      </c>
      <c r="B94" s="32"/>
      <c r="C94" s="32"/>
      <c r="D94" s="32"/>
      <c r="E94" s="32"/>
      <c r="F94" s="32"/>
      <c r="G94" s="32"/>
      <c r="H94" s="32"/>
      <c r="I94" s="32"/>
      <c r="J94" s="32"/>
      <c r="K94" s="32"/>
      <c r="L94" s="101"/>
      <c r="M94" s="101"/>
      <c r="N94" s="101"/>
      <c r="O94" s="101"/>
      <c r="P94" s="101"/>
      <c r="Q94" s="101"/>
      <c r="R94" s="101"/>
      <c r="S94" s="101"/>
      <c r="T94" s="101"/>
      <c r="U94" s="101"/>
      <c r="V94" s="101"/>
      <c r="W94" s="107" t="s">
        <v>76</v>
      </c>
      <c r="AH94" s="103"/>
      <c r="AI94" s="17"/>
    </row>
    <row r="95" ht="12.75" customHeight="1">
      <c r="A95" s="104"/>
      <c r="B95" s="101"/>
      <c r="C95" s="101"/>
      <c r="D95" s="101"/>
      <c r="E95" s="101"/>
      <c r="F95" s="101"/>
      <c r="G95" s="101"/>
      <c r="H95" s="101"/>
      <c r="I95" s="101"/>
      <c r="J95" s="101"/>
      <c r="K95" s="103"/>
      <c r="L95" s="106" t="str">
        <f>IF(L96="3:0",A94,IF(L96="3:1",A94,IF(L96="3:2",A94,IF(L96="2:3",A96,IF(L96="1:3",A96,IF(L96="0:3",A96,""))))))</f>
        <v>Leksa Michal (57) (STAR)</v>
      </c>
      <c r="M95" s="32"/>
      <c r="N95" s="32"/>
      <c r="O95" s="32"/>
      <c r="P95" s="32"/>
      <c r="Q95" s="32"/>
      <c r="R95" s="32"/>
      <c r="S95" s="32"/>
      <c r="T95" s="32"/>
      <c r="U95" s="32"/>
      <c r="V95" s="32"/>
      <c r="W95" s="104"/>
      <c r="X95" s="101"/>
      <c r="Y95" s="101"/>
      <c r="Z95" s="101"/>
      <c r="AA95" s="101"/>
      <c r="AB95" s="101"/>
      <c r="AC95" s="101"/>
      <c r="AD95" s="101"/>
      <c r="AE95" s="101"/>
      <c r="AF95" s="101"/>
      <c r="AG95" s="109"/>
      <c r="AH95" s="103"/>
      <c r="AI95" s="17"/>
    </row>
    <row r="96" ht="12.75" customHeight="1">
      <c r="A96" s="106" t="str">
        <f>IF(L87="3:0",A87,IF(L87="3:1",A87,IF(L87="3:2",A87,IF(L87="2:3",A85,IF(L87="1:3",A85,IF(L87="0:3",A85,""))))))</f>
        <v>Leksa Michal (57) (STAR)</v>
      </c>
      <c r="B96" s="32"/>
      <c r="C96" s="32"/>
      <c r="D96" s="32"/>
      <c r="E96" s="32"/>
      <c r="F96" s="32"/>
      <c r="G96" s="32"/>
      <c r="H96" s="32"/>
      <c r="I96" s="32"/>
      <c r="J96" s="32"/>
      <c r="K96" s="32"/>
      <c r="L96" s="107" t="s">
        <v>85</v>
      </c>
      <c r="W96" s="101"/>
      <c r="X96" s="101"/>
      <c r="Y96" s="101"/>
      <c r="Z96" s="101"/>
      <c r="AA96" s="101"/>
      <c r="AB96" s="101"/>
      <c r="AC96" s="101"/>
      <c r="AD96" s="101"/>
      <c r="AE96" s="101"/>
      <c r="AF96" s="101"/>
      <c r="AG96" s="109"/>
      <c r="AH96" s="103"/>
      <c r="AI96" s="17"/>
    </row>
    <row r="97" ht="12.75" customHeight="1">
      <c r="A97" s="115"/>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8"/>
      <c r="AI97" s="17"/>
    </row>
    <row r="98" ht="12.75" customHeight="1">
      <c r="A98" s="97"/>
      <c r="B98" s="98"/>
      <c r="C98" s="98"/>
      <c r="D98" s="98"/>
      <c r="E98" s="98"/>
      <c r="F98" s="98"/>
      <c r="G98" s="98"/>
      <c r="H98" s="98"/>
      <c r="I98" s="98"/>
      <c r="J98" s="98"/>
      <c r="K98" s="98"/>
      <c r="L98" s="98"/>
      <c r="M98" s="98"/>
      <c r="N98" s="98"/>
      <c r="O98" s="98"/>
      <c r="P98" s="98"/>
      <c r="Q98" s="98"/>
      <c r="R98" s="98"/>
      <c r="S98" s="98"/>
      <c r="T98" s="98"/>
      <c r="U98" s="98"/>
      <c r="V98" s="98"/>
      <c r="W98" s="98"/>
      <c r="X98" s="98"/>
      <c r="Y98" s="98"/>
      <c r="Z98" s="120" t="s">
        <v>95</v>
      </c>
      <c r="AA98" s="98"/>
      <c r="AB98" s="98"/>
      <c r="AC98" s="98"/>
      <c r="AD98" s="98"/>
      <c r="AE98" s="98"/>
      <c r="AF98" s="98"/>
      <c r="AG98" s="98"/>
      <c r="AH98" s="99"/>
      <c r="AI98" s="17"/>
    </row>
    <row r="99" ht="12.75" customHeight="1">
      <c r="A99" s="104"/>
      <c r="B99" s="101"/>
      <c r="C99" s="101"/>
      <c r="D99" s="101"/>
      <c r="E99" s="101"/>
      <c r="F99" s="101"/>
      <c r="G99" s="101"/>
      <c r="H99" s="101"/>
      <c r="I99" s="101"/>
      <c r="J99" s="101"/>
      <c r="K99" s="101"/>
      <c r="L99" s="113" t="str">
        <f>IF(W77="3:0",L78,IF(W77="3:1",L78,IF(W77="3:2",L78,IF(W77="2:3",L74,IF(W77="1:3",L74,IF(W77="0:3",L74,""))))))</f>
        <v>Trojan Jáchym (53) (KMST)</v>
      </c>
      <c r="M99" s="32"/>
      <c r="N99" s="32"/>
      <c r="O99" s="32"/>
      <c r="P99" s="32"/>
      <c r="Q99" s="32"/>
      <c r="R99" s="32"/>
      <c r="S99" s="32"/>
      <c r="T99" s="32"/>
      <c r="U99" s="32"/>
      <c r="V99" s="32"/>
      <c r="W99" s="101"/>
      <c r="X99" s="101"/>
      <c r="Y99" s="101"/>
      <c r="Z99" s="101"/>
      <c r="AA99" s="101"/>
      <c r="AB99" s="101"/>
      <c r="AC99" s="101"/>
      <c r="AD99" s="101"/>
      <c r="AE99" s="101"/>
      <c r="AF99" s="101"/>
      <c r="AG99" s="101"/>
      <c r="AH99" s="103"/>
      <c r="AI99" s="17"/>
    </row>
    <row r="100" ht="12.75" customHeight="1">
      <c r="A100" s="104"/>
      <c r="B100" s="101"/>
      <c r="C100" s="101"/>
      <c r="D100" s="101"/>
      <c r="E100" s="101"/>
      <c r="F100" s="101"/>
      <c r="G100" s="101"/>
      <c r="H100" s="101"/>
      <c r="I100" s="101"/>
      <c r="J100" s="101"/>
      <c r="K100" s="101"/>
      <c r="L100" s="101"/>
      <c r="M100" s="101"/>
      <c r="N100" s="101"/>
      <c r="O100" s="101"/>
      <c r="P100" s="101"/>
      <c r="Q100" s="101"/>
      <c r="R100" s="101"/>
      <c r="S100" s="101"/>
      <c r="T100" s="101"/>
      <c r="U100" s="101"/>
      <c r="V100" s="103"/>
      <c r="W100" s="106" t="str">
        <f>IF(W101="3:0",L99,IF(W101="3:1",L99,IF(W101="3:2",L99,IF(W101="2:3",L101,IF(W101="1:3",L101,IF(W101="0:3",L101,""))))))</f>
        <v>Švarc Dominik (39) (Bižu)</v>
      </c>
      <c r="X100" s="32"/>
      <c r="Y100" s="32"/>
      <c r="Z100" s="32"/>
      <c r="AA100" s="32"/>
      <c r="AB100" s="32"/>
      <c r="AC100" s="32"/>
      <c r="AD100" s="32"/>
      <c r="AE100" s="32"/>
      <c r="AF100" s="32"/>
      <c r="AG100" s="32"/>
      <c r="AH100" s="103"/>
      <c r="AI100" s="17"/>
    </row>
    <row r="101" ht="12.75" customHeight="1">
      <c r="A101" s="104"/>
      <c r="B101" s="101"/>
      <c r="C101" s="101"/>
      <c r="D101" s="101"/>
      <c r="E101" s="101"/>
      <c r="F101" s="101"/>
      <c r="G101" s="101"/>
      <c r="H101" s="101"/>
      <c r="I101" s="101"/>
      <c r="J101" s="101"/>
      <c r="K101" s="101"/>
      <c r="L101" s="113" t="str">
        <f>IF(W85="3:0",L86,IF(W85="3:1",L86,IF(W85="3:2",L86,IF(W85="2:3",L82,IF(W85="1:3",L82,IF(W85="0:3",L82,""))))))</f>
        <v>Švarc Dominik (39) (Bižu)</v>
      </c>
      <c r="M101" s="32"/>
      <c r="N101" s="32"/>
      <c r="O101" s="32"/>
      <c r="P101" s="32"/>
      <c r="Q101" s="32"/>
      <c r="R101" s="32"/>
      <c r="S101" s="32"/>
      <c r="T101" s="32"/>
      <c r="U101" s="32"/>
      <c r="V101" s="32"/>
      <c r="W101" s="107" t="s">
        <v>85</v>
      </c>
      <c r="AH101" s="103"/>
      <c r="AI101" s="17"/>
    </row>
    <row r="102" ht="12.75" customHeight="1">
      <c r="A102" s="115"/>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8"/>
      <c r="AI102" s="17"/>
    </row>
    <row r="103" ht="12.75" customHeight="1">
      <c r="A103" s="97"/>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120" t="s">
        <v>96</v>
      </c>
      <c r="AA103" s="98"/>
      <c r="AB103" s="98"/>
      <c r="AC103" s="98"/>
      <c r="AD103" s="98"/>
      <c r="AE103" s="98"/>
      <c r="AF103" s="98"/>
      <c r="AG103" s="98"/>
      <c r="AH103" s="99"/>
      <c r="AI103" s="17"/>
    </row>
    <row r="104" ht="12.75" customHeight="1">
      <c r="A104" s="104"/>
      <c r="B104" s="101"/>
      <c r="C104" s="101"/>
      <c r="D104" s="101"/>
      <c r="E104" s="101"/>
      <c r="F104" s="101"/>
      <c r="G104" s="101"/>
      <c r="H104" s="101"/>
      <c r="I104" s="101"/>
      <c r="J104" s="101"/>
      <c r="K104" s="101"/>
      <c r="L104" s="113" t="str">
        <f>IF(L92="3:0",A92,IF(L92="3:1",A92,IF(L92="3:2",A92,IF(L92="2:3",A90,IF(L92="1:3",A90,IF(L92="0:3",A90,""))))))</f>
        <v>Johanová Sofie (50) (PINK!)</v>
      </c>
      <c r="M104" s="32"/>
      <c r="N104" s="32"/>
      <c r="O104" s="32"/>
      <c r="P104" s="32"/>
      <c r="Q104" s="32"/>
      <c r="R104" s="32"/>
      <c r="S104" s="32"/>
      <c r="T104" s="32"/>
      <c r="U104" s="32"/>
      <c r="V104" s="32"/>
      <c r="W104" s="101"/>
      <c r="X104" s="101"/>
      <c r="Y104" s="101"/>
      <c r="Z104" s="101"/>
      <c r="AA104" s="101"/>
      <c r="AB104" s="101"/>
      <c r="AC104" s="101"/>
      <c r="AD104" s="101"/>
      <c r="AE104" s="101"/>
      <c r="AF104" s="101"/>
      <c r="AG104" s="101"/>
      <c r="AH104" s="103"/>
      <c r="AI104" s="17"/>
    </row>
    <row r="105" ht="12.75" customHeight="1">
      <c r="A105" s="104"/>
      <c r="B105" s="101"/>
      <c r="C105" s="101"/>
      <c r="D105" s="101"/>
      <c r="E105" s="101"/>
      <c r="F105" s="101"/>
      <c r="G105" s="101"/>
      <c r="H105" s="101"/>
      <c r="I105" s="101"/>
      <c r="J105" s="101"/>
      <c r="K105" s="101"/>
      <c r="L105" s="101"/>
      <c r="M105" s="101"/>
      <c r="N105" s="101"/>
      <c r="O105" s="101"/>
      <c r="P105" s="101"/>
      <c r="Q105" s="101"/>
      <c r="R105" s="101"/>
      <c r="S105" s="101"/>
      <c r="T105" s="101"/>
      <c r="U105" s="101"/>
      <c r="V105" s="103"/>
      <c r="W105" s="106" t="str">
        <f>IF(W106="3:0",L104,IF(W106="3:1",L104,IF(W106="3:2",L104,IF(W106="2:3",L106,IF(W106="1:3",L106,IF(W106="0:3",L106,""))))))</f>
        <v>Vorel Jan (56) (PINK!)</v>
      </c>
      <c r="X105" s="32"/>
      <c r="Y105" s="32"/>
      <c r="Z105" s="32"/>
      <c r="AA105" s="32"/>
      <c r="AB105" s="32"/>
      <c r="AC105" s="32"/>
      <c r="AD105" s="32"/>
      <c r="AE105" s="32"/>
      <c r="AF105" s="32"/>
      <c r="AG105" s="32"/>
      <c r="AH105" s="103"/>
      <c r="AI105" s="17"/>
    </row>
    <row r="106" ht="12.75" customHeight="1">
      <c r="A106" s="104"/>
      <c r="B106" s="101"/>
      <c r="C106" s="101"/>
      <c r="D106" s="101"/>
      <c r="E106" s="101"/>
      <c r="F106" s="101"/>
      <c r="G106" s="101"/>
      <c r="H106" s="101"/>
      <c r="I106" s="101"/>
      <c r="J106" s="101"/>
      <c r="K106" s="101"/>
      <c r="L106" s="113" t="str">
        <f>IF(L96="3:0",A96,IF(L96="3:1",A96,IF(L96="3:2",A96,IF(L96="2:3",A94,IF(L96="1:3",A94,IF(L96="0:3",A94,""))))))</f>
        <v>Vorel Jan (56) (PINK!)</v>
      </c>
      <c r="M106" s="32"/>
      <c r="N106" s="32"/>
      <c r="O106" s="32"/>
      <c r="P106" s="32"/>
      <c r="Q106" s="32"/>
      <c r="R106" s="32"/>
      <c r="S106" s="32"/>
      <c r="T106" s="32"/>
      <c r="U106" s="32"/>
      <c r="V106" s="32"/>
      <c r="W106" s="107" t="s">
        <v>82</v>
      </c>
      <c r="AH106" s="128"/>
      <c r="AI106" s="17"/>
    </row>
    <row r="107" ht="12.75" customHeight="1">
      <c r="A107" s="115"/>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8"/>
      <c r="AI107" s="17"/>
    </row>
    <row r="108"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row>
    <row r="109"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row>
    <row r="110"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row>
    <row r="111"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row>
    <row r="112"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row>
    <row r="113"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row>
    <row r="114"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row>
    <row r="115"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row>
    <row r="116"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row>
    <row r="117"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row>
    <row r="118"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row>
    <row r="119"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row>
    <row r="120"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row>
    <row r="121"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row>
    <row r="122"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row>
    <row r="123"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row>
    <row r="124"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row>
    <row r="125"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row>
    <row r="126"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row>
    <row r="127"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row>
    <row r="128"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row>
    <row r="129"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row>
    <row r="130"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row>
    <row r="131"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row>
    <row r="132"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row>
    <row r="133"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row>
    <row r="134"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row>
    <row r="135"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row>
    <row r="136"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row>
    <row r="137"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row>
    <row r="138"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row>
    <row r="139"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row>
    <row r="140"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row>
    <row r="141"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row>
    <row r="142"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row>
    <row r="143"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row>
    <row r="144"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row>
    <row r="145"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row>
    <row r="146"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row>
    <row r="147"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row>
    <row r="148"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row>
    <row r="149"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row>
    <row r="150"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row>
    <row r="151"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row>
    <row r="152"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row>
    <row r="153"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row>
    <row r="154"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row>
    <row r="155"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row>
    <row r="156"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row>
    <row r="157"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row>
    <row r="158"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row>
    <row r="159"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row>
    <row r="160"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row>
    <row r="161"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row>
    <row r="162"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row>
    <row r="163"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row>
    <row r="164"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row>
    <row r="165"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row>
    <row r="166"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row>
    <row r="167"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row>
    <row r="168"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row>
    <row r="169"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row>
    <row r="170"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row>
    <row r="171"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row>
    <row r="172"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row>
    <row r="173"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row>
    <row r="174"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row>
    <row r="175"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row>
    <row r="176"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row>
    <row r="177"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row>
    <row r="178"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row>
    <row r="179"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row>
    <row r="180"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row>
    <row r="181"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row>
    <row r="182"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row>
    <row r="183"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row>
    <row r="184"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row>
    <row r="185"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row>
    <row r="186"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row>
    <row r="187"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row>
    <row r="188"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row>
    <row r="189"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row>
    <row r="190"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row>
    <row r="191"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row>
    <row r="192"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row>
    <row r="193"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row>
    <row r="194"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row>
    <row r="195"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row>
    <row r="196"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row>
    <row r="197"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row>
    <row r="198"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row>
    <row r="199"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row>
    <row r="200"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row>
    <row r="201"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row>
    <row r="202"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row>
    <row r="203"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row>
    <row r="204"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row>
    <row r="205"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row>
    <row r="206" ht="15.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row>
    <row r="207" ht="15.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row>
    <row r="208" ht="15.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row>
    <row r="209" ht="15.75" customHeight="1">
      <c r="A209" s="131"/>
      <c r="B209" s="131"/>
      <c r="C209" s="131"/>
      <c r="D209" s="131"/>
      <c r="E209" s="131"/>
      <c r="F209" s="131"/>
      <c r="G209" s="131"/>
      <c r="H209" s="131"/>
      <c r="I209" s="131"/>
      <c r="J209" s="131"/>
      <c r="K209" s="131"/>
      <c r="L209" s="131"/>
      <c r="M209" s="131"/>
      <c r="N209" s="131"/>
      <c r="O209" s="131"/>
      <c r="P209" s="131"/>
      <c r="Q209" s="131"/>
      <c r="R209" s="131"/>
      <c r="S209" s="131"/>
      <c r="T209" s="131"/>
      <c r="U209" s="131"/>
      <c r="V209" s="131"/>
      <c r="W209" s="131"/>
      <c r="X209" s="131"/>
      <c r="Y209" s="131"/>
      <c r="Z209" s="131"/>
      <c r="AA209" s="131"/>
      <c r="AB209" s="131"/>
      <c r="AC209" s="131"/>
      <c r="AD209" s="131"/>
      <c r="AE209" s="131"/>
      <c r="AF209" s="131"/>
      <c r="AG209" s="131"/>
      <c r="AH209" s="131"/>
      <c r="AI209" s="131"/>
    </row>
    <row r="210" ht="15.75" customHeight="1">
      <c r="A210" s="131"/>
      <c r="B210" s="131"/>
      <c r="C210" s="131"/>
      <c r="D210" s="131"/>
      <c r="E210" s="131"/>
      <c r="F210" s="131"/>
      <c r="G210" s="131"/>
      <c r="H210" s="131"/>
      <c r="I210" s="131"/>
      <c r="J210" s="131"/>
      <c r="K210" s="131"/>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row>
    <row r="211" ht="15.75" customHeight="1">
      <c r="A211" s="131"/>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c r="AA211" s="131"/>
      <c r="AB211" s="131"/>
      <c r="AC211" s="131"/>
      <c r="AD211" s="131"/>
      <c r="AE211" s="131"/>
      <c r="AF211" s="131"/>
      <c r="AG211" s="131"/>
      <c r="AH211" s="131"/>
      <c r="AI211" s="131"/>
    </row>
    <row r="212" ht="15.75" customHeight="1">
      <c r="A212" s="131"/>
      <c r="B212" s="131"/>
      <c r="C212" s="131"/>
      <c r="D212" s="131"/>
      <c r="E212" s="131"/>
      <c r="F212" s="131"/>
      <c r="G212" s="131"/>
      <c r="H212" s="131"/>
      <c r="I212" s="131"/>
      <c r="J212" s="131"/>
      <c r="K212" s="131"/>
      <c r="L212" s="131"/>
      <c r="M212" s="131"/>
      <c r="N212" s="131"/>
      <c r="O212" s="131"/>
      <c r="P212" s="131"/>
      <c r="Q212" s="131"/>
      <c r="R212" s="131"/>
      <c r="S212" s="131"/>
      <c r="T212" s="131"/>
      <c r="U212" s="131"/>
      <c r="V212" s="131"/>
      <c r="W212" s="131"/>
      <c r="X212" s="131"/>
      <c r="Y212" s="131"/>
      <c r="Z212" s="131"/>
      <c r="AA212" s="131"/>
      <c r="AB212" s="131"/>
      <c r="AC212" s="131"/>
      <c r="AD212" s="131"/>
      <c r="AE212" s="131"/>
      <c r="AF212" s="131"/>
      <c r="AG212" s="131"/>
      <c r="AH212" s="131"/>
      <c r="AI212" s="131"/>
    </row>
    <row r="213" ht="15.75" customHeight="1">
      <c r="A213" s="131"/>
      <c r="B213" s="131"/>
      <c r="C213" s="131"/>
      <c r="D213" s="131"/>
      <c r="E213" s="131"/>
      <c r="F213" s="131"/>
      <c r="G213" s="131"/>
      <c r="H213" s="131"/>
      <c r="I213" s="131"/>
      <c r="J213" s="131"/>
      <c r="K213" s="131"/>
      <c r="L213" s="131"/>
      <c r="M213" s="131"/>
      <c r="N213" s="131"/>
      <c r="O213" s="131"/>
      <c r="P213" s="131"/>
      <c r="Q213" s="131"/>
      <c r="R213" s="131"/>
      <c r="S213" s="131"/>
      <c r="T213" s="131"/>
      <c r="U213" s="131"/>
      <c r="V213" s="131"/>
      <c r="W213" s="131"/>
      <c r="X213" s="131"/>
      <c r="Y213" s="131"/>
      <c r="Z213" s="131"/>
      <c r="AA213" s="131"/>
      <c r="AB213" s="131"/>
      <c r="AC213" s="131"/>
      <c r="AD213" s="131"/>
      <c r="AE213" s="131"/>
      <c r="AF213" s="131"/>
      <c r="AG213" s="131"/>
      <c r="AH213" s="131"/>
      <c r="AI213" s="131"/>
    </row>
    <row r="214" ht="15.75" customHeight="1">
      <c r="A214" s="131"/>
      <c r="B214" s="131"/>
      <c r="C214" s="131"/>
      <c r="D214" s="131"/>
      <c r="E214" s="131"/>
      <c r="F214" s="131"/>
      <c r="G214" s="131"/>
      <c r="H214" s="131"/>
      <c r="I214" s="131"/>
      <c r="J214" s="131"/>
      <c r="K214" s="131"/>
      <c r="L214" s="131"/>
      <c r="M214" s="131"/>
      <c r="N214" s="131"/>
      <c r="O214" s="131"/>
      <c r="P214" s="131"/>
      <c r="Q214" s="131"/>
      <c r="R214" s="131"/>
      <c r="S214" s="131"/>
      <c r="T214" s="131"/>
      <c r="U214" s="131"/>
      <c r="V214" s="131"/>
      <c r="W214" s="131"/>
      <c r="X214" s="131"/>
      <c r="Y214" s="131"/>
      <c r="Z214" s="131"/>
      <c r="AA214" s="131"/>
      <c r="AB214" s="131"/>
      <c r="AC214" s="131"/>
      <c r="AD214" s="131"/>
      <c r="AE214" s="131"/>
      <c r="AF214" s="131"/>
      <c r="AG214" s="131"/>
      <c r="AH214" s="131"/>
      <c r="AI214" s="131"/>
    </row>
    <row r="215" ht="15.75" customHeight="1">
      <c r="A215" s="131"/>
      <c r="B215" s="131"/>
      <c r="C215" s="131"/>
      <c r="D215" s="131"/>
      <c r="E215" s="131"/>
      <c r="F215" s="131"/>
      <c r="G215" s="131"/>
      <c r="H215" s="131"/>
      <c r="I215" s="131"/>
      <c r="J215" s="131"/>
      <c r="K215" s="131"/>
      <c r="L215" s="131"/>
      <c r="M215" s="131"/>
      <c r="N215" s="131"/>
      <c r="O215" s="131"/>
      <c r="P215" s="131"/>
      <c r="Q215" s="131"/>
      <c r="R215" s="131"/>
      <c r="S215" s="131"/>
      <c r="T215" s="131"/>
      <c r="U215" s="131"/>
      <c r="V215" s="131"/>
      <c r="W215" s="131"/>
      <c r="X215" s="131"/>
      <c r="Y215" s="131"/>
      <c r="Z215" s="131"/>
      <c r="AA215" s="131"/>
      <c r="AB215" s="131"/>
      <c r="AC215" s="131"/>
      <c r="AD215" s="131"/>
      <c r="AE215" s="131"/>
      <c r="AF215" s="131"/>
      <c r="AG215" s="131"/>
      <c r="AH215" s="131"/>
      <c r="AI215" s="131"/>
    </row>
    <row r="216" ht="15.75" customHeight="1">
      <c r="A216" s="131"/>
      <c r="B216" s="131"/>
      <c r="C216" s="131"/>
      <c r="D216" s="131"/>
      <c r="E216" s="131"/>
      <c r="F216" s="131"/>
      <c r="G216" s="131"/>
      <c r="H216" s="131"/>
      <c r="I216" s="131"/>
      <c r="J216" s="131"/>
      <c r="K216" s="131"/>
      <c r="L216" s="131"/>
      <c r="M216" s="131"/>
      <c r="N216" s="131"/>
      <c r="O216" s="131"/>
      <c r="P216" s="131"/>
      <c r="Q216" s="131"/>
      <c r="R216" s="131"/>
      <c r="S216" s="131"/>
      <c r="T216" s="131"/>
      <c r="U216" s="131"/>
      <c r="V216" s="131"/>
      <c r="W216" s="131"/>
      <c r="X216" s="131"/>
      <c r="Y216" s="131"/>
      <c r="Z216" s="131"/>
      <c r="AA216" s="131"/>
      <c r="AB216" s="131"/>
      <c r="AC216" s="131"/>
      <c r="AD216" s="131"/>
      <c r="AE216" s="131"/>
      <c r="AF216" s="131"/>
      <c r="AG216" s="131"/>
      <c r="AH216" s="131"/>
      <c r="AI216" s="131"/>
    </row>
    <row r="217" ht="15.75" customHeight="1">
      <c r="A217" s="131"/>
      <c r="B217" s="131"/>
      <c r="C217" s="131"/>
      <c r="D217" s="131"/>
      <c r="E217" s="131"/>
      <c r="F217" s="131"/>
      <c r="G217" s="131"/>
      <c r="H217" s="131"/>
      <c r="I217" s="131"/>
      <c r="J217" s="131"/>
      <c r="K217" s="131"/>
      <c r="L217" s="131"/>
      <c r="M217" s="131"/>
      <c r="N217" s="131"/>
      <c r="O217" s="131"/>
      <c r="P217" s="131"/>
      <c r="Q217" s="131"/>
      <c r="R217" s="131"/>
      <c r="S217" s="131"/>
      <c r="T217" s="131"/>
      <c r="U217" s="131"/>
      <c r="V217" s="131"/>
      <c r="W217" s="131"/>
      <c r="X217" s="131"/>
      <c r="Y217" s="131"/>
      <c r="Z217" s="131"/>
      <c r="AA217" s="131"/>
      <c r="AB217" s="131"/>
      <c r="AC217" s="131"/>
      <c r="AD217" s="131"/>
      <c r="AE217" s="131"/>
      <c r="AF217" s="131"/>
      <c r="AG217" s="131"/>
      <c r="AH217" s="131"/>
      <c r="AI217" s="131"/>
    </row>
    <row r="218" ht="15.75" customHeight="1">
      <c r="A218" s="131"/>
      <c r="B218" s="131"/>
      <c r="C218" s="131"/>
      <c r="D218" s="131"/>
      <c r="E218" s="131"/>
      <c r="F218" s="131"/>
      <c r="G218" s="131"/>
      <c r="H218" s="131"/>
      <c r="I218" s="131"/>
      <c r="J218" s="131"/>
      <c r="K218" s="131"/>
      <c r="L218" s="131"/>
      <c r="M218" s="131"/>
      <c r="N218" s="131"/>
      <c r="O218" s="131"/>
      <c r="P218" s="131"/>
      <c r="Q218" s="131"/>
      <c r="R218" s="131"/>
      <c r="S218" s="131"/>
      <c r="T218" s="131"/>
      <c r="U218" s="131"/>
      <c r="V218" s="131"/>
      <c r="W218" s="131"/>
      <c r="X218" s="131"/>
      <c r="Y218" s="131"/>
      <c r="Z218" s="131"/>
      <c r="AA218" s="131"/>
      <c r="AB218" s="131"/>
      <c r="AC218" s="131"/>
      <c r="AD218" s="131"/>
      <c r="AE218" s="131"/>
      <c r="AF218" s="131"/>
      <c r="AG218" s="131"/>
      <c r="AH218" s="131"/>
      <c r="AI218" s="131"/>
    </row>
    <row r="219" ht="15.75" customHeight="1">
      <c r="A219" s="131"/>
      <c r="B219" s="131"/>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c r="AB219" s="131"/>
      <c r="AC219" s="131"/>
      <c r="AD219" s="131"/>
      <c r="AE219" s="131"/>
      <c r="AF219" s="131"/>
      <c r="AG219" s="131"/>
      <c r="AH219" s="131"/>
      <c r="AI219" s="131"/>
    </row>
    <row r="220" ht="15.75" customHeight="1">
      <c r="A220" s="131"/>
      <c r="B220" s="131"/>
      <c r="C220" s="131"/>
      <c r="D220" s="131"/>
      <c r="E220" s="131"/>
      <c r="F220" s="131"/>
      <c r="G220" s="131"/>
      <c r="H220" s="131"/>
      <c r="I220" s="131"/>
      <c r="J220" s="131"/>
      <c r="K220" s="131"/>
      <c r="L220" s="131"/>
      <c r="M220" s="131"/>
      <c r="N220" s="131"/>
      <c r="O220" s="131"/>
      <c r="P220" s="131"/>
      <c r="Q220" s="131"/>
      <c r="R220" s="131"/>
      <c r="S220" s="131"/>
      <c r="T220" s="131"/>
      <c r="U220" s="131"/>
      <c r="V220" s="131"/>
      <c r="W220" s="131"/>
      <c r="X220" s="131"/>
      <c r="Y220" s="131"/>
      <c r="Z220" s="131"/>
      <c r="AA220" s="131"/>
      <c r="AB220" s="131"/>
      <c r="AC220" s="131"/>
      <c r="AD220" s="131"/>
      <c r="AE220" s="131"/>
      <c r="AF220" s="131"/>
      <c r="AG220" s="131"/>
      <c r="AH220" s="131"/>
      <c r="AI220" s="131"/>
    </row>
    <row r="221" ht="15.75" customHeight="1">
      <c r="A221" s="131"/>
      <c r="B221" s="131"/>
      <c r="C221" s="131"/>
      <c r="D221" s="131"/>
      <c r="E221" s="131"/>
      <c r="F221" s="131"/>
      <c r="G221" s="131"/>
      <c r="H221" s="131"/>
      <c r="I221" s="131"/>
      <c r="J221" s="131"/>
      <c r="K221" s="131"/>
      <c r="L221" s="131"/>
      <c r="M221" s="131"/>
      <c r="N221" s="131"/>
      <c r="O221" s="131"/>
      <c r="P221" s="131"/>
      <c r="Q221" s="131"/>
      <c r="R221" s="131"/>
      <c r="S221" s="131"/>
      <c r="T221" s="131"/>
      <c r="U221" s="131"/>
      <c r="V221" s="131"/>
      <c r="W221" s="131"/>
      <c r="X221" s="131"/>
      <c r="Y221" s="131"/>
      <c r="Z221" s="131"/>
      <c r="AA221" s="131"/>
      <c r="AB221" s="131"/>
      <c r="AC221" s="131"/>
      <c r="AD221" s="131"/>
      <c r="AE221" s="131"/>
      <c r="AF221" s="131"/>
      <c r="AG221" s="131"/>
      <c r="AH221" s="131"/>
      <c r="AI221" s="131"/>
    </row>
    <row r="222" ht="15.75" customHeight="1">
      <c r="A222" s="131"/>
      <c r="B222" s="131"/>
      <c r="C222" s="131"/>
      <c r="D222" s="131"/>
      <c r="E222" s="131"/>
      <c r="F222" s="131"/>
      <c r="G222" s="131"/>
      <c r="H222" s="131"/>
      <c r="I222" s="131"/>
      <c r="J222" s="131"/>
      <c r="K222" s="131"/>
      <c r="L222" s="131"/>
      <c r="M222" s="131"/>
      <c r="N222" s="131"/>
      <c r="O222" s="131"/>
      <c r="P222" s="131"/>
      <c r="Q222" s="131"/>
      <c r="R222" s="131"/>
      <c r="S222" s="131"/>
      <c r="T222" s="131"/>
      <c r="U222" s="131"/>
      <c r="V222" s="131"/>
      <c r="W222" s="131"/>
      <c r="X222" s="131"/>
      <c r="Y222" s="131"/>
      <c r="Z222" s="131"/>
      <c r="AA222" s="131"/>
      <c r="AB222" s="131"/>
      <c r="AC222" s="131"/>
      <c r="AD222" s="131"/>
      <c r="AE222" s="131"/>
      <c r="AF222" s="131"/>
      <c r="AG222" s="131"/>
      <c r="AH222" s="131"/>
      <c r="AI222" s="131"/>
    </row>
    <row r="223" ht="15.75" customHeight="1">
      <c r="A223" s="131"/>
      <c r="B223" s="131"/>
      <c r="C223" s="131"/>
      <c r="D223" s="131"/>
      <c r="E223" s="131"/>
      <c r="F223" s="131"/>
      <c r="G223" s="131"/>
      <c r="H223" s="131"/>
      <c r="I223" s="131"/>
      <c r="J223" s="131"/>
      <c r="K223" s="131"/>
      <c r="L223" s="131"/>
      <c r="M223" s="131"/>
      <c r="N223" s="131"/>
      <c r="O223" s="131"/>
      <c r="P223" s="131"/>
      <c r="Q223" s="131"/>
      <c r="R223" s="131"/>
      <c r="S223" s="131"/>
      <c r="T223" s="131"/>
      <c r="U223" s="131"/>
      <c r="V223" s="131"/>
      <c r="W223" s="131"/>
      <c r="X223" s="131"/>
      <c r="Y223" s="131"/>
      <c r="Z223" s="131"/>
      <c r="AA223" s="131"/>
      <c r="AB223" s="131"/>
      <c r="AC223" s="131"/>
      <c r="AD223" s="131"/>
      <c r="AE223" s="131"/>
      <c r="AF223" s="131"/>
      <c r="AG223" s="131"/>
      <c r="AH223" s="131"/>
      <c r="AI223" s="131"/>
    </row>
    <row r="224" ht="15.75" customHeight="1">
      <c r="A224" s="131"/>
      <c r="B224" s="131"/>
      <c r="C224" s="131"/>
      <c r="D224" s="131"/>
      <c r="E224" s="131"/>
      <c r="F224" s="131"/>
      <c r="G224" s="131"/>
      <c r="H224" s="131"/>
      <c r="I224" s="131"/>
      <c r="J224" s="131"/>
      <c r="K224" s="131"/>
      <c r="L224" s="131"/>
      <c r="M224" s="131"/>
      <c r="N224" s="131"/>
      <c r="O224" s="131"/>
      <c r="P224" s="131"/>
      <c r="Q224" s="131"/>
      <c r="R224" s="131"/>
      <c r="S224" s="131"/>
      <c r="T224" s="131"/>
      <c r="U224" s="131"/>
      <c r="V224" s="131"/>
      <c r="W224" s="131"/>
      <c r="X224" s="131"/>
      <c r="Y224" s="131"/>
      <c r="Z224" s="131"/>
      <c r="AA224" s="131"/>
      <c r="AB224" s="131"/>
      <c r="AC224" s="131"/>
      <c r="AD224" s="131"/>
      <c r="AE224" s="131"/>
      <c r="AF224" s="131"/>
      <c r="AG224" s="131"/>
      <c r="AH224" s="131"/>
      <c r="AI224" s="131"/>
    </row>
    <row r="225" ht="15.75" customHeight="1">
      <c r="A225" s="131"/>
      <c r="B225" s="131"/>
      <c r="C225" s="131"/>
      <c r="D225" s="131"/>
      <c r="E225" s="131"/>
      <c r="F225" s="131"/>
      <c r="G225" s="131"/>
      <c r="H225" s="131"/>
      <c r="I225" s="131"/>
      <c r="J225" s="131"/>
      <c r="K225" s="131"/>
      <c r="L225" s="131"/>
      <c r="M225" s="131"/>
      <c r="N225" s="131"/>
      <c r="O225" s="131"/>
      <c r="P225" s="131"/>
      <c r="Q225" s="131"/>
      <c r="R225" s="131"/>
      <c r="S225" s="131"/>
      <c r="T225" s="131"/>
      <c r="U225" s="131"/>
      <c r="V225" s="131"/>
      <c r="W225" s="131"/>
      <c r="X225" s="131"/>
      <c r="Y225" s="131"/>
      <c r="Z225" s="131"/>
      <c r="AA225" s="131"/>
      <c r="AB225" s="131"/>
      <c r="AC225" s="131"/>
      <c r="AD225" s="131"/>
      <c r="AE225" s="131"/>
      <c r="AF225" s="131"/>
      <c r="AG225" s="131"/>
      <c r="AH225" s="131"/>
      <c r="AI225" s="131"/>
    </row>
    <row r="226" ht="15.75" customHeight="1">
      <c r="A226" s="131"/>
      <c r="B226" s="131"/>
      <c r="C226" s="131"/>
      <c r="D226" s="131"/>
      <c r="E226" s="131"/>
      <c r="F226" s="131"/>
      <c r="G226" s="131"/>
      <c r="H226" s="131"/>
      <c r="I226" s="131"/>
      <c r="J226" s="131"/>
      <c r="K226" s="131"/>
      <c r="L226" s="131"/>
      <c r="M226" s="131"/>
      <c r="N226" s="131"/>
      <c r="O226" s="131"/>
      <c r="P226" s="131"/>
      <c r="Q226" s="131"/>
      <c r="R226" s="131"/>
      <c r="S226" s="131"/>
      <c r="T226" s="131"/>
      <c r="U226" s="131"/>
      <c r="V226" s="131"/>
      <c r="W226" s="131"/>
      <c r="X226" s="131"/>
      <c r="Y226" s="131"/>
      <c r="Z226" s="131"/>
      <c r="AA226" s="131"/>
      <c r="AB226" s="131"/>
      <c r="AC226" s="131"/>
      <c r="AD226" s="131"/>
      <c r="AE226" s="131"/>
      <c r="AF226" s="131"/>
      <c r="AG226" s="131"/>
      <c r="AH226" s="131"/>
      <c r="AI226" s="131"/>
    </row>
    <row r="227" ht="15.75" customHeight="1">
      <c r="A227" s="131"/>
      <c r="B227" s="131"/>
      <c r="C227" s="131"/>
      <c r="D227" s="131"/>
      <c r="E227" s="131"/>
      <c r="F227" s="131"/>
      <c r="G227" s="131"/>
      <c r="H227" s="131"/>
      <c r="I227" s="131"/>
      <c r="J227" s="131"/>
      <c r="K227" s="131"/>
      <c r="L227" s="131"/>
      <c r="M227" s="131"/>
      <c r="N227" s="131"/>
      <c r="O227" s="131"/>
      <c r="P227" s="131"/>
      <c r="Q227" s="131"/>
      <c r="R227" s="131"/>
      <c r="S227" s="131"/>
      <c r="T227" s="131"/>
      <c r="U227" s="131"/>
      <c r="V227" s="131"/>
      <c r="W227" s="131"/>
      <c r="X227" s="131"/>
      <c r="Y227" s="131"/>
      <c r="Z227" s="131"/>
      <c r="AA227" s="131"/>
      <c r="AB227" s="131"/>
      <c r="AC227" s="131"/>
      <c r="AD227" s="131"/>
      <c r="AE227" s="131"/>
      <c r="AF227" s="131"/>
      <c r="AG227" s="131"/>
      <c r="AH227" s="131"/>
      <c r="AI227" s="131"/>
    </row>
    <row r="228" ht="15.75" customHeight="1">
      <c r="A228" s="131"/>
      <c r="B228" s="131"/>
      <c r="C228" s="131"/>
      <c r="D228" s="131"/>
      <c r="E228" s="131"/>
      <c r="F228" s="131"/>
      <c r="G228" s="131"/>
      <c r="H228" s="131"/>
      <c r="I228" s="131"/>
      <c r="J228" s="131"/>
      <c r="K228" s="131"/>
      <c r="L228" s="131"/>
      <c r="M228" s="131"/>
      <c r="N228" s="131"/>
      <c r="O228" s="131"/>
      <c r="P228" s="131"/>
      <c r="Q228" s="131"/>
      <c r="R228" s="131"/>
      <c r="S228" s="131"/>
      <c r="T228" s="131"/>
      <c r="U228" s="131"/>
      <c r="V228" s="131"/>
      <c r="W228" s="131"/>
      <c r="X228" s="131"/>
      <c r="Y228" s="131"/>
      <c r="Z228" s="131"/>
      <c r="AA228" s="131"/>
      <c r="AB228" s="131"/>
      <c r="AC228" s="131"/>
      <c r="AD228" s="131"/>
      <c r="AE228" s="131"/>
      <c r="AF228" s="131"/>
      <c r="AG228" s="131"/>
      <c r="AH228" s="131"/>
      <c r="AI228" s="131"/>
    </row>
    <row r="229" ht="15.75" customHeight="1">
      <c r="A229" s="131"/>
      <c r="B229" s="131"/>
      <c r="C229" s="131"/>
      <c r="D229" s="131"/>
      <c r="E229" s="131"/>
      <c r="F229" s="131"/>
      <c r="G229" s="131"/>
      <c r="H229" s="131"/>
      <c r="I229" s="131"/>
      <c r="J229" s="131"/>
      <c r="K229" s="131"/>
      <c r="L229" s="131"/>
      <c r="M229" s="131"/>
      <c r="N229" s="131"/>
      <c r="O229" s="131"/>
      <c r="P229" s="131"/>
      <c r="Q229" s="131"/>
      <c r="R229" s="131"/>
      <c r="S229" s="131"/>
      <c r="T229" s="131"/>
      <c r="U229" s="131"/>
      <c r="V229" s="131"/>
      <c r="W229" s="131"/>
      <c r="X229" s="131"/>
      <c r="Y229" s="131"/>
      <c r="Z229" s="131"/>
      <c r="AA229" s="131"/>
      <c r="AB229" s="131"/>
      <c r="AC229" s="131"/>
      <c r="AD229" s="131"/>
      <c r="AE229" s="131"/>
      <c r="AF229" s="131"/>
      <c r="AG229" s="131"/>
      <c r="AH229" s="131"/>
      <c r="AI229" s="131"/>
    </row>
    <row r="230" ht="15.75" customHeight="1">
      <c r="A230" s="131"/>
      <c r="B230" s="131"/>
      <c r="C230" s="131"/>
      <c r="D230" s="131"/>
      <c r="E230" s="131"/>
      <c r="F230" s="131"/>
      <c r="G230" s="131"/>
      <c r="H230" s="131"/>
      <c r="I230" s="131"/>
      <c r="J230" s="131"/>
      <c r="K230" s="131"/>
      <c r="L230" s="131"/>
      <c r="M230" s="131"/>
      <c r="N230" s="131"/>
      <c r="O230" s="131"/>
      <c r="P230" s="131"/>
      <c r="Q230" s="131"/>
      <c r="R230" s="131"/>
      <c r="S230" s="131"/>
      <c r="T230" s="131"/>
      <c r="U230" s="131"/>
      <c r="V230" s="131"/>
      <c r="W230" s="131"/>
      <c r="X230" s="131"/>
      <c r="Y230" s="131"/>
      <c r="Z230" s="131"/>
      <c r="AA230" s="131"/>
      <c r="AB230" s="131"/>
      <c r="AC230" s="131"/>
      <c r="AD230" s="131"/>
      <c r="AE230" s="131"/>
      <c r="AF230" s="131"/>
      <c r="AG230" s="131"/>
      <c r="AH230" s="131"/>
      <c r="AI230" s="131"/>
    </row>
    <row r="231" ht="15.75" customHeight="1">
      <c r="A231" s="131"/>
      <c r="B231" s="131"/>
      <c r="C231" s="131"/>
      <c r="D231" s="131"/>
      <c r="E231" s="131"/>
      <c r="F231" s="131"/>
      <c r="G231" s="131"/>
      <c r="H231" s="131"/>
      <c r="I231" s="131"/>
      <c r="J231" s="131"/>
      <c r="K231" s="131"/>
      <c r="L231" s="131"/>
      <c r="M231" s="131"/>
      <c r="N231" s="131"/>
      <c r="O231" s="131"/>
      <c r="P231" s="131"/>
      <c r="Q231" s="131"/>
      <c r="R231" s="131"/>
      <c r="S231" s="131"/>
      <c r="T231" s="131"/>
      <c r="U231" s="131"/>
      <c r="V231" s="131"/>
      <c r="W231" s="131"/>
      <c r="X231" s="131"/>
      <c r="Y231" s="131"/>
      <c r="Z231" s="131"/>
      <c r="AA231" s="131"/>
      <c r="AB231" s="131"/>
      <c r="AC231" s="131"/>
      <c r="AD231" s="131"/>
      <c r="AE231" s="131"/>
      <c r="AF231" s="131"/>
      <c r="AG231" s="131"/>
      <c r="AH231" s="131"/>
      <c r="AI231" s="131"/>
    </row>
    <row r="232" ht="15.75" customHeight="1">
      <c r="A232" s="131"/>
      <c r="B232" s="131"/>
      <c r="C232" s="131"/>
      <c r="D232" s="131"/>
      <c r="E232" s="131"/>
      <c r="F232" s="131"/>
      <c r="G232" s="131"/>
      <c r="H232" s="131"/>
      <c r="I232" s="131"/>
      <c r="J232" s="131"/>
      <c r="K232" s="131"/>
      <c r="L232" s="131"/>
      <c r="M232" s="131"/>
      <c r="N232" s="131"/>
      <c r="O232" s="131"/>
      <c r="P232" s="131"/>
      <c r="Q232" s="131"/>
      <c r="R232" s="131"/>
      <c r="S232" s="131"/>
      <c r="T232" s="131"/>
      <c r="U232" s="131"/>
      <c r="V232" s="131"/>
      <c r="W232" s="131"/>
      <c r="X232" s="131"/>
      <c r="Y232" s="131"/>
      <c r="Z232" s="131"/>
      <c r="AA232" s="131"/>
      <c r="AB232" s="131"/>
      <c r="AC232" s="131"/>
      <c r="AD232" s="131"/>
      <c r="AE232" s="131"/>
      <c r="AF232" s="131"/>
      <c r="AG232" s="131"/>
      <c r="AH232" s="131"/>
      <c r="AI232" s="131"/>
    </row>
    <row r="233" ht="15.75" customHeight="1">
      <c r="A233" s="131"/>
      <c r="B233" s="131"/>
      <c r="C233" s="131"/>
      <c r="D233" s="131"/>
      <c r="E233" s="131"/>
      <c r="F233" s="131"/>
      <c r="G233" s="131"/>
      <c r="H233" s="131"/>
      <c r="I233" s="131"/>
      <c r="J233" s="131"/>
      <c r="K233" s="131"/>
      <c r="L233" s="131"/>
      <c r="M233" s="131"/>
      <c r="N233" s="131"/>
      <c r="O233" s="131"/>
      <c r="P233" s="131"/>
      <c r="Q233" s="131"/>
      <c r="R233" s="131"/>
      <c r="S233" s="131"/>
      <c r="T233" s="131"/>
      <c r="U233" s="131"/>
      <c r="V233" s="131"/>
      <c r="W233" s="131"/>
      <c r="X233" s="131"/>
      <c r="Y233" s="131"/>
      <c r="Z233" s="131"/>
      <c r="AA233" s="131"/>
      <c r="AB233" s="131"/>
      <c r="AC233" s="131"/>
      <c r="AD233" s="131"/>
      <c r="AE233" s="131"/>
      <c r="AF233" s="131"/>
      <c r="AG233" s="131"/>
      <c r="AH233" s="131"/>
      <c r="AI233" s="131"/>
    </row>
    <row r="234" ht="15.75" customHeight="1">
      <c r="A234" s="131"/>
      <c r="B234" s="131"/>
      <c r="C234" s="131"/>
      <c r="D234" s="131"/>
      <c r="E234" s="131"/>
      <c r="F234" s="131"/>
      <c r="G234" s="131"/>
      <c r="H234" s="131"/>
      <c r="I234" s="131"/>
      <c r="J234" s="131"/>
      <c r="K234" s="131"/>
      <c r="L234" s="131"/>
      <c r="M234" s="131"/>
      <c r="N234" s="131"/>
      <c r="O234" s="131"/>
      <c r="P234" s="131"/>
      <c r="Q234" s="131"/>
      <c r="R234" s="131"/>
      <c r="S234" s="131"/>
      <c r="T234" s="131"/>
      <c r="U234" s="131"/>
      <c r="V234" s="131"/>
      <c r="W234" s="131"/>
      <c r="X234" s="131"/>
      <c r="Y234" s="131"/>
      <c r="Z234" s="131"/>
      <c r="AA234" s="131"/>
      <c r="AB234" s="131"/>
      <c r="AC234" s="131"/>
      <c r="AD234" s="131"/>
      <c r="AE234" s="131"/>
      <c r="AF234" s="131"/>
      <c r="AG234" s="131"/>
      <c r="AH234" s="131"/>
      <c r="AI234" s="131"/>
    </row>
    <row r="235" ht="15.75" customHeight="1">
      <c r="A235" s="131"/>
      <c r="B235" s="131"/>
      <c r="C235" s="131"/>
      <c r="D235" s="131"/>
      <c r="E235" s="131"/>
      <c r="F235" s="131"/>
      <c r="G235" s="131"/>
      <c r="H235" s="131"/>
      <c r="I235" s="131"/>
      <c r="J235" s="131"/>
      <c r="K235" s="131"/>
      <c r="L235" s="131"/>
      <c r="M235" s="131"/>
      <c r="N235" s="131"/>
      <c r="O235" s="131"/>
      <c r="P235" s="131"/>
      <c r="Q235" s="131"/>
      <c r="R235" s="131"/>
      <c r="S235" s="131"/>
      <c r="T235" s="131"/>
      <c r="U235" s="131"/>
      <c r="V235" s="131"/>
      <c r="W235" s="131"/>
      <c r="X235" s="131"/>
      <c r="Y235" s="131"/>
      <c r="Z235" s="131"/>
      <c r="AA235" s="131"/>
      <c r="AB235" s="131"/>
      <c r="AC235" s="131"/>
      <c r="AD235" s="131"/>
      <c r="AE235" s="131"/>
      <c r="AF235" s="131"/>
      <c r="AG235" s="131"/>
      <c r="AH235" s="131"/>
      <c r="AI235" s="131"/>
    </row>
    <row r="236" ht="15.75" customHeight="1">
      <c r="A236" s="131"/>
      <c r="B236" s="131"/>
      <c r="C236" s="131"/>
      <c r="D236" s="131"/>
      <c r="E236" s="131"/>
      <c r="F236" s="131"/>
      <c r="G236" s="131"/>
      <c r="H236" s="131"/>
      <c r="I236" s="131"/>
      <c r="J236" s="131"/>
      <c r="K236" s="131"/>
      <c r="L236" s="131"/>
      <c r="M236" s="131"/>
      <c r="N236" s="131"/>
      <c r="O236" s="131"/>
      <c r="P236" s="131"/>
      <c r="Q236" s="131"/>
      <c r="R236" s="131"/>
      <c r="S236" s="131"/>
      <c r="T236" s="131"/>
      <c r="U236" s="131"/>
      <c r="V236" s="131"/>
      <c r="W236" s="131"/>
      <c r="X236" s="131"/>
      <c r="Y236" s="131"/>
      <c r="Z236" s="131"/>
      <c r="AA236" s="131"/>
      <c r="AB236" s="131"/>
      <c r="AC236" s="131"/>
      <c r="AD236" s="131"/>
      <c r="AE236" s="131"/>
      <c r="AF236" s="131"/>
      <c r="AG236" s="131"/>
      <c r="AH236" s="131"/>
      <c r="AI236" s="131"/>
    </row>
    <row r="237" ht="15.75" customHeight="1">
      <c r="A237" s="131"/>
      <c r="B237" s="131"/>
      <c r="C237" s="131"/>
      <c r="D237" s="131"/>
      <c r="E237" s="131"/>
      <c r="F237" s="131"/>
      <c r="G237" s="131"/>
      <c r="H237" s="131"/>
      <c r="I237" s="131"/>
      <c r="J237" s="131"/>
      <c r="K237" s="131"/>
      <c r="L237" s="131"/>
      <c r="M237" s="131"/>
      <c r="N237" s="131"/>
      <c r="O237" s="131"/>
      <c r="P237" s="131"/>
      <c r="Q237" s="131"/>
      <c r="R237" s="131"/>
      <c r="S237" s="131"/>
      <c r="T237" s="131"/>
      <c r="U237" s="131"/>
      <c r="V237" s="131"/>
      <c r="W237" s="131"/>
      <c r="X237" s="131"/>
      <c r="Y237" s="131"/>
      <c r="Z237" s="131"/>
      <c r="AA237" s="131"/>
      <c r="AB237" s="131"/>
      <c r="AC237" s="131"/>
      <c r="AD237" s="131"/>
      <c r="AE237" s="131"/>
      <c r="AF237" s="131"/>
      <c r="AG237" s="131"/>
      <c r="AH237" s="131"/>
      <c r="AI237" s="131"/>
    </row>
    <row r="238" ht="15.75" customHeight="1">
      <c r="A238" s="131"/>
      <c r="B238" s="131"/>
      <c r="C238" s="131"/>
      <c r="D238" s="131"/>
      <c r="E238" s="131"/>
      <c r="F238" s="131"/>
      <c r="G238" s="131"/>
      <c r="H238" s="131"/>
      <c r="I238" s="131"/>
      <c r="J238" s="131"/>
      <c r="K238" s="131"/>
      <c r="L238" s="131"/>
      <c r="M238" s="131"/>
      <c r="N238" s="131"/>
      <c r="O238" s="131"/>
      <c r="P238" s="131"/>
      <c r="Q238" s="131"/>
      <c r="R238" s="131"/>
      <c r="S238" s="131"/>
      <c r="T238" s="131"/>
      <c r="U238" s="131"/>
      <c r="V238" s="131"/>
      <c r="W238" s="131"/>
      <c r="X238" s="131"/>
      <c r="Y238" s="131"/>
      <c r="Z238" s="131"/>
      <c r="AA238" s="131"/>
      <c r="AB238" s="131"/>
      <c r="AC238" s="131"/>
      <c r="AD238" s="131"/>
      <c r="AE238" s="131"/>
      <c r="AF238" s="131"/>
      <c r="AG238" s="131"/>
      <c r="AH238" s="131"/>
      <c r="AI238" s="131"/>
    </row>
    <row r="239" ht="15.75" customHeight="1">
      <c r="A239" s="131"/>
      <c r="B239" s="131"/>
      <c r="C239" s="131"/>
      <c r="D239" s="131"/>
      <c r="E239" s="131"/>
      <c r="F239" s="131"/>
      <c r="G239" s="131"/>
      <c r="H239" s="131"/>
      <c r="I239" s="131"/>
      <c r="J239" s="131"/>
      <c r="K239" s="131"/>
      <c r="L239" s="131"/>
      <c r="M239" s="131"/>
      <c r="N239" s="131"/>
      <c r="O239" s="131"/>
      <c r="P239" s="131"/>
      <c r="Q239" s="131"/>
      <c r="R239" s="131"/>
      <c r="S239" s="131"/>
      <c r="T239" s="131"/>
      <c r="U239" s="131"/>
      <c r="V239" s="131"/>
      <c r="W239" s="131"/>
      <c r="X239" s="131"/>
      <c r="Y239" s="131"/>
      <c r="Z239" s="131"/>
      <c r="AA239" s="131"/>
      <c r="AB239" s="131"/>
      <c r="AC239" s="131"/>
      <c r="AD239" s="131"/>
      <c r="AE239" s="131"/>
      <c r="AF239" s="131"/>
      <c r="AG239" s="131"/>
      <c r="AH239" s="131"/>
      <c r="AI239" s="131"/>
    </row>
    <row r="240" ht="15.75" customHeight="1">
      <c r="A240" s="131"/>
      <c r="B240" s="131"/>
      <c r="C240" s="131"/>
      <c r="D240" s="131"/>
      <c r="E240" s="131"/>
      <c r="F240" s="131"/>
      <c r="G240" s="131"/>
      <c r="H240" s="131"/>
      <c r="I240" s="131"/>
      <c r="J240" s="131"/>
      <c r="K240" s="131"/>
      <c r="L240" s="131"/>
      <c r="M240" s="131"/>
      <c r="N240" s="131"/>
      <c r="O240" s="131"/>
      <c r="P240" s="131"/>
      <c r="Q240" s="131"/>
      <c r="R240" s="131"/>
      <c r="S240" s="131"/>
      <c r="T240" s="131"/>
      <c r="U240" s="131"/>
      <c r="V240" s="131"/>
      <c r="W240" s="131"/>
      <c r="X240" s="131"/>
      <c r="Y240" s="131"/>
      <c r="Z240" s="131"/>
      <c r="AA240" s="131"/>
      <c r="AB240" s="131"/>
      <c r="AC240" s="131"/>
      <c r="AD240" s="131"/>
      <c r="AE240" s="131"/>
      <c r="AF240" s="131"/>
      <c r="AG240" s="131"/>
      <c r="AH240" s="131"/>
      <c r="AI240" s="131"/>
    </row>
    <row r="241" ht="15.75" customHeight="1">
      <c r="A241" s="131"/>
      <c r="B241" s="131"/>
      <c r="C241" s="131"/>
      <c r="D241" s="131"/>
      <c r="E241" s="131"/>
      <c r="F241" s="131"/>
      <c r="G241" s="131"/>
      <c r="H241" s="131"/>
      <c r="I241" s="131"/>
      <c r="J241" s="131"/>
      <c r="K241" s="131"/>
      <c r="L241" s="131"/>
      <c r="M241" s="131"/>
      <c r="N241" s="131"/>
      <c r="O241" s="131"/>
      <c r="P241" s="131"/>
      <c r="Q241" s="131"/>
      <c r="R241" s="131"/>
      <c r="S241" s="131"/>
      <c r="T241" s="131"/>
      <c r="U241" s="131"/>
      <c r="V241" s="131"/>
      <c r="W241" s="131"/>
      <c r="X241" s="131"/>
      <c r="Y241" s="131"/>
      <c r="Z241" s="131"/>
      <c r="AA241" s="131"/>
      <c r="AB241" s="131"/>
      <c r="AC241" s="131"/>
      <c r="AD241" s="131"/>
      <c r="AE241" s="131"/>
      <c r="AF241" s="131"/>
      <c r="AG241" s="131"/>
      <c r="AH241" s="131"/>
      <c r="AI241" s="131"/>
    </row>
    <row r="242" ht="15.75" customHeight="1">
      <c r="A242" s="131"/>
      <c r="B242" s="131"/>
      <c r="C242" s="131"/>
      <c r="D242" s="131"/>
      <c r="E242" s="131"/>
      <c r="F242" s="131"/>
      <c r="G242" s="131"/>
      <c r="H242" s="131"/>
      <c r="I242" s="131"/>
      <c r="J242" s="131"/>
      <c r="K242" s="131"/>
      <c r="L242" s="131"/>
      <c r="M242" s="131"/>
      <c r="N242" s="131"/>
      <c r="O242" s="131"/>
      <c r="P242" s="131"/>
      <c r="Q242" s="131"/>
      <c r="R242" s="131"/>
      <c r="S242" s="131"/>
      <c r="T242" s="131"/>
      <c r="U242" s="131"/>
      <c r="V242" s="131"/>
      <c r="W242" s="131"/>
      <c r="X242" s="131"/>
      <c r="Y242" s="131"/>
      <c r="Z242" s="131"/>
      <c r="AA242" s="131"/>
      <c r="AB242" s="131"/>
      <c r="AC242" s="131"/>
      <c r="AD242" s="131"/>
      <c r="AE242" s="131"/>
      <c r="AF242" s="131"/>
      <c r="AG242" s="131"/>
      <c r="AH242" s="131"/>
      <c r="AI242" s="131"/>
    </row>
    <row r="243" ht="15.75" customHeight="1">
      <c r="A243" s="131"/>
      <c r="B243" s="131"/>
      <c r="C243" s="131"/>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c r="AB243" s="131"/>
      <c r="AC243" s="131"/>
      <c r="AD243" s="131"/>
      <c r="AE243" s="131"/>
      <c r="AF243" s="131"/>
      <c r="AG243" s="131"/>
      <c r="AH243" s="131"/>
      <c r="AI243" s="131"/>
    </row>
    <row r="244" ht="15.75" customHeight="1">
      <c r="A244" s="131"/>
      <c r="B244" s="131"/>
      <c r="C244" s="131"/>
      <c r="D244" s="131"/>
      <c r="E244" s="131"/>
      <c r="F244" s="131"/>
      <c r="G244" s="131"/>
      <c r="H244" s="131"/>
      <c r="I244" s="131"/>
      <c r="J244" s="131"/>
      <c r="K244" s="131"/>
      <c r="L244" s="131"/>
      <c r="M244" s="131"/>
      <c r="N244" s="131"/>
      <c r="O244" s="131"/>
      <c r="P244" s="131"/>
      <c r="Q244" s="131"/>
      <c r="R244" s="131"/>
      <c r="S244" s="131"/>
      <c r="T244" s="131"/>
      <c r="U244" s="131"/>
      <c r="V244" s="131"/>
      <c r="W244" s="131"/>
      <c r="X244" s="131"/>
      <c r="Y244" s="131"/>
      <c r="Z244" s="131"/>
      <c r="AA244" s="131"/>
      <c r="AB244" s="131"/>
      <c r="AC244" s="131"/>
      <c r="AD244" s="131"/>
      <c r="AE244" s="131"/>
      <c r="AF244" s="131"/>
      <c r="AG244" s="131"/>
      <c r="AH244" s="131"/>
      <c r="AI244" s="131"/>
    </row>
    <row r="245" ht="15.75" customHeight="1">
      <c r="A245" s="131"/>
      <c r="B245" s="131"/>
      <c r="C245" s="131"/>
      <c r="D245" s="131"/>
      <c r="E245" s="131"/>
      <c r="F245" s="131"/>
      <c r="G245" s="131"/>
      <c r="H245" s="131"/>
      <c r="I245" s="131"/>
      <c r="J245" s="131"/>
      <c r="K245" s="131"/>
      <c r="L245" s="131"/>
      <c r="M245" s="131"/>
      <c r="N245" s="131"/>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row>
    <row r="246" ht="15.75" customHeight="1">
      <c r="A246" s="131"/>
      <c r="B246" s="131"/>
      <c r="C246" s="131"/>
      <c r="D246" s="131"/>
      <c r="E246" s="131"/>
      <c r="F246" s="131"/>
      <c r="G246" s="131"/>
      <c r="H246" s="131"/>
      <c r="I246" s="131"/>
      <c r="J246" s="131"/>
      <c r="K246" s="131"/>
      <c r="L246" s="131"/>
      <c r="M246" s="131"/>
      <c r="N246" s="131"/>
      <c r="O246" s="131"/>
      <c r="P246" s="131"/>
      <c r="Q246" s="131"/>
      <c r="R246" s="131"/>
      <c r="S246" s="131"/>
      <c r="T246" s="131"/>
      <c r="U246" s="131"/>
      <c r="V246" s="131"/>
      <c r="W246" s="131"/>
      <c r="X246" s="131"/>
      <c r="Y246" s="131"/>
      <c r="Z246" s="131"/>
      <c r="AA246" s="131"/>
      <c r="AB246" s="131"/>
      <c r="AC246" s="131"/>
      <c r="AD246" s="131"/>
      <c r="AE246" s="131"/>
      <c r="AF246" s="131"/>
      <c r="AG246" s="131"/>
      <c r="AH246" s="131"/>
      <c r="AI246" s="131"/>
    </row>
    <row r="247" ht="15.75" customHeight="1">
      <c r="A247" s="131"/>
      <c r="B247" s="131"/>
      <c r="C247" s="131"/>
      <c r="D247" s="131"/>
      <c r="E247" s="131"/>
      <c r="F247" s="131"/>
      <c r="G247" s="131"/>
      <c r="H247" s="131"/>
      <c r="I247" s="131"/>
      <c r="J247" s="131"/>
      <c r="K247" s="131"/>
      <c r="L247" s="131"/>
      <c r="M247" s="131"/>
      <c r="N247" s="131"/>
      <c r="O247" s="131"/>
      <c r="P247" s="131"/>
      <c r="Q247" s="131"/>
      <c r="R247" s="131"/>
      <c r="S247" s="131"/>
      <c r="T247" s="131"/>
      <c r="U247" s="131"/>
      <c r="V247" s="131"/>
      <c r="W247" s="131"/>
      <c r="X247" s="131"/>
      <c r="Y247" s="131"/>
      <c r="Z247" s="131"/>
      <c r="AA247" s="131"/>
      <c r="AB247" s="131"/>
      <c r="AC247" s="131"/>
      <c r="AD247" s="131"/>
      <c r="AE247" s="131"/>
      <c r="AF247" s="131"/>
      <c r="AG247" s="131"/>
      <c r="AH247" s="131"/>
      <c r="AI247" s="131"/>
    </row>
    <row r="248" ht="15.75" customHeight="1">
      <c r="A248" s="131"/>
      <c r="B248" s="131"/>
      <c r="C248" s="131"/>
      <c r="D248" s="131"/>
      <c r="E248" s="131"/>
      <c r="F248" s="131"/>
      <c r="G248" s="131"/>
      <c r="H248" s="131"/>
      <c r="I248" s="131"/>
      <c r="J248" s="131"/>
      <c r="K248" s="131"/>
      <c r="L248" s="131"/>
      <c r="M248" s="131"/>
      <c r="N248" s="131"/>
      <c r="O248" s="131"/>
      <c r="P248" s="131"/>
      <c r="Q248" s="131"/>
      <c r="R248" s="131"/>
      <c r="S248" s="131"/>
      <c r="T248" s="131"/>
      <c r="U248" s="131"/>
      <c r="V248" s="131"/>
      <c r="W248" s="131"/>
      <c r="X248" s="131"/>
      <c r="Y248" s="131"/>
      <c r="Z248" s="131"/>
      <c r="AA248" s="131"/>
      <c r="AB248" s="131"/>
      <c r="AC248" s="131"/>
      <c r="AD248" s="131"/>
      <c r="AE248" s="131"/>
      <c r="AF248" s="131"/>
      <c r="AG248" s="131"/>
      <c r="AH248" s="131"/>
      <c r="AI248" s="131"/>
    </row>
    <row r="249" ht="15.75" customHeight="1">
      <c r="A249" s="131"/>
      <c r="B249" s="131"/>
      <c r="C249" s="131"/>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c r="AA249" s="131"/>
      <c r="AB249" s="131"/>
      <c r="AC249" s="131"/>
      <c r="AD249" s="131"/>
      <c r="AE249" s="131"/>
      <c r="AF249" s="131"/>
      <c r="AG249" s="131"/>
      <c r="AH249" s="131"/>
      <c r="AI249" s="131"/>
    </row>
    <row r="250" ht="15.75" customHeight="1">
      <c r="A250" s="131"/>
      <c r="B250" s="131"/>
      <c r="C250" s="131"/>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c r="AB250" s="131"/>
      <c r="AC250" s="131"/>
      <c r="AD250" s="131"/>
      <c r="AE250" s="131"/>
      <c r="AF250" s="131"/>
      <c r="AG250" s="131"/>
      <c r="AH250" s="131"/>
      <c r="AI250" s="131"/>
    </row>
    <row r="251" ht="15.75" customHeight="1">
      <c r="A251" s="131"/>
      <c r="B251" s="131"/>
      <c r="C251" s="131"/>
      <c r="D251" s="131"/>
      <c r="E251" s="131"/>
      <c r="F251" s="131"/>
      <c r="G251" s="131"/>
      <c r="H251" s="131"/>
      <c r="I251" s="131"/>
      <c r="J251" s="131"/>
      <c r="K251" s="131"/>
      <c r="L251" s="131"/>
      <c r="M251" s="131"/>
      <c r="N251" s="131"/>
      <c r="O251" s="131"/>
      <c r="P251" s="131"/>
      <c r="Q251" s="131"/>
      <c r="R251" s="131"/>
      <c r="S251" s="131"/>
      <c r="T251" s="131"/>
      <c r="U251" s="131"/>
      <c r="V251" s="131"/>
      <c r="W251" s="131"/>
      <c r="X251" s="131"/>
      <c r="Y251" s="131"/>
      <c r="Z251" s="131"/>
      <c r="AA251" s="131"/>
      <c r="AB251" s="131"/>
      <c r="AC251" s="131"/>
      <c r="AD251" s="131"/>
      <c r="AE251" s="131"/>
      <c r="AF251" s="131"/>
      <c r="AG251" s="131"/>
      <c r="AH251" s="131"/>
      <c r="AI251" s="131"/>
    </row>
    <row r="252" ht="15.75" customHeight="1">
      <c r="A252" s="131"/>
      <c r="B252" s="131"/>
      <c r="C252" s="131"/>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c r="AA252" s="131"/>
      <c r="AB252" s="131"/>
      <c r="AC252" s="131"/>
      <c r="AD252" s="131"/>
      <c r="AE252" s="131"/>
      <c r="AF252" s="131"/>
      <c r="AG252" s="131"/>
      <c r="AH252" s="131"/>
      <c r="AI252" s="131"/>
    </row>
    <row r="253" ht="15.75" customHeight="1">
      <c r="A253" s="131"/>
      <c r="B253" s="131"/>
      <c r="C253" s="131"/>
      <c r="D253" s="131"/>
      <c r="E253" s="131"/>
      <c r="F253" s="131"/>
      <c r="G253" s="131"/>
      <c r="H253" s="131"/>
      <c r="I253" s="131"/>
      <c r="J253" s="131"/>
      <c r="K253" s="131"/>
      <c r="L253" s="131"/>
      <c r="M253" s="131"/>
      <c r="N253" s="131"/>
      <c r="O253" s="131"/>
      <c r="P253" s="131"/>
      <c r="Q253" s="131"/>
      <c r="R253" s="131"/>
      <c r="S253" s="131"/>
      <c r="T253" s="131"/>
      <c r="U253" s="131"/>
      <c r="V253" s="131"/>
      <c r="W253" s="131"/>
      <c r="X253" s="131"/>
      <c r="Y253" s="131"/>
      <c r="Z253" s="131"/>
      <c r="AA253" s="131"/>
      <c r="AB253" s="131"/>
      <c r="AC253" s="131"/>
      <c r="AD253" s="131"/>
      <c r="AE253" s="131"/>
      <c r="AF253" s="131"/>
      <c r="AG253" s="131"/>
      <c r="AH253" s="131"/>
      <c r="AI253" s="131"/>
    </row>
    <row r="254" ht="15.75" customHeight="1">
      <c r="A254" s="131"/>
      <c r="B254" s="131"/>
      <c r="C254" s="131"/>
      <c r="D254" s="131"/>
      <c r="E254" s="131"/>
      <c r="F254" s="131"/>
      <c r="G254" s="131"/>
      <c r="H254" s="131"/>
      <c r="I254" s="131"/>
      <c r="J254" s="131"/>
      <c r="K254" s="131"/>
      <c r="L254" s="131"/>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row>
    <row r="255" ht="15.75" customHeight="1">
      <c r="A255" s="131"/>
      <c r="B255" s="131"/>
      <c r="C255" s="131"/>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row>
    <row r="256" ht="15.75" customHeight="1">
      <c r="A256" s="131"/>
      <c r="B256" s="131"/>
      <c r="C256" s="131"/>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row>
    <row r="257" ht="15.75" customHeight="1">
      <c r="A257" s="131"/>
      <c r="B257" s="131"/>
      <c r="C257" s="131"/>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c r="AB257" s="131"/>
      <c r="AC257" s="131"/>
      <c r="AD257" s="131"/>
      <c r="AE257" s="131"/>
      <c r="AF257" s="131"/>
      <c r="AG257" s="131"/>
      <c r="AH257" s="131"/>
      <c r="AI257" s="131"/>
    </row>
    <row r="258" ht="15.75" customHeight="1">
      <c r="A258" s="131"/>
      <c r="B258" s="131"/>
      <c r="C258" s="131"/>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row>
    <row r="259" ht="15.75" customHeight="1">
      <c r="A259" s="131"/>
      <c r="B259" s="131"/>
      <c r="C259" s="131"/>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row>
    <row r="260" ht="15.75" customHeight="1">
      <c r="A260" s="131"/>
      <c r="B260" s="131"/>
      <c r="C260" s="131"/>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c r="AB260" s="131"/>
      <c r="AC260" s="131"/>
      <c r="AD260" s="131"/>
      <c r="AE260" s="131"/>
      <c r="AF260" s="131"/>
      <c r="AG260" s="131"/>
      <c r="AH260" s="131"/>
      <c r="AI260" s="131"/>
    </row>
    <row r="261" ht="15.75" customHeight="1">
      <c r="A261" s="131"/>
      <c r="B261" s="131"/>
      <c r="C261" s="131"/>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c r="AB261" s="131"/>
      <c r="AC261" s="131"/>
      <c r="AD261" s="131"/>
      <c r="AE261" s="131"/>
      <c r="AF261" s="131"/>
      <c r="AG261" s="131"/>
      <c r="AH261" s="131"/>
      <c r="AI261" s="131"/>
    </row>
    <row r="262" ht="15.75" customHeight="1">
      <c r="A262" s="131"/>
      <c r="B262" s="131"/>
      <c r="C262" s="131"/>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c r="AB262" s="131"/>
      <c r="AC262" s="131"/>
      <c r="AD262" s="131"/>
      <c r="AE262" s="131"/>
      <c r="AF262" s="131"/>
      <c r="AG262" s="131"/>
      <c r="AH262" s="131"/>
      <c r="AI262" s="131"/>
    </row>
    <row r="263" ht="15.75" customHeight="1">
      <c r="A263" s="131"/>
      <c r="B263" s="131"/>
      <c r="C263" s="131"/>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c r="AB263" s="131"/>
      <c r="AC263" s="131"/>
      <c r="AD263" s="131"/>
      <c r="AE263" s="131"/>
      <c r="AF263" s="131"/>
      <c r="AG263" s="131"/>
      <c r="AH263" s="131"/>
      <c r="AI263" s="131"/>
    </row>
    <row r="264" ht="15.75" customHeight="1">
      <c r="A264" s="131"/>
      <c r="B264" s="131"/>
      <c r="C264" s="131"/>
      <c r="D264" s="131"/>
      <c r="E264" s="131"/>
      <c r="F264" s="131"/>
      <c r="G264" s="131"/>
      <c r="H264" s="131"/>
      <c r="I264" s="131"/>
      <c r="J264" s="131"/>
      <c r="K264" s="131"/>
      <c r="L264" s="131"/>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row>
    <row r="265" ht="15.75" customHeight="1">
      <c r="A265" s="131"/>
      <c r="B265" s="131"/>
      <c r="C265" s="131"/>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c r="AA265" s="131"/>
      <c r="AB265" s="131"/>
      <c r="AC265" s="131"/>
      <c r="AD265" s="131"/>
      <c r="AE265" s="131"/>
      <c r="AF265" s="131"/>
      <c r="AG265" s="131"/>
      <c r="AH265" s="131"/>
      <c r="AI265" s="131"/>
    </row>
    <row r="266" ht="15.75" customHeight="1">
      <c r="A266" s="131"/>
      <c r="B266" s="131"/>
      <c r="C266" s="131"/>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c r="AB266" s="131"/>
      <c r="AC266" s="131"/>
      <c r="AD266" s="131"/>
      <c r="AE266" s="131"/>
      <c r="AF266" s="131"/>
      <c r="AG266" s="131"/>
      <c r="AH266" s="131"/>
      <c r="AI266" s="131"/>
    </row>
    <row r="267" ht="15.75" customHeight="1">
      <c r="A267" s="131"/>
      <c r="B267" s="131"/>
      <c r="C267" s="131"/>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c r="AB267" s="131"/>
      <c r="AC267" s="131"/>
      <c r="AD267" s="131"/>
      <c r="AE267" s="131"/>
      <c r="AF267" s="131"/>
      <c r="AG267" s="131"/>
      <c r="AH267" s="131"/>
      <c r="AI267" s="131"/>
    </row>
    <row r="268" ht="15.75" customHeight="1">
      <c r="A268" s="131"/>
      <c r="B268" s="131"/>
      <c r="C268" s="131"/>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c r="AB268" s="131"/>
      <c r="AC268" s="131"/>
      <c r="AD268" s="131"/>
      <c r="AE268" s="131"/>
      <c r="AF268" s="131"/>
      <c r="AG268" s="131"/>
      <c r="AH268" s="131"/>
      <c r="AI268" s="131"/>
    </row>
    <row r="269" ht="15.75" customHeight="1">
      <c r="A269" s="131"/>
      <c r="B269" s="131"/>
      <c r="C269" s="131"/>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c r="AA269" s="131"/>
      <c r="AB269" s="131"/>
      <c r="AC269" s="131"/>
      <c r="AD269" s="131"/>
      <c r="AE269" s="131"/>
      <c r="AF269" s="131"/>
      <c r="AG269" s="131"/>
      <c r="AH269" s="131"/>
      <c r="AI269" s="131"/>
    </row>
    <row r="270" ht="15.75" customHeight="1">
      <c r="A270" s="131"/>
      <c r="B270" s="131"/>
      <c r="C270" s="131"/>
      <c r="D270" s="131"/>
      <c r="E270" s="131"/>
      <c r="F270" s="131"/>
      <c r="G270" s="131"/>
      <c r="H270" s="131"/>
      <c r="I270" s="131"/>
      <c r="J270" s="131"/>
      <c r="K270" s="131"/>
      <c r="L270" s="131"/>
      <c r="M270" s="131"/>
      <c r="N270" s="131"/>
      <c r="O270" s="131"/>
      <c r="P270" s="131"/>
      <c r="Q270" s="131"/>
      <c r="R270" s="131"/>
      <c r="S270" s="131"/>
      <c r="T270" s="131"/>
      <c r="U270" s="131"/>
      <c r="V270" s="131"/>
      <c r="W270" s="131"/>
      <c r="X270" s="131"/>
      <c r="Y270" s="131"/>
      <c r="Z270" s="131"/>
      <c r="AA270" s="131"/>
      <c r="AB270" s="131"/>
      <c r="AC270" s="131"/>
      <c r="AD270" s="131"/>
      <c r="AE270" s="131"/>
      <c r="AF270" s="131"/>
      <c r="AG270" s="131"/>
      <c r="AH270" s="131"/>
      <c r="AI270" s="131"/>
    </row>
    <row r="271" ht="15.75" customHeight="1">
      <c r="A271" s="131"/>
      <c r="B271" s="131"/>
      <c r="C271" s="131"/>
      <c r="D271" s="131"/>
      <c r="E271" s="131"/>
      <c r="F271" s="131"/>
      <c r="G271" s="131"/>
      <c r="H271" s="131"/>
      <c r="I271" s="131"/>
      <c r="J271" s="131"/>
      <c r="K271" s="131"/>
      <c r="L271" s="131"/>
      <c r="M271" s="131"/>
      <c r="N271" s="131"/>
      <c r="O271" s="131"/>
      <c r="P271" s="131"/>
      <c r="Q271" s="131"/>
      <c r="R271" s="131"/>
      <c r="S271" s="131"/>
      <c r="T271" s="131"/>
      <c r="U271" s="131"/>
      <c r="V271" s="131"/>
      <c r="W271" s="131"/>
      <c r="X271" s="131"/>
      <c r="Y271" s="131"/>
      <c r="Z271" s="131"/>
      <c r="AA271" s="131"/>
      <c r="AB271" s="131"/>
      <c r="AC271" s="131"/>
      <c r="AD271" s="131"/>
      <c r="AE271" s="131"/>
      <c r="AF271" s="131"/>
      <c r="AG271" s="131"/>
      <c r="AH271" s="131"/>
      <c r="AI271" s="131"/>
    </row>
    <row r="272" ht="15.75" customHeight="1">
      <c r="A272" s="131"/>
      <c r="B272" s="131"/>
      <c r="C272" s="131"/>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c r="AA272" s="131"/>
      <c r="AB272" s="131"/>
      <c r="AC272" s="131"/>
      <c r="AD272" s="131"/>
      <c r="AE272" s="131"/>
      <c r="AF272" s="131"/>
      <c r="AG272" s="131"/>
      <c r="AH272" s="131"/>
      <c r="AI272" s="131"/>
    </row>
    <row r="273" ht="15.75" customHeight="1">
      <c r="A273" s="131"/>
      <c r="B273" s="131"/>
      <c r="C273" s="131"/>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c r="AA273" s="131"/>
      <c r="AB273" s="131"/>
      <c r="AC273" s="131"/>
      <c r="AD273" s="131"/>
      <c r="AE273" s="131"/>
      <c r="AF273" s="131"/>
      <c r="AG273" s="131"/>
      <c r="AH273" s="131"/>
      <c r="AI273" s="131"/>
    </row>
    <row r="274" ht="15.75" customHeight="1">
      <c r="A274" s="131"/>
      <c r="B274" s="131"/>
      <c r="C274" s="131"/>
      <c r="D274" s="131"/>
      <c r="E274" s="131"/>
      <c r="F274" s="131"/>
      <c r="G274" s="131"/>
      <c r="H274" s="131"/>
      <c r="I274" s="131"/>
      <c r="J274" s="131"/>
      <c r="K274" s="131"/>
      <c r="L274" s="131"/>
      <c r="M274" s="131"/>
      <c r="N274" s="131"/>
      <c r="O274" s="131"/>
      <c r="P274" s="131"/>
      <c r="Q274" s="131"/>
      <c r="R274" s="131"/>
      <c r="S274" s="131"/>
      <c r="T274" s="131"/>
      <c r="U274" s="131"/>
      <c r="V274" s="131"/>
      <c r="W274" s="131"/>
      <c r="X274" s="131"/>
      <c r="Y274" s="131"/>
      <c r="Z274" s="131"/>
      <c r="AA274" s="131"/>
      <c r="AB274" s="131"/>
      <c r="AC274" s="131"/>
      <c r="AD274" s="131"/>
      <c r="AE274" s="131"/>
      <c r="AF274" s="131"/>
      <c r="AG274" s="131"/>
      <c r="AH274" s="131"/>
      <c r="AI274" s="131"/>
    </row>
    <row r="275" ht="15.75" customHeight="1">
      <c r="A275" s="131"/>
      <c r="B275" s="131"/>
      <c r="C275" s="131"/>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c r="AA275" s="131"/>
      <c r="AB275" s="131"/>
      <c r="AC275" s="131"/>
      <c r="AD275" s="131"/>
      <c r="AE275" s="131"/>
      <c r="AF275" s="131"/>
      <c r="AG275" s="131"/>
      <c r="AH275" s="131"/>
      <c r="AI275" s="131"/>
    </row>
    <row r="276" ht="15.75" customHeight="1">
      <c r="A276" s="131"/>
      <c r="B276" s="131"/>
      <c r="C276" s="131"/>
      <c r="D276" s="131"/>
      <c r="E276" s="131"/>
      <c r="F276" s="131"/>
      <c r="G276" s="131"/>
      <c r="H276" s="131"/>
      <c r="I276" s="131"/>
      <c r="J276" s="131"/>
      <c r="K276" s="131"/>
      <c r="L276" s="131"/>
      <c r="M276" s="131"/>
      <c r="N276" s="131"/>
      <c r="O276" s="131"/>
      <c r="P276" s="131"/>
      <c r="Q276" s="131"/>
      <c r="R276" s="131"/>
      <c r="S276" s="131"/>
      <c r="T276" s="131"/>
      <c r="U276" s="131"/>
      <c r="V276" s="131"/>
      <c r="W276" s="131"/>
      <c r="X276" s="131"/>
      <c r="Y276" s="131"/>
      <c r="Z276" s="131"/>
      <c r="AA276" s="131"/>
      <c r="AB276" s="131"/>
      <c r="AC276" s="131"/>
      <c r="AD276" s="131"/>
      <c r="AE276" s="131"/>
      <c r="AF276" s="131"/>
      <c r="AG276" s="131"/>
      <c r="AH276" s="131"/>
      <c r="AI276" s="131"/>
    </row>
    <row r="277" ht="15.75" customHeight="1">
      <c r="A277" s="131"/>
      <c r="B277" s="131"/>
      <c r="C277" s="131"/>
      <c r="D277" s="131"/>
      <c r="E277" s="131"/>
      <c r="F277" s="131"/>
      <c r="G277" s="131"/>
      <c r="H277" s="131"/>
      <c r="I277" s="131"/>
      <c r="J277" s="131"/>
      <c r="K277" s="131"/>
      <c r="L277" s="131"/>
      <c r="M277" s="131"/>
      <c r="N277" s="131"/>
      <c r="O277" s="131"/>
      <c r="P277" s="131"/>
      <c r="Q277" s="131"/>
      <c r="R277" s="131"/>
      <c r="S277" s="131"/>
      <c r="T277" s="131"/>
      <c r="U277" s="131"/>
      <c r="V277" s="131"/>
      <c r="W277" s="131"/>
      <c r="X277" s="131"/>
      <c r="Y277" s="131"/>
      <c r="Z277" s="131"/>
      <c r="AA277" s="131"/>
      <c r="AB277" s="131"/>
      <c r="AC277" s="131"/>
      <c r="AD277" s="131"/>
      <c r="AE277" s="131"/>
      <c r="AF277" s="131"/>
      <c r="AG277" s="131"/>
      <c r="AH277" s="131"/>
      <c r="AI277" s="131"/>
    </row>
    <row r="278" ht="15.75" customHeight="1">
      <c r="A278" s="131"/>
      <c r="B278" s="131"/>
      <c r="C278" s="131"/>
      <c r="D278" s="131"/>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c r="AA278" s="131"/>
      <c r="AB278" s="131"/>
      <c r="AC278" s="131"/>
      <c r="AD278" s="131"/>
      <c r="AE278" s="131"/>
      <c r="AF278" s="131"/>
      <c r="AG278" s="131"/>
      <c r="AH278" s="131"/>
      <c r="AI278" s="131"/>
    </row>
    <row r="279" ht="15.75" customHeight="1">
      <c r="A279" s="131"/>
      <c r="B279" s="131"/>
      <c r="C279" s="131"/>
      <c r="D279" s="131"/>
      <c r="E279" s="131"/>
      <c r="F279" s="131"/>
      <c r="G279" s="131"/>
      <c r="H279" s="131"/>
      <c r="I279" s="131"/>
      <c r="J279" s="131"/>
      <c r="K279" s="131"/>
      <c r="L279" s="131"/>
      <c r="M279" s="131"/>
      <c r="N279" s="131"/>
      <c r="O279" s="131"/>
      <c r="P279" s="131"/>
      <c r="Q279" s="131"/>
      <c r="R279" s="131"/>
      <c r="S279" s="131"/>
      <c r="T279" s="131"/>
      <c r="U279" s="131"/>
      <c r="V279" s="131"/>
      <c r="W279" s="131"/>
      <c r="X279" s="131"/>
      <c r="Y279" s="131"/>
      <c r="Z279" s="131"/>
      <c r="AA279" s="131"/>
      <c r="AB279" s="131"/>
      <c r="AC279" s="131"/>
      <c r="AD279" s="131"/>
      <c r="AE279" s="131"/>
      <c r="AF279" s="131"/>
      <c r="AG279" s="131"/>
      <c r="AH279" s="131"/>
      <c r="AI279" s="131"/>
    </row>
    <row r="280" ht="15.75" customHeight="1">
      <c r="A280" s="131"/>
      <c r="B280" s="131"/>
      <c r="C280" s="131"/>
      <c r="D280" s="131"/>
      <c r="E280" s="131"/>
      <c r="F280" s="131"/>
      <c r="G280" s="131"/>
      <c r="H280" s="131"/>
      <c r="I280" s="131"/>
      <c r="J280" s="131"/>
      <c r="K280" s="131"/>
      <c r="L280" s="131"/>
      <c r="M280" s="131"/>
      <c r="N280" s="131"/>
      <c r="O280" s="131"/>
      <c r="P280" s="131"/>
      <c r="Q280" s="131"/>
      <c r="R280" s="131"/>
      <c r="S280" s="131"/>
      <c r="T280" s="131"/>
      <c r="U280" s="131"/>
      <c r="V280" s="131"/>
      <c r="W280" s="131"/>
      <c r="X280" s="131"/>
      <c r="Y280" s="131"/>
      <c r="Z280" s="131"/>
      <c r="AA280" s="131"/>
      <c r="AB280" s="131"/>
      <c r="AC280" s="131"/>
      <c r="AD280" s="131"/>
      <c r="AE280" s="131"/>
      <c r="AF280" s="131"/>
      <c r="AG280" s="131"/>
      <c r="AH280" s="131"/>
      <c r="AI280" s="131"/>
    </row>
    <row r="281" ht="15.75" customHeight="1">
      <c r="A281" s="131"/>
      <c r="B281" s="131"/>
      <c r="C281" s="131"/>
      <c r="D281" s="131"/>
      <c r="E281" s="131"/>
      <c r="F281" s="131"/>
      <c r="G281" s="131"/>
      <c r="H281" s="131"/>
      <c r="I281" s="131"/>
      <c r="J281" s="131"/>
      <c r="K281" s="131"/>
      <c r="L281" s="131"/>
      <c r="M281" s="131"/>
      <c r="N281" s="131"/>
      <c r="O281" s="131"/>
      <c r="P281" s="131"/>
      <c r="Q281" s="131"/>
      <c r="R281" s="131"/>
      <c r="S281" s="131"/>
      <c r="T281" s="131"/>
      <c r="U281" s="131"/>
      <c r="V281" s="131"/>
      <c r="W281" s="131"/>
      <c r="X281" s="131"/>
      <c r="Y281" s="131"/>
      <c r="Z281" s="131"/>
      <c r="AA281" s="131"/>
      <c r="AB281" s="131"/>
      <c r="AC281" s="131"/>
      <c r="AD281" s="131"/>
      <c r="AE281" s="131"/>
      <c r="AF281" s="131"/>
      <c r="AG281" s="131"/>
      <c r="AH281" s="131"/>
      <c r="AI281" s="131"/>
    </row>
    <row r="282" ht="15.75" customHeight="1">
      <c r="A282" s="131"/>
      <c r="B282" s="131"/>
      <c r="C282" s="131"/>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c r="AA282" s="131"/>
      <c r="AB282" s="131"/>
      <c r="AC282" s="131"/>
      <c r="AD282" s="131"/>
      <c r="AE282" s="131"/>
      <c r="AF282" s="131"/>
      <c r="AG282" s="131"/>
      <c r="AH282" s="131"/>
      <c r="AI282" s="131"/>
    </row>
    <row r="283" ht="15.75" customHeight="1">
      <c r="A283" s="131"/>
      <c r="B283" s="131"/>
      <c r="C283" s="131"/>
      <c r="D283" s="131"/>
      <c r="E283" s="131"/>
      <c r="F283" s="131"/>
      <c r="G283" s="131"/>
      <c r="H283" s="131"/>
      <c r="I283" s="131"/>
      <c r="J283" s="131"/>
      <c r="K283" s="131"/>
      <c r="L283" s="131"/>
      <c r="M283" s="131"/>
      <c r="N283" s="131"/>
      <c r="O283" s="131"/>
      <c r="P283" s="131"/>
      <c r="Q283" s="131"/>
      <c r="R283" s="131"/>
      <c r="S283" s="131"/>
      <c r="T283" s="131"/>
      <c r="U283" s="131"/>
      <c r="V283" s="131"/>
      <c r="W283" s="131"/>
      <c r="X283" s="131"/>
      <c r="Y283" s="131"/>
      <c r="Z283" s="131"/>
      <c r="AA283" s="131"/>
      <c r="AB283" s="131"/>
      <c r="AC283" s="131"/>
      <c r="AD283" s="131"/>
      <c r="AE283" s="131"/>
      <c r="AF283" s="131"/>
      <c r="AG283" s="131"/>
      <c r="AH283" s="131"/>
      <c r="AI283" s="131"/>
    </row>
    <row r="284" ht="15.75" customHeight="1">
      <c r="A284" s="131"/>
      <c r="B284" s="131"/>
      <c r="C284" s="131"/>
      <c r="D284" s="131"/>
      <c r="E284" s="131"/>
      <c r="F284" s="131"/>
      <c r="G284" s="131"/>
      <c r="H284" s="131"/>
      <c r="I284" s="131"/>
      <c r="J284" s="131"/>
      <c r="K284" s="131"/>
      <c r="L284" s="131"/>
      <c r="M284" s="131"/>
      <c r="N284" s="131"/>
      <c r="O284" s="131"/>
      <c r="P284" s="131"/>
      <c r="Q284" s="131"/>
      <c r="R284" s="131"/>
      <c r="S284" s="131"/>
      <c r="T284" s="131"/>
      <c r="U284" s="131"/>
      <c r="V284" s="131"/>
      <c r="W284" s="131"/>
      <c r="X284" s="131"/>
      <c r="Y284" s="131"/>
      <c r="Z284" s="131"/>
      <c r="AA284" s="131"/>
      <c r="AB284" s="131"/>
      <c r="AC284" s="131"/>
      <c r="AD284" s="131"/>
      <c r="AE284" s="131"/>
      <c r="AF284" s="131"/>
      <c r="AG284" s="131"/>
      <c r="AH284" s="131"/>
      <c r="AI284" s="131"/>
    </row>
    <row r="285" ht="15.75" customHeight="1">
      <c r="A285" s="131"/>
      <c r="B285" s="131"/>
      <c r="C285" s="131"/>
      <c r="D285" s="131"/>
      <c r="E285" s="131"/>
      <c r="F285" s="131"/>
      <c r="G285" s="131"/>
      <c r="H285" s="131"/>
      <c r="I285" s="131"/>
      <c r="J285" s="131"/>
      <c r="K285" s="131"/>
      <c r="L285" s="131"/>
      <c r="M285" s="131"/>
      <c r="N285" s="131"/>
      <c r="O285" s="131"/>
      <c r="P285" s="131"/>
      <c r="Q285" s="131"/>
      <c r="R285" s="131"/>
      <c r="S285" s="131"/>
      <c r="T285" s="131"/>
      <c r="U285" s="131"/>
      <c r="V285" s="131"/>
      <c r="W285" s="131"/>
      <c r="X285" s="131"/>
      <c r="Y285" s="131"/>
      <c r="Z285" s="131"/>
      <c r="AA285" s="131"/>
      <c r="AB285" s="131"/>
      <c r="AC285" s="131"/>
      <c r="AD285" s="131"/>
      <c r="AE285" s="131"/>
      <c r="AF285" s="131"/>
      <c r="AG285" s="131"/>
      <c r="AH285" s="131"/>
      <c r="AI285" s="131"/>
    </row>
    <row r="286" ht="15.75" customHeight="1">
      <c r="A286" s="131"/>
      <c r="B286" s="131"/>
      <c r="C286" s="131"/>
      <c r="D286" s="131"/>
      <c r="E286" s="131"/>
      <c r="F286" s="131"/>
      <c r="G286" s="131"/>
      <c r="H286" s="131"/>
      <c r="I286" s="131"/>
      <c r="J286" s="131"/>
      <c r="K286" s="131"/>
      <c r="L286" s="131"/>
      <c r="M286" s="131"/>
      <c r="N286" s="131"/>
      <c r="O286" s="131"/>
      <c r="P286" s="131"/>
      <c r="Q286" s="131"/>
      <c r="R286" s="131"/>
      <c r="S286" s="131"/>
      <c r="T286" s="131"/>
      <c r="U286" s="131"/>
      <c r="V286" s="131"/>
      <c r="W286" s="131"/>
      <c r="X286" s="131"/>
      <c r="Y286" s="131"/>
      <c r="Z286" s="131"/>
      <c r="AA286" s="131"/>
      <c r="AB286" s="131"/>
      <c r="AC286" s="131"/>
      <c r="AD286" s="131"/>
      <c r="AE286" s="131"/>
      <c r="AF286" s="131"/>
      <c r="AG286" s="131"/>
      <c r="AH286" s="131"/>
      <c r="AI286" s="131"/>
    </row>
    <row r="287" ht="15.75" customHeight="1">
      <c r="A287" s="131"/>
      <c r="B287" s="131"/>
      <c r="C287" s="131"/>
      <c r="D287" s="131"/>
      <c r="E287" s="131"/>
      <c r="F287" s="131"/>
      <c r="G287" s="131"/>
      <c r="H287" s="131"/>
      <c r="I287" s="131"/>
      <c r="J287" s="131"/>
      <c r="K287" s="131"/>
      <c r="L287" s="131"/>
      <c r="M287" s="131"/>
      <c r="N287" s="131"/>
      <c r="O287" s="131"/>
      <c r="P287" s="131"/>
      <c r="Q287" s="131"/>
      <c r="R287" s="131"/>
      <c r="S287" s="131"/>
      <c r="T287" s="131"/>
      <c r="U287" s="131"/>
      <c r="V287" s="131"/>
      <c r="W287" s="131"/>
      <c r="X287" s="131"/>
      <c r="Y287" s="131"/>
      <c r="Z287" s="131"/>
      <c r="AA287" s="131"/>
      <c r="AB287" s="131"/>
      <c r="AC287" s="131"/>
      <c r="AD287" s="131"/>
      <c r="AE287" s="131"/>
      <c r="AF287" s="131"/>
      <c r="AG287" s="131"/>
      <c r="AH287" s="131"/>
      <c r="AI287" s="131"/>
    </row>
    <row r="288" ht="15.75" customHeight="1">
      <c r="A288" s="131"/>
      <c r="B288" s="131"/>
      <c r="C288" s="131"/>
      <c r="D288" s="131"/>
      <c r="E288" s="131"/>
      <c r="F288" s="131"/>
      <c r="G288" s="131"/>
      <c r="H288" s="131"/>
      <c r="I288" s="131"/>
      <c r="J288" s="131"/>
      <c r="K288" s="131"/>
      <c r="L288" s="131"/>
      <c r="M288" s="131"/>
      <c r="N288" s="131"/>
      <c r="O288" s="131"/>
      <c r="P288" s="131"/>
      <c r="Q288" s="131"/>
      <c r="R288" s="131"/>
      <c r="S288" s="131"/>
      <c r="T288" s="131"/>
      <c r="U288" s="131"/>
      <c r="V288" s="131"/>
      <c r="W288" s="131"/>
      <c r="X288" s="131"/>
      <c r="Y288" s="131"/>
      <c r="Z288" s="131"/>
      <c r="AA288" s="131"/>
      <c r="AB288" s="131"/>
      <c r="AC288" s="131"/>
      <c r="AD288" s="131"/>
      <c r="AE288" s="131"/>
      <c r="AF288" s="131"/>
      <c r="AG288" s="131"/>
      <c r="AH288" s="131"/>
      <c r="AI288" s="131"/>
    </row>
    <row r="289" ht="15.75" customHeight="1">
      <c r="A289" s="131"/>
      <c r="B289" s="131"/>
      <c r="C289" s="131"/>
      <c r="D289" s="131"/>
      <c r="E289" s="131"/>
      <c r="F289" s="131"/>
      <c r="G289" s="131"/>
      <c r="H289" s="131"/>
      <c r="I289" s="131"/>
      <c r="J289" s="131"/>
      <c r="K289" s="131"/>
      <c r="L289" s="131"/>
      <c r="M289" s="131"/>
      <c r="N289" s="131"/>
      <c r="O289" s="131"/>
      <c r="P289" s="131"/>
      <c r="Q289" s="131"/>
      <c r="R289" s="131"/>
      <c r="S289" s="131"/>
      <c r="T289" s="131"/>
      <c r="U289" s="131"/>
      <c r="V289" s="131"/>
      <c r="W289" s="131"/>
      <c r="X289" s="131"/>
      <c r="Y289" s="131"/>
      <c r="Z289" s="131"/>
      <c r="AA289" s="131"/>
      <c r="AB289" s="131"/>
      <c r="AC289" s="131"/>
      <c r="AD289" s="131"/>
      <c r="AE289" s="131"/>
      <c r="AF289" s="131"/>
      <c r="AG289" s="131"/>
      <c r="AH289" s="131"/>
      <c r="AI289" s="131"/>
    </row>
    <row r="290" ht="15.75" customHeight="1">
      <c r="A290" s="131"/>
      <c r="B290" s="131"/>
      <c r="C290" s="131"/>
      <c r="D290" s="131"/>
      <c r="E290" s="131"/>
      <c r="F290" s="131"/>
      <c r="G290" s="131"/>
      <c r="H290" s="131"/>
      <c r="I290" s="131"/>
      <c r="J290" s="131"/>
      <c r="K290" s="131"/>
      <c r="L290" s="131"/>
      <c r="M290" s="131"/>
      <c r="N290" s="131"/>
      <c r="O290" s="131"/>
      <c r="P290" s="131"/>
      <c r="Q290" s="131"/>
      <c r="R290" s="131"/>
      <c r="S290" s="131"/>
      <c r="T290" s="131"/>
      <c r="U290" s="131"/>
      <c r="V290" s="131"/>
      <c r="W290" s="131"/>
      <c r="X290" s="131"/>
      <c r="Y290" s="131"/>
      <c r="Z290" s="131"/>
      <c r="AA290" s="131"/>
      <c r="AB290" s="131"/>
      <c r="AC290" s="131"/>
      <c r="AD290" s="131"/>
      <c r="AE290" s="131"/>
      <c r="AF290" s="131"/>
      <c r="AG290" s="131"/>
      <c r="AH290" s="131"/>
      <c r="AI290" s="131"/>
    </row>
    <row r="291" ht="15.75" customHeight="1">
      <c r="A291" s="131"/>
      <c r="B291" s="131"/>
      <c r="C291" s="131"/>
      <c r="D291" s="131"/>
      <c r="E291" s="131"/>
      <c r="F291" s="131"/>
      <c r="G291" s="131"/>
      <c r="H291" s="131"/>
      <c r="I291" s="131"/>
      <c r="J291" s="131"/>
      <c r="K291" s="131"/>
      <c r="L291" s="131"/>
      <c r="M291" s="131"/>
      <c r="N291" s="131"/>
      <c r="O291" s="131"/>
      <c r="P291" s="131"/>
      <c r="Q291" s="131"/>
      <c r="R291" s="131"/>
      <c r="S291" s="131"/>
      <c r="T291" s="131"/>
      <c r="U291" s="131"/>
      <c r="V291" s="131"/>
      <c r="W291" s="131"/>
      <c r="X291" s="131"/>
      <c r="Y291" s="131"/>
      <c r="Z291" s="131"/>
      <c r="AA291" s="131"/>
      <c r="AB291" s="131"/>
      <c r="AC291" s="131"/>
      <c r="AD291" s="131"/>
      <c r="AE291" s="131"/>
      <c r="AF291" s="131"/>
      <c r="AG291" s="131"/>
      <c r="AH291" s="131"/>
      <c r="AI291" s="131"/>
    </row>
    <row r="292" ht="15.75" customHeight="1">
      <c r="A292" s="131"/>
      <c r="B292" s="131"/>
      <c r="C292" s="131"/>
      <c r="D292" s="131"/>
      <c r="E292" s="131"/>
      <c r="F292" s="131"/>
      <c r="G292" s="131"/>
      <c r="H292" s="131"/>
      <c r="I292" s="131"/>
      <c r="J292" s="131"/>
      <c r="K292" s="131"/>
      <c r="L292" s="131"/>
      <c r="M292" s="131"/>
      <c r="N292" s="131"/>
      <c r="O292" s="131"/>
      <c r="P292" s="131"/>
      <c r="Q292" s="131"/>
      <c r="R292" s="131"/>
      <c r="S292" s="131"/>
      <c r="T292" s="131"/>
      <c r="U292" s="131"/>
      <c r="V292" s="131"/>
      <c r="W292" s="131"/>
      <c r="X292" s="131"/>
      <c r="Y292" s="131"/>
      <c r="Z292" s="131"/>
      <c r="AA292" s="131"/>
      <c r="AB292" s="131"/>
      <c r="AC292" s="131"/>
      <c r="AD292" s="131"/>
      <c r="AE292" s="131"/>
      <c r="AF292" s="131"/>
      <c r="AG292" s="131"/>
      <c r="AH292" s="131"/>
      <c r="AI292" s="131"/>
    </row>
    <row r="293" ht="15.75" customHeight="1">
      <c r="A293" s="131"/>
      <c r="B293" s="131"/>
      <c r="C293" s="131"/>
      <c r="D293" s="131"/>
      <c r="E293" s="131"/>
      <c r="F293" s="131"/>
      <c r="G293" s="131"/>
      <c r="H293" s="131"/>
      <c r="I293" s="131"/>
      <c r="J293" s="131"/>
      <c r="K293" s="131"/>
      <c r="L293" s="131"/>
      <c r="M293" s="131"/>
      <c r="N293" s="131"/>
      <c r="O293" s="131"/>
      <c r="P293" s="131"/>
      <c r="Q293" s="131"/>
      <c r="R293" s="131"/>
      <c r="S293" s="131"/>
      <c r="T293" s="131"/>
      <c r="U293" s="131"/>
      <c r="V293" s="131"/>
      <c r="W293" s="131"/>
      <c r="X293" s="131"/>
      <c r="Y293" s="131"/>
      <c r="Z293" s="131"/>
      <c r="AA293" s="131"/>
      <c r="AB293" s="131"/>
      <c r="AC293" s="131"/>
      <c r="AD293" s="131"/>
      <c r="AE293" s="131"/>
      <c r="AF293" s="131"/>
      <c r="AG293" s="131"/>
      <c r="AH293" s="131"/>
      <c r="AI293" s="131"/>
    </row>
    <row r="294" ht="15.75" customHeight="1">
      <c r="A294" s="131"/>
      <c r="B294" s="131"/>
      <c r="C294" s="131"/>
      <c r="D294" s="131"/>
      <c r="E294" s="131"/>
      <c r="F294" s="131"/>
      <c r="G294" s="131"/>
      <c r="H294" s="131"/>
      <c r="I294" s="131"/>
      <c r="J294" s="131"/>
      <c r="K294" s="131"/>
      <c r="L294" s="131"/>
      <c r="M294" s="131"/>
      <c r="N294" s="131"/>
      <c r="O294" s="131"/>
      <c r="P294" s="131"/>
      <c r="Q294" s="131"/>
      <c r="R294" s="131"/>
      <c r="S294" s="131"/>
      <c r="T294" s="131"/>
      <c r="U294" s="131"/>
      <c r="V294" s="131"/>
      <c r="W294" s="131"/>
      <c r="X294" s="131"/>
      <c r="Y294" s="131"/>
      <c r="Z294" s="131"/>
      <c r="AA294" s="131"/>
      <c r="AB294" s="131"/>
      <c r="AC294" s="131"/>
      <c r="AD294" s="131"/>
      <c r="AE294" s="131"/>
      <c r="AF294" s="131"/>
      <c r="AG294" s="131"/>
      <c r="AH294" s="131"/>
      <c r="AI294" s="131"/>
    </row>
    <row r="295" ht="15.75" customHeight="1">
      <c r="A295" s="131"/>
      <c r="B295" s="131"/>
      <c r="C295" s="131"/>
      <c r="D295" s="131"/>
      <c r="E295" s="131"/>
      <c r="F295" s="131"/>
      <c r="G295" s="131"/>
      <c r="H295" s="131"/>
      <c r="I295" s="131"/>
      <c r="J295" s="131"/>
      <c r="K295" s="131"/>
      <c r="L295" s="131"/>
      <c r="M295" s="131"/>
      <c r="N295" s="131"/>
      <c r="O295" s="131"/>
      <c r="P295" s="131"/>
      <c r="Q295" s="131"/>
      <c r="R295" s="131"/>
      <c r="S295" s="131"/>
      <c r="T295" s="131"/>
      <c r="U295" s="131"/>
      <c r="V295" s="131"/>
      <c r="W295" s="131"/>
      <c r="X295" s="131"/>
      <c r="Y295" s="131"/>
      <c r="Z295" s="131"/>
      <c r="AA295" s="131"/>
      <c r="AB295" s="131"/>
      <c r="AC295" s="131"/>
      <c r="AD295" s="131"/>
      <c r="AE295" s="131"/>
      <c r="AF295" s="131"/>
      <c r="AG295" s="131"/>
      <c r="AH295" s="131"/>
      <c r="AI295" s="131"/>
    </row>
    <row r="296" ht="15.75" customHeight="1">
      <c r="A296" s="131"/>
      <c r="B296" s="131"/>
      <c r="C296" s="131"/>
      <c r="D296" s="131"/>
      <c r="E296" s="131"/>
      <c r="F296" s="131"/>
      <c r="G296" s="131"/>
      <c r="H296" s="131"/>
      <c r="I296" s="131"/>
      <c r="J296" s="131"/>
      <c r="K296" s="131"/>
      <c r="L296" s="131"/>
      <c r="M296" s="131"/>
      <c r="N296" s="131"/>
      <c r="O296" s="131"/>
      <c r="P296" s="131"/>
      <c r="Q296" s="131"/>
      <c r="R296" s="131"/>
      <c r="S296" s="131"/>
      <c r="T296" s="131"/>
      <c r="U296" s="131"/>
      <c r="V296" s="131"/>
      <c r="W296" s="131"/>
      <c r="X296" s="131"/>
      <c r="Y296" s="131"/>
      <c r="Z296" s="131"/>
      <c r="AA296" s="131"/>
      <c r="AB296" s="131"/>
      <c r="AC296" s="131"/>
      <c r="AD296" s="131"/>
      <c r="AE296" s="131"/>
      <c r="AF296" s="131"/>
      <c r="AG296" s="131"/>
      <c r="AH296" s="131"/>
      <c r="AI296" s="131"/>
    </row>
    <row r="297" ht="15.75" customHeight="1">
      <c r="A297" s="131"/>
      <c r="B297" s="131"/>
      <c r="C297" s="131"/>
      <c r="D297" s="131"/>
      <c r="E297" s="131"/>
      <c r="F297" s="131"/>
      <c r="G297" s="131"/>
      <c r="H297" s="131"/>
      <c r="I297" s="131"/>
      <c r="J297" s="131"/>
      <c r="K297" s="131"/>
      <c r="L297" s="131"/>
      <c r="M297" s="131"/>
      <c r="N297" s="131"/>
      <c r="O297" s="131"/>
      <c r="P297" s="131"/>
      <c r="Q297" s="131"/>
      <c r="R297" s="131"/>
      <c r="S297" s="131"/>
      <c r="T297" s="131"/>
      <c r="U297" s="131"/>
      <c r="V297" s="131"/>
      <c r="W297" s="131"/>
      <c r="X297" s="131"/>
      <c r="Y297" s="131"/>
      <c r="Z297" s="131"/>
      <c r="AA297" s="131"/>
      <c r="AB297" s="131"/>
      <c r="AC297" s="131"/>
      <c r="AD297" s="131"/>
      <c r="AE297" s="131"/>
      <c r="AF297" s="131"/>
      <c r="AG297" s="131"/>
      <c r="AH297" s="131"/>
      <c r="AI297" s="131"/>
    </row>
    <row r="298" ht="15.75" customHeight="1">
      <c r="A298" s="131"/>
      <c r="B298" s="131"/>
      <c r="C298" s="131"/>
      <c r="D298" s="131"/>
      <c r="E298" s="131"/>
      <c r="F298" s="131"/>
      <c r="G298" s="131"/>
      <c r="H298" s="131"/>
      <c r="I298" s="131"/>
      <c r="J298" s="131"/>
      <c r="K298" s="131"/>
      <c r="L298" s="131"/>
      <c r="M298" s="131"/>
      <c r="N298" s="131"/>
      <c r="O298" s="131"/>
      <c r="P298" s="131"/>
      <c r="Q298" s="131"/>
      <c r="R298" s="131"/>
      <c r="S298" s="131"/>
      <c r="T298" s="131"/>
      <c r="U298" s="131"/>
      <c r="V298" s="131"/>
      <c r="W298" s="131"/>
      <c r="X298" s="131"/>
      <c r="Y298" s="131"/>
      <c r="Z298" s="131"/>
      <c r="AA298" s="131"/>
      <c r="AB298" s="131"/>
      <c r="AC298" s="131"/>
      <c r="AD298" s="131"/>
      <c r="AE298" s="131"/>
      <c r="AF298" s="131"/>
      <c r="AG298" s="131"/>
      <c r="AH298" s="131"/>
      <c r="AI298" s="131"/>
    </row>
    <row r="299" ht="15.75" customHeight="1">
      <c r="A299" s="96"/>
      <c r="B299" s="96"/>
      <c r="C299" s="96"/>
      <c r="D299" s="96"/>
      <c r="E299" s="96"/>
      <c r="F299" s="96"/>
      <c r="G299" s="96"/>
      <c r="H299" s="96"/>
      <c r="I299" s="96"/>
      <c r="J299" s="96"/>
      <c r="K299" s="96"/>
      <c r="L299" s="96"/>
      <c r="M299" s="96"/>
      <c r="N299" s="96"/>
      <c r="O299" s="96"/>
      <c r="P299" s="96"/>
      <c r="Q299" s="96"/>
      <c r="R299" s="96"/>
      <c r="S299" s="96"/>
      <c r="T299" s="96"/>
      <c r="U299" s="96"/>
      <c r="V299" s="96"/>
      <c r="W299" s="96"/>
      <c r="X299" s="96"/>
      <c r="Y299" s="96"/>
      <c r="Z299" s="96"/>
      <c r="AA299" s="96"/>
      <c r="AB299" s="96"/>
      <c r="AC299" s="96"/>
      <c r="AD299" s="96"/>
      <c r="AE299" s="96"/>
      <c r="AF299" s="96"/>
      <c r="AG299" s="96"/>
      <c r="AH299" s="96"/>
      <c r="AI299" s="96"/>
    </row>
    <row r="300" ht="15.75" customHeight="1">
      <c r="A300" s="96"/>
      <c r="B300" s="96"/>
      <c r="C300" s="96"/>
      <c r="D300" s="96"/>
      <c r="E300" s="96"/>
      <c r="F300" s="96"/>
      <c r="G300" s="96"/>
      <c r="H300" s="96"/>
      <c r="I300" s="96"/>
      <c r="J300" s="96"/>
      <c r="K300" s="96"/>
      <c r="L300" s="96"/>
      <c r="M300" s="96"/>
      <c r="N300" s="96"/>
      <c r="O300" s="96"/>
      <c r="P300" s="96"/>
      <c r="Q300" s="96"/>
      <c r="R300" s="96"/>
      <c r="S300" s="96"/>
      <c r="T300" s="96"/>
      <c r="U300" s="96"/>
      <c r="V300" s="96"/>
      <c r="W300" s="96"/>
      <c r="X300" s="96"/>
      <c r="Y300" s="96"/>
      <c r="Z300" s="96"/>
      <c r="AA300" s="96"/>
      <c r="AB300" s="96"/>
      <c r="AC300" s="96"/>
      <c r="AD300" s="96"/>
      <c r="AE300" s="96"/>
      <c r="AF300" s="96"/>
      <c r="AG300" s="96"/>
      <c r="AH300" s="96"/>
      <c r="AI300" s="96"/>
    </row>
    <row r="301" ht="15.75" customHeight="1">
      <c r="A301" s="96"/>
      <c r="B301" s="96"/>
      <c r="C301" s="96"/>
      <c r="D301" s="96"/>
      <c r="E301" s="96"/>
      <c r="F301" s="96"/>
      <c r="G301" s="96"/>
      <c r="H301" s="96"/>
      <c r="I301" s="96"/>
      <c r="J301" s="96"/>
      <c r="K301" s="96"/>
      <c r="L301" s="96"/>
      <c r="M301" s="96"/>
      <c r="N301" s="96"/>
      <c r="O301" s="96"/>
      <c r="P301" s="96"/>
      <c r="Q301" s="96"/>
      <c r="R301" s="96"/>
      <c r="S301" s="96"/>
      <c r="T301" s="96"/>
      <c r="U301" s="96"/>
      <c r="V301" s="96"/>
      <c r="W301" s="96"/>
      <c r="X301" s="96"/>
      <c r="Y301" s="96"/>
      <c r="Z301" s="96"/>
      <c r="AA301" s="96"/>
      <c r="AB301" s="96"/>
      <c r="AC301" s="96"/>
      <c r="AD301" s="96"/>
      <c r="AE301" s="96"/>
      <c r="AF301" s="96"/>
      <c r="AG301" s="96"/>
      <c r="AH301" s="96"/>
      <c r="AI301" s="96"/>
    </row>
    <row r="302" ht="15.75" customHeight="1">
      <c r="A302" s="96"/>
      <c r="B302" s="96"/>
      <c r="C302" s="96"/>
      <c r="D302" s="96"/>
      <c r="E302" s="96"/>
      <c r="F302" s="96"/>
      <c r="G302" s="96"/>
      <c r="H302" s="96"/>
      <c r="I302" s="96"/>
      <c r="J302" s="96"/>
      <c r="K302" s="96"/>
      <c r="L302" s="96"/>
      <c r="M302" s="96"/>
      <c r="N302" s="96"/>
      <c r="O302" s="96"/>
      <c r="P302" s="96"/>
      <c r="Q302" s="96"/>
      <c r="R302" s="96"/>
      <c r="S302" s="96"/>
      <c r="T302" s="96"/>
      <c r="U302" s="96"/>
      <c r="V302" s="96"/>
      <c r="W302" s="96"/>
      <c r="X302" s="96"/>
      <c r="Y302" s="96"/>
      <c r="Z302" s="96"/>
      <c r="AA302" s="96"/>
      <c r="AB302" s="96"/>
      <c r="AC302" s="96"/>
      <c r="AD302" s="96"/>
      <c r="AE302" s="96"/>
      <c r="AF302" s="96"/>
      <c r="AG302" s="96"/>
      <c r="AH302" s="96"/>
      <c r="AI302" s="96"/>
    </row>
    <row r="303" ht="15.75" customHeight="1">
      <c r="A303" s="96"/>
      <c r="B303" s="96"/>
      <c r="C303" s="96"/>
      <c r="D303" s="96"/>
      <c r="E303" s="96"/>
      <c r="F303" s="96"/>
      <c r="G303" s="96"/>
      <c r="H303" s="96"/>
      <c r="I303" s="96"/>
      <c r="J303" s="96"/>
      <c r="K303" s="96"/>
      <c r="L303" s="96"/>
      <c r="M303" s="96"/>
      <c r="N303" s="96"/>
      <c r="O303" s="96"/>
      <c r="P303" s="96"/>
      <c r="Q303" s="96"/>
      <c r="R303" s="96"/>
      <c r="S303" s="96"/>
      <c r="T303" s="96"/>
      <c r="U303" s="96"/>
      <c r="V303" s="96"/>
      <c r="W303" s="96"/>
      <c r="X303" s="96"/>
      <c r="Y303" s="96"/>
      <c r="Z303" s="96"/>
      <c r="AA303" s="96"/>
      <c r="AB303" s="96"/>
      <c r="AC303" s="96"/>
      <c r="AD303" s="96"/>
      <c r="AE303" s="96"/>
      <c r="AF303" s="96"/>
      <c r="AG303" s="96"/>
      <c r="AH303" s="96"/>
      <c r="AI303" s="96"/>
    </row>
    <row r="304" ht="15.75" customHeight="1">
      <c r="A304" s="96"/>
      <c r="B304" s="96"/>
      <c r="C304" s="96"/>
      <c r="D304" s="96"/>
      <c r="E304" s="96"/>
      <c r="F304" s="96"/>
      <c r="G304" s="96"/>
      <c r="H304" s="96"/>
      <c r="I304" s="96"/>
      <c r="J304" s="96"/>
      <c r="K304" s="96"/>
      <c r="L304" s="96"/>
      <c r="M304" s="96"/>
      <c r="N304" s="96"/>
      <c r="O304" s="96"/>
      <c r="P304" s="96"/>
      <c r="Q304" s="96"/>
      <c r="R304" s="96"/>
      <c r="S304" s="96"/>
      <c r="T304" s="96"/>
      <c r="U304" s="96"/>
      <c r="V304" s="96"/>
      <c r="W304" s="96"/>
      <c r="X304" s="96"/>
      <c r="Y304" s="96"/>
      <c r="Z304" s="96"/>
      <c r="AA304" s="96"/>
      <c r="AB304" s="96"/>
      <c r="AC304" s="96"/>
      <c r="AD304" s="96"/>
      <c r="AE304" s="96"/>
      <c r="AF304" s="96"/>
      <c r="AG304" s="96"/>
      <c r="AH304" s="96"/>
      <c r="AI304" s="96"/>
    </row>
    <row r="305" ht="15.75" customHeight="1">
      <c r="A305" s="96"/>
      <c r="B305" s="96"/>
      <c r="C305" s="96"/>
      <c r="D305" s="96"/>
      <c r="E305" s="96"/>
      <c r="F305" s="96"/>
      <c r="G305" s="96"/>
      <c r="H305" s="96"/>
      <c r="I305" s="96"/>
      <c r="J305" s="96"/>
      <c r="K305" s="96"/>
      <c r="L305" s="96"/>
      <c r="M305" s="96"/>
      <c r="N305" s="96"/>
      <c r="O305" s="96"/>
      <c r="P305" s="96"/>
      <c r="Q305" s="96"/>
      <c r="R305" s="96"/>
      <c r="S305" s="96"/>
      <c r="T305" s="96"/>
      <c r="U305" s="96"/>
      <c r="V305" s="96"/>
      <c r="W305" s="96"/>
      <c r="X305" s="96"/>
      <c r="Y305" s="96"/>
      <c r="Z305" s="96"/>
      <c r="AA305" s="96"/>
      <c r="AB305" s="96"/>
      <c r="AC305" s="96"/>
      <c r="AD305" s="96"/>
      <c r="AE305" s="96"/>
      <c r="AF305" s="96"/>
      <c r="AG305" s="96"/>
      <c r="AH305" s="96"/>
      <c r="AI305" s="96"/>
    </row>
    <row r="306" ht="15.75" customHeight="1">
      <c r="A306" s="96"/>
      <c r="B306" s="96"/>
      <c r="C306" s="96"/>
      <c r="D306" s="96"/>
      <c r="E306" s="96"/>
      <c r="F306" s="96"/>
      <c r="G306" s="96"/>
      <c r="H306" s="96"/>
      <c r="I306" s="96"/>
      <c r="J306" s="96"/>
      <c r="K306" s="96"/>
      <c r="L306" s="96"/>
      <c r="M306" s="96"/>
      <c r="N306" s="96"/>
      <c r="O306" s="96"/>
      <c r="P306" s="96"/>
      <c r="Q306" s="96"/>
      <c r="R306" s="96"/>
      <c r="S306" s="96"/>
      <c r="T306" s="96"/>
      <c r="U306" s="96"/>
      <c r="V306" s="96"/>
      <c r="W306" s="96"/>
      <c r="X306" s="96"/>
      <c r="Y306" s="96"/>
      <c r="Z306" s="96"/>
      <c r="AA306" s="96"/>
      <c r="AB306" s="96"/>
      <c r="AC306" s="96"/>
      <c r="AD306" s="96"/>
      <c r="AE306" s="96"/>
      <c r="AF306" s="96"/>
      <c r="AG306" s="96"/>
      <c r="AH306" s="96"/>
      <c r="AI306" s="96"/>
    </row>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5">
    <mergeCell ref="U4:W4"/>
    <mergeCell ref="X4:Z4"/>
    <mergeCell ref="AC4:AE4"/>
    <mergeCell ref="AG4:AH4"/>
    <mergeCell ref="AG5:AH5"/>
    <mergeCell ref="AG6:AH6"/>
    <mergeCell ref="AG7:AH7"/>
    <mergeCell ref="AG8:AH8"/>
    <mergeCell ref="A1:I1"/>
    <mergeCell ref="K1:S1"/>
    <mergeCell ref="U1:W1"/>
    <mergeCell ref="X1:Z1"/>
    <mergeCell ref="AA1:AH1"/>
    <mergeCell ref="A4:B4"/>
    <mergeCell ref="C4:N4"/>
    <mergeCell ref="O4:Q4"/>
    <mergeCell ref="R4:T4"/>
    <mergeCell ref="B5:N5"/>
    <mergeCell ref="O5:Q5"/>
    <mergeCell ref="B6:N6"/>
    <mergeCell ref="R6:T6"/>
    <mergeCell ref="U7:W7"/>
    <mergeCell ref="U10:W10"/>
    <mergeCell ref="X10:Z10"/>
    <mergeCell ref="AC10:AE10"/>
    <mergeCell ref="AG10:AH10"/>
    <mergeCell ref="AG11:AH11"/>
    <mergeCell ref="AG12:AH12"/>
    <mergeCell ref="AG13:AH13"/>
    <mergeCell ref="AG14:AH14"/>
    <mergeCell ref="B7:N7"/>
    <mergeCell ref="B8:N8"/>
    <mergeCell ref="X8:Z8"/>
    <mergeCell ref="A10:B10"/>
    <mergeCell ref="C10:N10"/>
    <mergeCell ref="O10:Q10"/>
    <mergeCell ref="R10:T10"/>
    <mergeCell ref="AC16:AE16"/>
    <mergeCell ref="AG16:AH16"/>
    <mergeCell ref="AG17:AH17"/>
    <mergeCell ref="AG18:AH18"/>
    <mergeCell ref="AG19:AH19"/>
    <mergeCell ref="AG20:AH20"/>
    <mergeCell ref="B26:N26"/>
    <mergeCell ref="A29:I29"/>
    <mergeCell ref="K29:S29"/>
    <mergeCell ref="U29:W29"/>
    <mergeCell ref="X29:Z29"/>
    <mergeCell ref="AA29:AH29"/>
    <mergeCell ref="L33:V33"/>
    <mergeCell ref="A32:K32"/>
    <mergeCell ref="A34:K34"/>
    <mergeCell ref="L34:V34"/>
    <mergeCell ref="W35:AG35"/>
    <mergeCell ref="A36:K36"/>
    <mergeCell ref="W36:AG36"/>
    <mergeCell ref="L37:V37"/>
    <mergeCell ref="A38:K38"/>
    <mergeCell ref="L38:V38"/>
    <mergeCell ref="W39:AG39"/>
    <mergeCell ref="A40:K40"/>
    <mergeCell ref="W40:AG40"/>
    <mergeCell ref="L41:V41"/>
    <mergeCell ref="A42:K42"/>
    <mergeCell ref="L42:V42"/>
    <mergeCell ref="W43:AG43"/>
    <mergeCell ref="A44:K44"/>
    <mergeCell ref="W44:AG44"/>
    <mergeCell ref="L45:V45"/>
    <mergeCell ref="A46:K46"/>
    <mergeCell ref="L46:V46"/>
    <mergeCell ref="A53:K53"/>
    <mergeCell ref="A55:K55"/>
    <mergeCell ref="A49:K49"/>
    <mergeCell ref="L50:V50"/>
    <mergeCell ref="A51:K51"/>
    <mergeCell ref="L51:V51"/>
    <mergeCell ref="W52:AG52"/>
    <mergeCell ref="W53:AG53"/>
    <mergeCell ref="L54:V54"/>
    <mergeCell ref="L65:V65"/>
    <mergeCell ref="W65:AG65"/>
    <mergeCell ref="A70:I70"/>
    <mergeCell ref="K70:S70"/>
    <mergeCell ref="U70:W70"/>
    <mergeCell ref="X70:Z70"/>
    <mergeCell ref="AA70:AH70"/>
    <mergeCell ref="A73:K73"/>
    <mergeCell ref="L74:V74"/>
    <mergeCell ref="A75:K75"/>
    <mergeCell ref="L75:V75"/>
    <mergeCell ref="W76:AG76"/>
    <mergeCell ref="W77:AG77"/>
    <mergeCell ref="L78:V78"/>
    <mergeCell ref="L79:V79"/>
    <mergeCell ref="W80:AG80"/>
    <mergeCell ref="W81:AG81"/>
    <mergeCell ref="L82:V82"/>
    <mergeCell ref="L83:V83"/>
    <mergeCell ref="W84:AG84"/>
    <mergeCell ref="W85:AG85"/>
    <mergeCell ref="A92:K92"/>
    <mergeCell ref="A94:K94"/>
    <mergeCell ref="A96:K96"/>
    <mergeCell ref="A77:K77"/>
    <mergeCell ref="A79:K79"/>
    <mergeCell ref="A81:K81"/>
    <mergeCell ref="A83:K83"/>
    <mergeCell ref="A85:K85"/>
    <mergeCell ref="A87:K87"/>
    <mergeCell ref="A90:K90"/>
    <mergeCell ref="L86:V86"/>
    <mergeCell ref="L87:V87"/>
    <mergeCell ref="L91:V91"/>
    <mergeCell ref="L92:V92"/>
    <mergeCell ref="W93:AG93"/>
    <mergeCell ref="W94:AG94"/>
    <mergeCell ref="L95:V95"/>
    <mergeCell ref="L106:V106"/>
    <mergeCell ref="W106:AG106"/>
    <mergeCell ref="L96:V96"/>
    <mergeCell ref="L99:V99"/>
    <mergeCell ref="W100:AG100"/>
    <mergeCell ref="L101:V101"/>
    <mergeCell ref="W101:AG101"/>
    <mergeCell ref="L104:V104"/>
    <mergeCell ref="W105:AG105"/>
    <mergeCell ref="B11:N11"/>
    <mergeCell ref="O11:Q11"/>
    <mergeCell ref="B12:N12"/>
    <mergeCell ref="R12:T12"/>
    <mergeCell ref="B13:N13"/>
    <mergeCell ref="U13:W13"/>
    <mergeCell ref="X14:Z14"/>
    <mergeCell ref="B14:N14"/>
    <mergeCell ref="A16:B16"/>
    <mergeCell ref="C16:N16"/>
    <mergeCell ref="O16:Q16"/>
    <mergeCell ref="R16:T16"/>
    <mergeCell ref="U16:W16"/>
    <mergeCell ref="X16:Z16"/>
    <mergeCell ref="B17:N17"/>
    <mergeCell ref="O17:Q17"/>
    <mergeCell ref="B18:N18"/>
    <mergeCell ref="R18:T18"/>
    <mergeCell ref="B19:N19"/>
    <mergeCell ref="U19:W19"/>
    <mergeCell ref="X20:Z20"/>
    <mergeCell ref="AC22:AE22"/>
    <mergeCell ref="AG22:AH22"/>
    <mergeCell ref="AG23:AH23"/>
    <mergeCell ref="AG24:AH24"/>
    <mergeCell ref="AG25:AH25"/>
    <mergeCell ref="AG26:AH26"/>
    <mergeCell ref="B20:N20"/>
    <mergeCell ref="A22:B22"/>
    <mergeCell ref="C22:N22"/>
    <mergeCell ref="O22:Q22"/>
    <mergeCell ref="R22:T22"/>
    <mergeCell ref="U22:W22"/>
    <mergeCell ref="X22:Z22"/>
    <mergeCell ref="B23:N23"/>
    <mergeCell ref="O23:Q23"/>
    <mergeCell ref="B24:N24"/>
    <mergeCell ref="R24:T24"/>
    <mergeCell ref="B25:N25"/>
    <mergeCell ref="U25:W25"/>
    <mergeCell ref="X26:Z26"/>
    <mergeCell ref="L55:V55"/>
    <mergeCell ref="L58:V58"/>
    <mergeCell ref="W59:AG59"/>
    <mergeCell ref="L60:V60"/>
    <mergeCell ref="W60:AG60"/>
    <mergeCell ref="L63:V63"/>
    <mergeCell ref="W64:AG64"/>
  </mergeCells>
  <conditionalFormatting sqref="AG5:AH8 AG11:AH14 AG17:AH20 AG23:AH26">
    <cfRule type="cellIs" dxfId="0" priority="1" operator="lessThan">
      <formula>2.5</formula>
    </cfRule>
  </conditionalFormatting>
  <conditionalFormatting sqref="AG5:AH8 AG11:AH14 AG17:AH20 AG23:AH26">
    <cfRule type="cellIs" dxfId="1" priority="2" operator="greaterThan">
      <formula>2.5</formula>
    </cfRule>
  </conditionalFormatting>
  <dataValidations>
    <dataValidation type="list" allowBlank="1" showErrorMessage="1" sqref="B5:B8 B11:B14 B17:B20 B23:B26">
      <formula1>seznam!$K:$K</formula1>
    </dataValidation>
    <dataValidation type="list" allowBlank="1" showErrorMessage="1" sqref="A32 L33 A34 W35 A36 L37 A38 W39 A40 L41 A42 W43 A44 L45 A46 A49 L50 A51 W52 A53 L54 A55 L58 W59 L60 L63 W64 L65 A73 L74 A75 W76 A77 L78 A79 W80 A81 L82 A83 W84 A85 L86 A87 A90 L91 A92 W93 A94 L95 A96 L99 W100 L101 L104 W105 L106">
      <formula1>$B$5:$B$26</formula1>
    </dataValidation>
  </dataValidations>
  <printOptions horizontalCentered="1"/>
  <pageMargins bottom="0.3937007874015748" footer="0.0" header="0.0" left="0.3937007874015748" right="0.3937007874015748" top="0.3937007874015748"/>
  <pageSetup fitToHeight="0"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FF"/>
    <pageSetUpPr fitToPage="1"/>
  </sheetPr>
  <sheetViews>
    <sheetView showGridLines="0" workbookViewId="0"/>
  </sheetViews>
  <sheetFormatPr customHeight="1" defaultColWidth="12.63" defaultRowHeight="15.0"/>
  <cols>
    <col customWidth="1" min="1" max="35" width="2.38"/>
  </cols>
  <sheetData>
    <row r="1" ht="15.75" customHeight="1">
      <c r="A1" s="3" t="str">
        <f>div_A!A1</f>
        <v>1. KBT Libereckého kraje</v>
      </c>
      <c r="B1" s="2"/>
      <c r="C1" s="2"/>
      <c r="D1" s="2"/>
      <c r="E1" s="2"/>
      <c r="F1" s="2"/>
      <c r="G1" s="2"/>
      <c r="H1" s="2"/>
      <c r="I1" s="4"/>
      <c r="J1" s="5"/>
      <c r="K1" s="7" t="str">
        <f>div_A!K1</f>
        <v>Liberec, 28.9.2026</v>
      </c>
      <c r="L1" s="2"/>
      <c r="M1" s="2"/>
      <c r="N1" s="2"/>
      <c r="O1" s="2"/>
      <c r="P1" s="2"/>
      <c r="Q1" s="2"/>
      <c r="R1" s="2"/>
      <c r="S1" s="4"/>
      <c r="T1" s="8"/>
      <c r="U1" s="10" t="s">
        <v>2</v>
      </c>
      <c r="V1" s="2"/>
      <c r="W1" s="4"/>
      <c r="X1" s="14" t="s">
        <v>4</v>
      </c>
      <c r="Y1" s="2"/>
      <c r="Z1" s="4"/>
      <c r="AA1" s="14" t="s">
        <v>6</v>
      </c>
      <c r="AB1" s="2"/>
      <c r="AC1" s="2"/>
      <c r="AD1" s="2"/>
      <c r="AE1" s="2"/>
      <c r="AF1" s="2"/>
      <c r="AG1" s="2"/>
      <c r="AH1" s="16"/>
      <c r="AI1" s="17"/>
    </row>
    <row r="2" ht="9.0" customHeight="1">
      <c r="A2" s="18"/>
      <c r="B2" s="20"/>
      <c r="C2" s="20"/>
      <c r="D2" s="20"/>
      <c r="E2" s="20"/>
      <c r="F2" s="20"/>
      <c r="G2" s="20"/>
      <c r="H2" s="20"/>
      <c r="I2" s="20"/>
      <c r="J2" s="20"/>
      <c r="K2" s="20"/>
      <c r="L2" s="20"/>
      <c r="M2" s="20"/>
      <c r="N2" s="20"/>
      <c r="O2" s="21"/>
      <c r="P2" s="21"/>
      <c r="Q2" s="21"/>
      <c r="R2" s="21"/>
      <c r="S2" s="21"/>
      <c r="T2" s="21"/>
      <c r="U2" s="21"/>
      <c r="V2" s="21"/>
      <c r="W2" s="21"/>
      <c r="X2" s="21"/>
      <c r="Y2" s="21"/>
      <c r="Z2" s="21"/>
      <c r="AA2" s="21"/>
      <c r="AB2" s="21"/>
      <c r="AC2" s="21"/>
      <c r="AD2" s="21"/>
      <c r="AE2" s="21"/>
      <c r="AF2" s="21"/>
      <c r="AG2" s="21"/>
      <c r="AH2" s="17"/>
      <c r="AI2" s="17"/>
    </row>
    <row r="3" ht="9.0" customHeight="1">
      <c r="A3" s="18"/>
      <c r="B3" s="20"/>
      <c r="C3" s="20"/>
      <c r="D3" s="20"/>
      <c r="E3" s="20"/>
      <c r="F3" s="20"/>
      <c r="G3" s="20"/>
      <c r="H3" s="20"/>
      <c r="I3" s="20"/>
      <c r="J3" s="20"/>
      <c r="K3" s="20"/>
      <c r="L3" s="20"/>
      <c r="M3" s="20"/>
      <c r="N3" s="20"/>
      <c r="O3" s="21"/>
      <c r="P3" s="21"/>
      <c r="Q3" s="21"/>
      <c r="R3" s="21"/>
      <c r="S3" s="21"/>
      <c r="T3" s="21"/>
      <c r="U3" s="21"/>
      <c r="V3" s="21"/>
      <c r="W3" s="21"/>
      <c r="X3" s="21"/>
      <c r="Y3" s="21"/>
      <c r="Z3" s="21"/>
      <c r="AA3" s="21"/>
      <c r="AB3" s="21"/>
      <c r="AC3" s="21"/>
      <c r="AD3" s="21"/>
      <c r="AE3" s="21"/>
      <c r="AF3" s="21"/>
      <c r="AG3" s="21"/>
      <c r="AH3" s="17"/>
      <c r="AI3" s="17"/>
    </row>
    <row r="4" ht="16.5" customHeight="1">
      <c r="A4" s="22"/>
      <c r="B4" s="4"/>
      <c r="C4" s="23" t="s">
        <v>8</v>
      </c>
      <c r="D4" s="2"/>
      <c r="E4" s="2"/>
      <c r="F4" s="2"/>
      <c r="G4" s="2"/>
      <c r="H4" s="2"/>
      <c r="I4" s="2"/>
      <c r="J4" s="2"/>
      <c r="K4" s="2"/>
      <c r="L4" s="2"/>
      <c r="M4" s="2"/>
      <c r="N4" s="16"/>
      <c r="O4" s="24">
        <v>1.0</v>
      </c>
      <c r="P4" s="2"/>
      <c r="Q4" s="25"/>
      <c r="R4" s="26">
        <v>2.0</v>
      </c>
      <c r="S4" s="2"/>
      <c r="T4" s="25"/>
      <c r="U4" s="26">
        <v>3.0</v>
      </c>
      <c r="V4" s="2"/>
      <c r="W4" s="25"/>
      <c r="X4" s="26">
        <v>4.0</v>
      </c>
      <c r="Y4" s="2"/>
      <c r="Z4" s="16"/>
      <c r="AA4" s="27" t="s">
        <v>9</v>
      </c>
      <c r="AB4" s="27" t="s">
        <v>10</v>
      </c>
      <c r="AC4" s="26" t="s">
        <v>11</v>
      </c>
      <c r="AD4" s="2"/>
      <c r="AE4" s="25"/>
      <c r="AF4" s="28" t="s">
        <v>12</v>
      </c>
      <c r="AG4" s="29" t="s">
        <v>13</v>
      </c>
      <c r="AH4" s="16"/>
      <c r="AI4" s="17"/>
    </row>
    <row r="5" ht="16.5" customHeight="1">
      <c r="A5" s="30">
        <v>1.0</v>
      </c>
      <c r="B5" s="31" t="s">
        <v>14</v>
      </c>
      <c r="C5" s="32"/>
      <c r="D5" s="32"/>
      <c r="E5" s="32"/>
      <c r="F5" s="32"/>
      <c r="G5" s="32"/>
      <c r="H5" s="32"/>
      <c r="I5" s="32"/>
      <c r="J5" s="32"/>
      <c r="K5" s="32"/>
      <c r="L5" s="32"/>
      <c r="M5" s="32"/>
      <c r="N5" s="32"/>
      <c r="O5" s="33" t="s">
        <v>17</v>
      </c>
      <c r="P5" s="34"/>
      <c r="Q5" s="35"/>
      <c r="R5" s="36">
        <v>1.0</v>
      </c>
      <c r="S5" s="37" t="s">
        <v>19</v>
      </c>
      <c r="T5" s="38">
        <v>3.0</v>
      </c>
      <c r="U5" s="36">
        <v>3.0</v>
      </c>
      <c r="V5" s="37" t="s">
        <v>19</v>
      </c>
      <c r="W5" s="38">
        <v>1.0</v>
      </c>
      <c r="X5" s="36">
        <v>3.0</v>
      </c>
      <c r="Y5" s="37" t="s">
        <v>19</v>
      </c>
      <c r="Z5" s="36">
        <v>1.0</v>
      </c>
      <c r="AA5" s="39">
        <f>IF(B5&lt;&gt;"",SUM(IF(R5&gt;T5,1,0),IF(U5&gt;W5,1,0),IF(X5&gt;Z5,1,0)),"")</f>
        <v>2</v>
      </c>
      <c r="AB5" s="40">
        <f>IF(B5&lt;&gt;"",SUM(IF(R5&lt;T5,1,0),IF(U5&lt;W5,1,0),IF(X5&lt;Z5,1,0)),"")</f>
        <v>1</v>
      </c>
      <c r="AC5" s="41">
        <f>IF(B5&lt;&gt;"",R5+U5+X5,"")</f>
        <v>7</v>
      </c>
      <c r="AD5" s="41" t="s">
        <v>19</v>
      </c>
      <c r="AE5" s="42">
        <f>IF(B5&lt;&gt;"",T5+W5+Z5,"")</f>
        <v>5</v>
      </c>
      <c r="AF5" s="43">
        <f t="shared" ref="AF5:AF8" si="1">IF(B5&lt;&gt;"",(AA5*2)+AB5,"")</f>
        <v>5</v>
      </c>
      <c r="AG5" s="47">
        <f t="shared" ref="AG5:AG8" si="2">IF(B5&lt;&gt;"",RANK(AF5,$AF$5:$AF$8,0)+IF(AI5&lt;&gt;"",RANK(AI5,$AI$5:$AFH$8,0)-1,0),"")</f>
        <v>2</v>
      </c>
      <c r="AH5" s="48"/>
      <c r="AI5" s="17">
        <f>DIVIDE(4,4)</f>
        <v>1</v>
      </c>
    </row>
    <row r="6" ht="16.5" customHeight="1">
      <c r="A6" s="46">
        <v>2.0</v>
      </c>
      <c r="B6" s="31" t="s">
        <v>22</v>
      </c>
      <c r="C6" s="32"/>
      <c r="D6" s="32"/>
      <c r="E6" s="32"/>
      <c r="F6" s="32"/>
      <c r="G6" s="32"/>
      <c r="H6" s="32"/>
      <c r="I6" s="32"/>
      <c r="J6" s="32"/>
      <c r="K6" s="32"/>
      <c r="L6" s="32"/>
      <c r="M6" s="32"/>
      <c r="N6" s="32"/>
      <c r="O6" s="50">
        <f>T5</f>
        <v>3</v>
      </c>
      <c r="P6" s="51" t="s">
        <v>19</v>
      </c>
      <c r="Q6" s="52">
        <f>R5</f>
        <v>1</v>
      </c>
      <c r="R6" s="53" t="s">
        <v>17</v>
      </c>
      <c r="S6" s="54"/>
      <c r="T6" s="55"/>
      <c r="U6" s="56">
        <v>3.0</v>
      </c>
      <c r="V6" s="57" t="s">
        <v>19</v>
      </c>
      <c r="W6" s="58">
        <v>1.0</v>
      </c>
      <c r="X6" s="56">
        <v>0.0</v>
      </c>
      <c r="Y6" s="57" t="s">
        <v>19</v>
      </c>
      <c r="Z6" s="59">
        <v>3.0</v>
      </c>
      <c r="AA6" s="60">
        <f>IF(B6&lt;&gt;"",SUM(IF(O6&gt;Q6,1,0),IF(U6&gt;W6,1,0),IF(X6&gt;Z6,1,0)),"")</f>
        <v>2</v>
      </c>
      <c r="AB6" s="61">
        <f>IF(B6&lt;&gt;"",SUM(IF(O6&lt;Q6,1,0),IF(U6&lt;W6,1,0),IF(X6&lt;Z6,1,0)),"")</f>
        <v>1</v>
      </c>
      <c r="AC6" s="62">
        <f>IF(B6&lt;&gt;"",O6+U6+X6,"")</f>
        <v>6</v>
      </c>
      <c r="AD6" s="63" t="s">
        <v>19</v>
      </c>
      <c r="AE6" s="64">
        <f>IF(B6&lt;&gt;"",Q6+W6+Z6,"")</f>
        <v>5</v>
      </c>
      <c r="AF6" s="65">
        <f t="shared" si="1"/>
        <v>5</v>
      </c>
      <c r="AG6" s="44">
        <f t="shared" si="2"/>
        <v>3</v>
      </c>
      <c r="AH6" s="45"/>
      <c r="AI6" s="17">
        <f>DIVIDE(3,4)</f>
        <v>0.75</v>
      </c>
    </row>
    <row r="7" ht="16.5" customHeight="1">
      <c r="A7" s="46">
        <v>3.0</v>
      </c>
      <c r="B7" s="31" t="s">
        <v>25</v>
      </c>
      <c r="C7" s="32"/>
      <c r="D7" s="32"/>
      <c r="E7" s="32"/>
      <c r="F7" s="32"/>
      <c r="G7" s="32"/>
      <c r="H7" s="32"/>
      <c r="I7" s="32"/>
      <c r="J7" s="32"/>
      <c r="K7" s="32"/>
      <c r="L7" s="32"/>
      <c r="M7" s="32"/>
      <c r="N7" s="32"/>
      <c r="O7" s="66">
        <f>W5</f>
        <v>1</v>
      </c>
      <c r="P7" s="67" t="s">
        <v>19</v>
      </c>
      <c r="Q7" s="68">
        <f>U5</f>
        <v>3</v>
      </c>
      <c r="R7" s="69">
        <f>W6</f>
        <v>1</v>
      </c>
      <c r="S7" s="67" t="s">
        <v>19</v>
      </c>
      <c r="T7" s="68">
        <f>U6</f>
        <v>3</v>
      </c>
      <c r="U7" s="53" t="s">
        <v>17</v>
      </c>
      <c r="V7" s="54"/>
      <c r="W7" s="55"/>
      <c r="X7" s="56">
        <v>0.0</v>
      </c>
      <c r="Y7" s="57" t="s">
        <v>19</v>
      </c>
      <c r="Z7" s="59">
        <v>3.0</v>
      </c>
      <c r="AA7" s="60">
        <f>IF(B7&lt;&gt;"",SUM(IF(O7&gt;Q7,1,0),IF(R7&gt;T7,1,0),IF(X7&gt;Z7,1,0)),"")</f>
        <v>0</v>
      </c>
      <c r="AB7" s="61">
        <f>IF(B7&lt;&gt;"",SUM(IF(O7&lt;Q7,1,0),IF(R7&lt;T7,1,0),IF(X7&lt;Z7,1,0)),"")</f>
        <v>3</v>
      </c>
      <c r="AC7" s="62">
        <f>IF(B7&lt;&gt;"",O7+R7+X7,"")</f>
        <v>2</v>
      </c>
      <c r="AD7" s="63" t="s">
        <v>19</v>
      </c>
      <c r="AE7" s="64">
        <f>IF(B7&lt;&gt;"",Q7+T7+Z7,"")</f>
        <v>9</v>
      </c>
      <c r="AF7" s="65">
        <f t="shared" si="1"/>
        <v>3</v>
      </c>
      <c r="AG7" s="44">
        <f t="shared" si="2"/>
        <v>4</v>
      </c>
      <c r="AH7" s="45"/>
      <c r="AI7" s="17"/>
    </row>
    <row r="8" ht="16.5" customHeight="1">
      <c r="A8" s="70">
        <v>4.0</v>
      </c>
      <c r="B8" s="71" t="s">
        <v>29</v>
      </c>
      <c r="C8" s="72"/>
      <c r="D8" s="72"/>
      <c r="E8" s="72"/>
      <c r="F8" s="72"/>
      <c r="G8" s="72"/>
      <c r="H8" s="72"/>
      <c r="I8" s="72"/>
      <c r="J8" s="72"/>
      <c r="K8" s="72"/>
      <c r="L8" s="72"/>
      <c r="M8" s="72"/>
      <c r="N8" s="72"/>
      <c r="O8" s="73">
        <f>Z5</f>
        <v>1</v>
      </c>
      <c r="P8" s="74" t="s">
        <v>19</v>
      </c>
      <c r="Q8" s="75">
        <f>X5</f>
        <v>3</v>
      </c>
      <c r="R8" s="76">
        <f>Z6</f>
        <v>3</v>
      </c>
      <c r="S8" s="74" t="s">
        <v>19</v>
      </c>
      <c r="T8" s="77">
        <f>X6</f>
        <v>0</v>
      </c>
      <c r="U8" s="76">
        <f>Z7</f>
        <v>3</v>
      </c>
      <c r="V8" s="78" t="s">
        <v>19</v>
      </c>
      <c r="W8" s="77">
        <f>X7</f>
        <v>0</v>
      </c>
      <c r="X8" s="79" t="s">
        <v>17</v>
      </c>
      <c r="Y8" s="80"/>
      <c r="Z8" s="81"/>
      <c r="AA8" s="82">
        <f>IF(B8&lt;&gt;"",SUM(IF(O8&gt;Q8,1,0),IF(R8&gt;T8,1,0),IF(U8&gt;W8,1,0)),"")</f>
        <v>2</v>
      </c>
      <c r="AB8" s="83">
        <f>IF(B8&lt;&gt;"",SUM(IF(O8&lt;Q8,1,0),IF(R8&lt;T8,1,0),IF(U8&lt;W8,1,0)),"")</f>
        <v>1</v>
      </c>
      <c r="AC8" s="84">
        <f>IF(B8&lt;&gt;"",O8+R8+U8,"")</f>
        <v>7</v>
      </c>
      <c r="AD8" s="85" t="s">
        <v>19</v>
      </c>
      <c r="AE8" s="86">
        <f>IF(B8&lt;&gt;"",Q8+T8+W8,"")</f>
        <v>3</v>
      </c>
      <c r="AF8" s="87">
        <f t="shared" si="1"/>
        <v>5</v>
      </c>
      <c r="AG8" s="88">
        <f t="shared" si="2"/>
        <v>1</v>
      </c>
      <c r="AH8" s="89"/>
      <c r="AI8" s="17">
        <f>DIVIDE(4,3)</f>
        <v>1.333333333</v>
      </c>
    </row>
    <row r="9" ht="16.5" customHeight="1">
      <c r="A9" s="17"/>
      <c r="B9" s="20"/>
      <c r="C9" s="20"/>
      <c r="D9" s="20"/>
      <c r="E9" s="20"/>
      <c r="F9" s="20"/>
      <c r="G9" s="20"/>
      <c r="H9" s="20"/>
      <c r="I9" s="20"/>
      <c r="J9" s="20"/>
      <c r="K9" s="20"/>
      <c r="L9" s="20"/>
      <c r="M9" s="20"/>
      <c r="N9" s="20"/>
      <c r="O9" s="21"/>
      <c r="P9" s="21"/>
      <c r="Q9" s="21"/>
      <c r="R9" s="21"/>
      <c r="S9" s="21"/>
      <c r="T9" s="21"/>
      <c r="U9" s="21"/>
      <c r="V9" s="21"/>
      <c r="W9" s="21"/>
      <c r="X9" s="21"/>
      <c r="Y9" s="21"/>
      <c r="Z9" s="21"/>
      <c r="AA9" s="21"/>
      <c r="AB9" s="21"/>
      <c r="AC9" s="21"/>
      <c r="AD9" s="21"/>
      <c r="AE9" s="21"/>
      <c r="AF9" s="90"/>
      <c r="AG9" s="90"/>
      <c r="AH9" s="17"/>
      <c r="AI9" s="17"/>
    </row>
    <row r="10" ht="16.5" customHeight="1">
      <c r="A10" s="22"/>
      <c r="B10" s="4"/>
      <c r="C10" s="23" t="s">
        <v>31</v>
      </c>
      <c r="D10" s="2"/>
      <c r="E10" s="2"/>
      <c r="F10" s="2"/>
      <c r="G10" s="2"/>
      <c r="H10" s="2"/>
      <c r="I10" s="2"/>
      <c r="J10" s="2"/>
      <c r="K10" s="2"/>
      <c r="L10" s="2"/>
      <c r="M10" s="2"/>
      <c r="N10" s="16"/>
      <c r="O10" s="24">
        <v>1.0</v>
      </c>
      <c r="P10" s="2"/>
      <c r="Q10" s="25"/>
      <c r="R10" s="26">
        <v>2.0</v>
      </c>
      <c r="S10" s="2"/>
      <c r="T10" s="25"/>
      <c r="U10" s="26">
        <v>3.0</v>
      </c>
      <c r="V10" s="2"/>
      <c r="W10" s="25"/>
      <c r="X10" s="26">
        <v>4.0</v>
      </c>
      <c r="Y10" s="2"/>
      <c r="Z10" s="16"/>
      <c r="AA10" s="27" t="s">
        <v>9</v>
      </c>
      <c r="AB10" s="27" t="s">
        <v>10</v>
      </c>
      <c r="AC10" s="26" t="s">
        <v>11</v>
      </c>
      <c r="AD10" s="2"/>
      <c r="AE10" s="25"/>
      <c r="AF10" s="28" t="s">
        <v>12</v>
      </c>
      <c r="AG10" s="29" t="s">
        <v>13</v>
      </c>
      <c r="AH10" s="16"/>
      <c r="AI10" s="17"/>
    </row>
    <row r="11" ht="16.5" customHeight="1">
      <c r="A11" s="30">
        <v>1.0</v>
      </c>
      <c r="B11" s="31" t="s">
        <v>34</v>
      </c>
      <c r="C11" s="32"/>
      <c r="D11" s="32"/>
      <c r="E11" s="32"/>
      <c r="F11" s="32"/>
      <c r="G11" s="32"/>
      <c r="H11" s="32"/>
      <c r="I11" s="32"/>
      <c r="J11" s="32"/>
      <c r="K11" s="32"/>
      <c r="L11" s="32"/>
      <c r="M11" s="32"/>
      <c r="N11" s="32"/>
      <c r="O11" s="33" t="s">
        <v>17</v>
      </c>
      <c r="P11" s="34"/>
      <c r="Q11" s="35"/>
      <c r="R11" s="36">
        <v>3.0</v>
      </c>
      <c r="S11" s="37" t="s">
        <v>19</v>
      </c>
      <c r="T11" s="38">
        <v>0.0</v>
      </c>
      <c r="U11" s="36">
        <v>3.0</v>
      </c>
      <c r="V11" s="37" t="s">
        <v>19</v>
      </c>
      <c r="W11" s="38">
        <v>0.0</v>
      </c>
      <c r="X11" s="36">
        <v>3.0</v>
      </c>
      <c r="Y11" s="37" t="s">
        <v>19</v>
      </c>
      <c r="Z11" s="36">
        <v>0.0</v>
      </c>
      <c r="AA11" s="39">
        <f>IF(B11&lt;&gt;"",SUM(IF(R11&gt;T11,1,0),IF(U11&gt;W11,1,0),IF(X11&gt;Z11,1,0)),"")</f>
        <v>3</v>
      </c>
      <c r="AB11" s="40">
        <f>IF(B11&lt;&gt;"",SUM(IF(R11&lt;T11,1,0),IF(U11&lt;W11,1,0),IF(X11&lt;Z11,1,0)),"")</f>
        <v>0</v>
      </c>
      <c r="AC11" s="41">
        <f>IF(B11&lt;&gt;"",R11+U11+X11,"")</f>
        <v>9</v>
      </c>
      <c r="AD11" s="41" t="s">
        <v>19</v>
      </c>
      <c r="AE11" s="42">
        <f>IF(B11&lt;&gt;"",T11+W11+Z11,"")</f>
        <v>0</v>
      </c>
      <c r="AF11" s="43">
        <f t="shared" ref="AF11:AF14" si="3">IF(B11&lt;&gt;"",(AA11*2)+AB11,"")</f>
        <v>6</v>
      </c>
      <c r="AG11" s="44">
        <f t="shared" ref="AG11:AG14" si="4">IF(B11&lt;&gt;"",RANK(AF11,$AF$11:$AF$14,0)+IF(AI11&lt;&gt;"",RANK(AI11,$AI$11:$AI$14,0)-1,0),"")</f>
        <v>1</v>
      </c>
      <c r="AH11" s="45"/>
      <c r="AI11" s="17"/>
    </row>
    <row r="12" ht="16.5" customHeight="1">
      <c r="A12" s="46">
        <v>2.0</v>
      </c>
      <c r="B12" s="31" t="s">
        <v>36</v>
      </c>
      <c r="C12" s="32"/>
      <c r="D12" s="32"/>
      <c r="E12" s="32"/>
      <c r="F12" s="32"/>
      <c r="G12" s="32"/>
      <c r="H12" s="32"/>
      <c r="I12" s="32"/>
      <c r="J12" s="32"/>
      <c r="K12" s="32"/>
      <c r="L12" s="32"/>
      <c r="M12" s="32"/>
      <c r="N12" s="32"/>
      <c r="O12" s="50">
        <f>T11</f>
        <v>0</v>
      </c>
      <c r="P12" s="51" t="s">
        <v>19</v>
      </c>
      <c r="Q12" s="52">
        <f>R11</f>
        <v>3</v>
      </c>
      <c r="R12" s="53" t="s">
        <v>17</v>
      </c>
      <c r="S12" s="54"/>
      <c r="T12" s="55"/>
      <c r="U12" s="56">
        <v>3.0</v>
      </c>
      <c r="V12" s="57" t="s">
        <v>19</v>
      </c>
      <c r="W12" s="58">
        <v>1.0</v>
      </c>
      <c r="X12" s="56">
        <v>3.0</v>
      </c>
      <c r="Y12" s="57" t="s">
        <v>19</v>
      </c>
      <c r="Z12" s="59">
        <v>2.0</v>
      </c>
      <c r="AA12" s="60">
        <f>IF(B12&lt;&gt;"",SUM(IF(O12&gt;Q12,1,0),IF(U12&gt;W12,1,0),IF(X12&gt;Z12,1,0)),"")</f>
        <v>2</v>
      </c>
      <c r="AB12" s="61">
        <f>IF(B12&lt;&gt;"",SUM(IF(O12&lt;Q12,1,0),IF(U12&lt;W12,1,0),IF(X12&lt;Z12,1,0)),"")</f>
        <v>1</v>
      </c>
      <c r="AC12" s="62">
        <f>IF(B12&lt;&gt;"",O12+U12+X12,"")</f>
        <v>6</v>
      </c>
      <c r="AD12" s="63" t="s">
        <v>19</v>
      </c>
      <c r="AE12" s="64">
        <f>IF(B12&lt;&gt;"",Q12+W12+Z12,"")</f>
        <v>6</v>
      </c>
      <c r="AF12" s="65">
        <f t="shared" si="3"/>
        <v>5</v>
      </c>
      <c r="AG12" s="44">
        <f t="shared" si="4"/>
        <v>2</v>
      </c>
      <c r="AH12" s="45"/>
      <c r="AI12" s="17"/>
    </row>
    <row r="13" ht="16.5" customHeight="1">
      <c r="A13" s="46">
        <v>3.0</v>
      </c>
      <c r="B13" s="31" t="s">
        <v>39</v>
      </c>
      <c r="C13" s="32"/>
      <c r="D13" s="32"/>
      <c r="E13" s="32"/>
      <c r="F13" s="32"/>
      <c r="G13" s="32"/>
      <c r="H13" s="32"/>
      <c r="I13" s="32"/>
      <c r="J13" s="32"/>
      <c r="K13" s="32"/>
      <c r="L13" s="32"/>
      <c r="M13" s="32"/>
      <c r="N13" s="32"/>
      <c r="O13" s="66">
        <f>W11</f>
        <v>0</v>
      </c>
      <c r="P13" s="67" t="s">
        <v>19</v>
      </c>
      <c r="Q13" s="68">
        <f>U11</f>
        <v>3</v>
      </c>
      <c r="R13" s="69">
        <f>W12</f>
        <v>1</v>
      </c>
      <c r="S13" s="67" t="s">
        <v>19</v>
      </c>
      <c r="T13" s="68">
        <f>U12</f>
        <v>3</v>
      </c>
      <c r="U13" s="53" t="s">
        <v>17</v>
      </c>
      <c r="V13" s="54"/>
      <c r="W13" s="55"/>
      <c r="X13" s="56">
        <v>3.0</v>
      </c>
      <c r="Y13" s="57" t="s">
        <v>19</v>
      </c>
      <c r="Z13" s="59">
        <v>0.0</v>
      </c>
      <c r="AA13" s="60">
        <f>IF(B13&lt;&gt;"",SUM(IF(O13&gt;Q13,1,0),IF(R13&gt;T13,1,0),IF(X13&gt;Z13,1,0)),"")</f>
        <v>1</v>
      </c>
      <c r="AB13" s="61">
        <f>IF(B13&lt;&gt;"",SUM(IF(O13&lt;Q13,1,0),IF(R13&lt;T13,1,0),IF(X13&lt;Z13,1,0)),"")</f>
        <v>2</v>
      </c>
      <c r="AC13" s="62">
        <f>IF(B13&lt;&gt;"",O13+R13+X13,"")</f>
        <v>4</v>
      </c>
      <c r="AD13" s="63" t="s">
        <v>19</v>
      </c>
      <c r="AE13" s="64">
        <f>IF(B13&lt;&gt;"",Q13+T13+Z13,"")</f>
        <v>6</v>
      </c>
      <c r="AF13" s="65">
        <f t="shared" si="3"/>
        <v>4</v>
      </c>
      <c r="AG13" s="44">
        <f t="shared" si="4"/>
        <v>3</v>
      </c>
      <c r="AH13" s="45"/>
      <c r="AI13" s="17"/>
    </row>
    <row r="14" ht="16.5" customHeight="1">
      <c r="A14" s="70">
        <v>4.0</v>
      </c>
      <c r="B14" s="71" t="s">
        <v>42</v>
      </c>
      <c r="C14" s="72"/>
      <c r="D14" s="72"/>
      <c r="E14" s="72"/>
      <c r="F14" s="72"/>
      <c r="G14" s="72"/>
      <c r="H14" s="72"/>
      <c r="I14" s="72"/>
      <c r="J14" s="72"/>
      <c r="K14" s="72"/>
      <c r="L14" s="72"/>
      <c r="M14" s="72"/>
      <c r="N14" s="72"/>
      <c r="O14" s="73">
        <f>Z11</f>
        <v>0</v>
      </c>
      <c r="P14" s="74" t="s">
        <v>19</v>
      </c>
      <c r="Q14" s="75">
        <f>X11</f>
        <v>3</v>
      </c>
      <c r="R14" s="76">
        <f>Z12</f>
        <v>2</v>
      </c>
      <c r="S14" s="74" t="s">
        <v>19</v>
      </c>
      <c r="T14" s="77">
        <f>X12</f>
        <v>3</v>
      </c>
      <c r="U14" s="76">
        <f>Z13</f>
        <v>0</v>
      </c>
      <c r="V14" s="78" t="s">
        <v>19</v>
      </c>
      <c r="W14" s="77">
        <f>X13</f>
        <v>3</v>
      </c>
      <c r="X14" s="79" t="s">
        <v>17</v>
      </c>
      <c r="Y14" s="80"/>
      <c r="Z14" s="81"/>
      <c r="AA14" s="82">
        <f>IF(B14&lt;&gt;"",SUM(IF(O14&gt;Q14,1,0),IF(R14&gt;T14,1,0),IF(U14&gt;W14,1,0)),"")</f>
        <v>0</v>
      </c>
      <c r="AB14" s="83">
        <f>IF(B14&lt;&gt;"",SUM(IF(O14&lt;Q14,1,0),IF(R14&lt;T14,1,0),IF(U14&lt;W14,1,0)),"")</f>
        <v>3</v>
      </c>
      <c r="AC14" s="84">
        <f>IF(B14&lt;&gt;"",O14+R14+U14,"")</f>
        <v>2</v>
      </c>
      <c r="AD14" s="85" t="s">
        <v>19</v>
      </c>
      <c r="AE14" s="86">
        <f>IF(B14&lt;&gt;"",Q14+T14+W14,"")</f>
        <v>9</v>
      </c>
      <c r="AF14" s="87">
        <f t="shared" si="3"/>
        <v>3</v>
      </c>
      <c r="AG14" s="88">
        <f t="shared" si="4"/>
        <v>4</v>
      </c>
      <c r="AH14" s="89"/>
      <c r="AI14" s="17"/>
    </row>
    <row r="15" ht="16.5" customHeight="1">
      <c r="A15" s="17"/>
      <c r="B15" s="20"/>
      <c r="C15" s="20"/>
      <c r="D15" s="20"/>
      <c r="E15" s="20"/>
      <c r="F15" s="20"/>
      <c r="G15" s="20"/>
      <c r="H15" s="20"/>
      <c r="I15" s="20"/>
      <c r="J15" s="20"/>
      <c r="K15" s="20"/>
      <c r="L15" s="20"/>
      <c r="M15" s="20"/>
      <c r="N15" s="20"/>
      <c r="O15" s="21"/>
      <c r="P15" s="21"/>
      <c r="Q15" s="21"/>
      <c r="R15" s="21"/>
      <c r="S15" s="21"/>
      <c r="T15" s="21"/>
      <c r="U15" s="21"/>
      <c r="V15" s="21"/>
      <c r="W15" s="21"/>
      <c r="X15" s="21"/>
      <c r="Y15" s="21"/>
      <c r="Z15" s="21"/>
      <c r="AA15" s="21"/>
      <c r="AB15" s="21"/>
      <c r="AC15" s="21"/>
      <c r="AD15" s="21"/>
      <c r="AE15" s="21"/>
      <c r="AF15" s="21"/>
      <c r="AG15" s="21"/>
      <c r="AH15" s="91"/>
      <c r="AI15" s="17"/>
    </row>
    <row r="16" ht="16.5" customHeight="1">
      <c r="A16" s="22"/>
      <c r="B16" s="4"/>
      <c r="C16" s="23" t="s">
        <v>45</v>
      </c>
      <c r="D16" s="2"/>
      <c r="E16" s="2"/>
      <c r="F16" s="2"/>
      <c r="G16" s="2"/>
      <c r="H16" s="2"/>
      <c r="I16" s="2"/>
      <c r="J16" s="2"/>
      <c r="K16" s="2"/>
      <c r="L16" s="2"/>
      <c r="M16" s="2"/>
      <c r="N16" s="16"/>
      <c r="O16" s="24">
        <v>1.0</v>
      </c>
      <c r="P16" s="2"/>
      <c r="Q16" s="25"/>
      <c r="R16" s="26">
        <v>2.0</v>
      </c>
      <c r="S16" s="2"/>
      <c r="T16" s="25"/>
      <c r="U16" s="26">
        <v>3.0</v>
      </c>
      <c r="V16" s="2"/>
      <c r="W16" s="25"/>
      <c r="X16" s="26">
        <v>4.0</v>
      </c>
      <c r="Y16" s="2"/>
      <c r="Z16" s="16"/>
      <c r="AA16" s="27" t="s">
        <v>9</v>
      </c>
      <c r="AB16" s="27" t="s">
        <v>10</v>
      </c>
      <c r="AC16" s="26" t="s">
        <v>11</v>
      </c>
      <c r="AD16" s="2"/>
      <c r="AE16" s="25"/>
      <c r="AF16" s="28" t="s">
        <v>12</v>
      </c>
      <c r="AG16" s="29" t="s">
        <v>13</v>
      </c>
      <c r="AH16" s="16"/>
      <c r="AI16" s="17"/>
    </row>
    <row r="17" ht="16.5" customHeight="1">
      <c r="A17" s="30">
        <v>1.0</v>
      </c>
      <c r="B17" s="31" t="s">
        <v>46</v>
      </c>
      <c r="C17" s="32"/>
      <c r="D17" s="32"/>
      <c r="E17" s="32"/>
      <c r="F17" s="32"/>
      <c r="G17" s="32"/>
      <c r="H17" s="32"/>
      <c r="I17" s="32"/>
      <c r="J17" s="32"/>
      <c r="K17" s="32"/>
      <c r="L17" s="32"/>
      <c r="M17" s="32"/>
      <c r="N17" s="32"/>
      <c r="O17" s="33" t="s">
        <v>17</v>
      </c>
      <c r="P17" s="34"/>
      <c r="Q17" s="35"/>
      <c r="R17" s="36">
        <v>3.0</v>
      </c>
      <c r="S17" s="37" t="s">
        <v>19</v>
      </c>
      <c r="T17" s="38">
        <v>1.0</v>
      </c>
      <c r="U17" s="36">
        <v>3.0</v>
      </c>
      <c r="V17" s="37" t="s">
        <v>19</v>
      </c>
      <c r="W17" s="38">
        <v>0.0</v>
      </c>
      <c r="X17" s="36">
        <v>2.0</v>
      </c>
      <c r="Y17" s="37" t="s">
        <v>19</v>
      </c>
      <c r="Z17" s="36">
        <v>3.0</v>
      </c>
      <c r="AA17" s="39">
        <f>IF(B17&lt;&gt;"",SUM(IF(R17&gt;T17,1,0),IF(U17&gt;W17,1,0),IF(X17&gt;Z17,1,0)),"")</f>
        <v>2</v>
      </c>
      <c r="AB17" s="40">
        <f>IF(B17&lt;&gt;"",SUM(IF(R17&lt;T17,1,0),IF(U17&lt;W17,1,0),IF(X17&lt;Z17,1,0)),"")</f>
        <v>1</v>
      </c>
      <c r="AC17" s="41">
        <f>IF(B17&lt;&gt;"",R17+U17+X17,"")</f>
        <v>8</v>
      </c>
      <c r="AD17" s="41" t="s">
        <v>19</v>
      </c>
      <c r="AE17" s="42">
        <f>IF(B17&lt;&gt;"",T17+W17+Z17,"")</f>
        <v>4</v>
      </c>
      <c r="AF17" s="43">
        <f t="shared" ref="AF17:AF20" si="5">IF(B17&lt;&gt;"",(AA17*2)+AB17,"")</f>
        <v>5</v>
      </c>
      <c r="AG17" s="44">
        <f t="shared" ref="AG17:AG20" si="6">IF(B17&lt;&gt;"",RANK(AF17,$AF$17:$AF$20,0),"")</f>
        <v>2</v>
      </c>
      <c r="AH17" s="45"/>
      <c r="AI17" s="17"/>
    </row>
    <row r="18" ht="16.5" customHeight="1">
      <c r="A18" s="46">
        <v>2.0</v>
      </c>
      <c r="B18" s="31" t="s">
        <v>50</v>
      </c>
      <c r="C18" s="32"/>
      <c r="D18" s="32"/>
      <c r="E18" s="32"/>
      <c r="F18" s="32"/>
      <c r="G18" s="32"/>
      <c r="H18" s="32"/>
      <c r="I18" s="32"/>
      <c r="J18" s="32"/>
      <c r="K18" s="32"/>
      <c r="L18" s="32"/>
      <c r="M18" s="32"/>
      <c r="N18" s="32"/>
      <c r="O18" s="50">
        <f>T17</f>
        <v>1</v>
      </c>
      <c r="P18" s="51" t="s">
        <v>19</v>
      </c>
      <c r="Q18" s="52">
        <f>R17</f>
        <v>3</v>
      </c>
      <c r="R18" s="53" t="s">
        <v>17</v>
      </c>
      <c r="S18" s="54"/>
      <c r="T18" s="55"/>
      <c r="U18" s="56">
        <v>0.0</v>
      </c>
      <c r="V18" s="57" t="s">
        <v>19</v>
      </c>
      <c r="W18" s="58">
        <v>3.0</v>
      </c>
      <c r="X18" s="56">
        <v>0.0</v>
      </c>
      <c r="Y18" s="57" t="s">
        <v>19</v>
      </c>
      <c r="Z18" s="59">
        <v>3.0</v>
      </c>
      <c r="AA18" s="60">
        <f>IF(B18&lt;&gt;"",SUM(IF(O18&gt;Q18,1,0),IF(U18&gt;W18,1,0),IF(X18&gt;Z18,1,0)),"")</f>
        <v>0</v>
      </c>
      <c r="AB18" s="61">
        <f>IF(B18&lt;&gt;"",SUM(IF(O18&lt;Q18,1,0),IF(U18&lt;W18,1,0),IF(X18&lt;Z18,1,0)),"")</f>
        <v>3</v>
      </c>
      <c r="AC18" s="62">
        <f>IF(B18&lt;&gt;"",O18+U18+X18,"")</f>
        <v>1</v>
      </c>
      <c r="AD18" s="63" t="s">
        <v>19</v>
      </c>
      <c r="AE18" s="64">
        <f>IF(B18&lt;&gt;"",Q18+W18+Z18,"")</f>
        <v>9</v>
      </c>
      <c r="AF18" s="65">
        <f t="shared" si="5"/>
        <v>3</v>
      </c>
      <c r="AG18" s="44">
        <f t="shared" si="6"/>
        <v>4</v>
      </c>
      <c r="AH18" s="45"/>
      <c r="AI18" s="17"/>
    </row>
    <row r="19" ht="16.5" customHeight="1">
      <c r="A19" s="46">
        <v>3.0</v>
      </c>
      <c r="B19" s="31" t="s">
        <v>52</v>
      </c>
      <c r="C19" s="32"/>
      <c r="D19" s="32"/>
      <c r="E19" s="32"/>
      <c r="F19" s="32"/>
      <c r="G19" s="32"/>
      <c r="H19" s="32"/>
      <c r="I19" s="32"/>
      <c r="J19" s="32"/>
      <c r="K19" s="32"/>
      <c r="L19" s="32"/>
      <c r="M19" s="32"/>
      <c r="N19" s="32"/>
      <c r="O19" s="66">
        <f>W17</f>
        <v>0</v>
      </c>
      <c r="P19" s="67" t="s">
        <v>19</v>
      </c>
      <c r="Q19" s="68">
        <f>U17</f>
        <v>3</v>
      </c>
      <c r="R19" s="69">
        <f>W18</f>
        <v>3</v>
      </c>
      <c r="S19" s="67" t="s">
        <v>19</v>
      </c>
      <c r="T19" s="68">
        <f>U18</f>
        <v>0</v>
      </c>
      <c r="U19" s="53" t="s">
        <v>17</v>
      </c>
      <c r="V19" s="54"/>
      <c r="W19" s="55"/>
      <c r="X19" s="56">
        <v>0.0</v>
      </c>
      <c r="Y19" s="57" t="s">
        <v>19</v>
      </c>
      <c r="Z19" s="59">
        <v>3.0</v>
      </c>
      <c r="AA19" s="60">
        <f>IF(B19&lt;&gt;"",SUM(IF(O19&gt;Q19,1,0),IF(R19&gt;T19,1,0),IF(X19&gt;Z19,1,0)),"")</f>
        <v>1</v>
      </c>
      <c r="AB19" s="61">
        <f>IF(B19&lt;&gt;"",SUM(IF(O19&lt;Q19,1,0),IF(R19&lt;T19,1,0),IF(X19&lt;Z19,1,0)),"")</f>
        <v>2</v>
      </c>
      <c r="AC19" s="62">
        <f>IF(B19&lt;&gt;"",O19+R19+X19,"")</f>
        <v>3</v>
      </c>
      <c r="AD19" s="63" t="s">
        <v>19</v>
      </c>
      <c r="AE19" s="64">
        <f>IF(B19&lt;&gt;"",Q19+T19+Z19,"")</f>
        <v>6</v>
      </c>
      <c r="AF19" s="65">
        <f t="shared" si="5"/>
        <v>4</v>
      </c>
      <c r="AG19" s="44">
        <f t="shared" si="6"/>
        <v>3</v>
      </c>
      <c r="AH19" s="45"/>
      <c r="AI19" s="17"/>
    </row>
    <row r="20" ht="16.5" customHeight="1">
      <c r="A20" s="70">
        <v>4.0</v>
      </c>
      <c r="B20" s="71" t="s">
        <v>56</v>
      </c>
      <c r="C20" s="72"/>
      <c r="D20" s="72"/>
      <c r="E20" s="72"/>
      <c r="F20" s="72"/>
      <c r="G20" s="72"/>
      <c r="H20" s="72"/>
      <c r="I20" s="72"/>
      <c r="J20" s="72"/>
      <c r="K20" s="72"/>
      <c r="L20" s="72"/>
      <c r="M20" s="72"/>
      <c r="N20" s="72"/>
      <c r="O20" s="73">
        <f>Z17</f>
        <v>3</v>
      </c>
      <c r="P20" s="74" t="s">
        <v>19</v>
      </c>
      <c r="Q20" s="75">
        <f>X17</f>
        <v>2</v>
      </c>
      <c r="R20" s="76">
        <f>Z18</f>
        <v>3</v>
      </c>
      <c r="S20" s="74" t="s">
        <v>19</v>
      </c>
      <c r="T20" s="77">
        <f>X18</f>
        <v>0</v>
      </c>
      <c r="U20" s="76">
        <f>Z19</f>
        <v>3</v>
      </c>
      <c r="V20" s="78" t="s">
        <v>19</v>
      </c>
      <c r="W20" s="77">
        <f>X19</f>
        <v>0</v>
      </c>
      <c r="X20" s="79" t="s">
        <v>17</v>
      </c>
      <c r="Y20" s="80"/>
      <c r="Z20" s="81"/>
      <c r="AA20" s="82">
        <f>IF(B20&lt;&gt;"",SUM(IF(O20&gt;Q20,1,0),IF(R20&gt;T20,1,0),IF(U20&gt;W20,1,0)),"")</f>
        <v>3</v>
      </c>
      <c r="AB20" s="83">
        <f>IF(B20&lt;&gt;"",SUM(IF(O20&lt;Q20,1,0),IF(R20&lt;T20,1,0),IF(U20&lt;W20,1,0)),"")</f>
        <v>0</v>
      </c>
      <c r="AC20" s="84">
        <f>IF(B20&lt;&gt;"",O20+R20+U20,"")</f>
        <v>9</v>
      </c>
      <c r="AD20" s="85" t="s">
        <v>19</v>
      </c>
      <c r="AE20" s="86">
        <f>IF(B20&lt;&gt;"",Q20+T20+W20,"")</f>
        <v>2</v>
      </c>
      <c r="AF20" s="87">
        <f t="shared" si="5"/>
        <v>6</v>
      </c>
      <c r="AG20" s="88">
        <f t="shared" si="6"/>
        <v>1</v>
      </c>
      <c r="AH20" s="89"/>
      <c r="AI20" s="17"/>
    </row>
    <row r="21" ht="16.5" customHeight="1">
      <c r="A21" s="17"/>
      <c r="B21" s="20"/>
      <c r="C21" s="20"/>
      <c r="D21" s="20"/>
      <c r="E21" s="20"/>
      <c r="F21" s="20"/>
      <c r="G21" s="20"/>
      <c r="H21" s="20"/>
      <c r="I21" s="20"/>
      <c r="J21" s="20"/>
      <c r="K21" s="20"/>
      <c r="L21" s="20"/>
      <c r="M21" s="20"/>
      <c r="N21" s="20"/>
      <c r="O21" s="21"/>
      <c r="P21" s="21"/>
      <c r="Q21" s="21"/>
      <c r="R21" s="21"/>
      <c r="S21" s="21"/>
      <c r="T21" s="21"/>
      <c r="U21" s="21"/>
      <c r="V21" s="21"/>
      <c r="W21" s="21"/>
      <c r="X21" s="21"/>
      <c r="Y21" s="21"/>
      <c r="Z21" s="21"/>
      <c r="AA21" s="21"/>
      <c r="AB21" s="21"/>
      <c r="AC21" s="21"/>
      <c r="AD21" s="21"/>
      <c r="AE21" s="21"/>
      <c r="AF21" s="21"/>
      <c r="AG21" s="21"/>
      <c r="AH21" s="91"/>
      <c r="AI21" s="17"/>
    </row>
    <row r="22" ht="16.5" customHeight="1">
      <c r="A22" s="22"/>
      <c r="B22" s="4"/>
      <c r="C22" s="23" t="s">
        <v>58</v>
      </c>
      <c r="D22" s="2"/>
      <c r="E22" s="2"/>
      <c r="F22" s="2"/>
      <c r="G22" s="2"/>
      <c r="H22" s="2"/>
      <c r="I22" s="2"/>
      <c r="J22" s="2"/>
      <c r="K22" s="2"/>
      <c r="L22" s="2"/>
      <c r="M22" s="2"/>
      <c r="N22" s="16"/>
      <c r="O22" s="24">
        <v>1.0</v>
      </c>
      <c r="P22" s="2"/>
      <c r="Q22" s="25"/>
      <c r="R22" s="26">
        <v>2.0</v>
      </c>
      <c r="S22" s="2"/>
      <c r="T22" s="25"/>
      <c r="U22" s="26">
        <v>3.0</v>
      </c>
      <c r="V22" s="2"/>
      <c r="W22" s="25"/>
      <c r="X22" s="26">
        <v>4.0</v>
      </c>
      <c r="Y22" s="2"/>
      <c r="Z22" s="16"/>
      <c r="AA22" s="27" t="s">
        <v>9</v>
      </c>
      <c r="AB22" s="27" t="s">
        <v>10</v>
      </c>
      <c r="AC22" s="26" t="s">
        <v>11</v>
      </c>
      <c r="AD22" s="2"/>
      <c r="AE22" s="25"/>
      <c r="AF22" s="28" t="s">
        <v>12</v>
      </c>
      <c r="AG22" s="29" t="s">
        <v>13</v>
      </c>
      <c r="AH22" s="16"/>
      <c r="AI22" s="17"/>
    </row>
    <row r="23" ht="16.5" customHeight="1">
      <c r="A23" s="30">
        <v>1.0</v>
      </c>
      <c r="B23" s="31" t="s">
        <v>61</v>
      </c>
      <c r="C23" s="32"/>
      <c r="D23" s="32"/>
      <c r="E23" s="32"/>
      <c r="F23" s="32"/>
      <c r="G23" s="32"/>
      <c r="H23" s="32"/>
      <c r="I23" s="32"/>
      <c r="J23" s="32"/>
      <c r="K23" s="32"/>
      <c r="L23" s="32"/>
      <c r="M23" s="32"/>
      <c r="N23" s="32"/>
      <c r="O23" s="33" t="s">
        <v>17</v>
      </c>
      <c r="P23" s="34"/>
      <c r="Q23" s="35"/>
      <c r="R23" s="36">
        <v>3.0</v>
      </c>
      <c r="S23" s="37" t="s">
        <v>19</v>
      </c>
      <c r="T23" s="38">
        <v>0.0</v>
      </c>
      <c r="U23" s="36">
        <v>3.0</v>
      </c>
      <c r="V23" s="37" t="s">
        <v>19</v>
      </c>
      <c r="W23" s="38">
        <v>0.0</v>
      </c>
      <c r="X23" s="36">
        <v>3.0</v>
      </c>
      <c r="Y23" s="37" t="s">
        <v>19</v>
      </c>
      <c r="Z23" s="36">
        <v>0.0</v>
      </c>
      <c r="AA23" s="39">
        <f>IF(B23&lt;&gt;"",SUM(IF(R23&gt;T23,1,0),IF(U23&gt;W23,1,0),IF(X23&gt;Z23,1,0)),"")</f>
        <v>3</v>
      </c>
      <c r="AB23" s="40">
        <f>IF(B23&lt;&gt;"",SUM(IF(R23&lt;T23,1,0),IF(U23&lt;W23,1,0),IF(X23&lt;Z23,1,0)),"")</f>
        <v>0</v>
      </c>
      <c r="AC23" s="41">
        <f>IF(B23&lt;&gt;"",R23+U23+X23,"")</f>
        <v>9</v>
      </c>
      <c r="AD23" s="41" t="s">
        <v>19</v>
      </c>
      <c r="AE23" s="42">
        <f>IF(B23&lt;&gt;"",T23+W23+Z23,"")</f>
        <v>0</v>
      </c>
      <c r="AF23" s="43">
        <f t="shared" ref="AF23:AF26" si="7">IF(B23&lt;&gt;"",(AA23*2)+AB23,"")</f>
        <v>6</v>
      </c>
      <c r="AG23" s="44">
        <f t="shared" ref="AG23:AG26" si="8">IF(B23&lt;&gt;"",RANK(AF23,$AF$23:$AF$26,0)+IF(AI23&lt;&gt;"",RANK(AI23,$AI$23:$AI$26,0)-1,0),"")</f>
        <v>1</v>
      </c>
      <c r="AH23" s="45"/>
      <c r="AI23" s="17"/>
    </row>
    <row r="24" ht="16.5" customHeight="1">
      <c r="A24" s="46">
        <v>2.0</v>
      </c>
      <c r="B24" s="31" t="s">
        <v>64</v>
      </c>
      <c r="C24" s="32"/>
      <c r="D24" s="32"/>
      <c r="E24" s="32"/>
      <c r="F24" s="32"/>
      <c r="G24" s="32"/>
      <c r="H24" s="32"/>
      <c r="I24" s="32"/>
      <c r="J24" s="32"/>
      <c r="K24" s="32"/>
      <c r="L24" s="32"/>
      <c r="M24" s="32"/>
      <c r="N24" s="32"/>
      <c r="O24" s="50">
        <f>T23</f>
        <v>0</v>
      </c>
      <c r="P24" s="51" t="s">
        <v>19</v>
      </c>
      <c r="Q24" s="52">
        <f>R23</f>
        <v>3</v>
      </c>
      <c r="R24" s="53" t="s">
        <v>17</v>
      </c>
      <c r="S24" s="54"/>
      <c r="T24" s="55"/>
      <c r="U24" s="56">
        <v>3.0</v>
      </c>
      <c r="V24" s="57" t="s">
        <v>19</v>
      </c>
      <c r="W24" s="58">
        <v>2.0</v>
      </c>
      <c r="X24" s="56">
        <v>3.0</v>
      </c>
      <c r="Y24" s="57" t="s">
        <v>19</v>
      </c>
      <c r="Z24" s="59">
        <v>0.0</v>
      </c>
      <c r="AA24" s="60">
        <f>IF(B24&lt;&gt;"",SUM(IF(O24&gt;Q24,1,0),IF(U24&gt;W24,1,0),IF(X24&gt;Z24,1,0)),"")</f>
        <v>2</v>
      </c>
      <c r="AB24" s="61">
        <f>IF(B24&lt;&gt;"",SUM(IF(O24&lt;Q24,1,0),IF(U24&lt;W24,1,0),IF(X24&lt;Z24,1,0)),"")</f>
        <v>1</v>
      </c>
      <c r="AC24" s="62">
        <f>IF(B24&lt;&gt;"",O24+U24+X24,"")</f>
        <v>6</v>
      </c>
      <c r="AD24" s="63" t="s">
        <v>19</v>
      </c>
      <c r="AE24" s="64">
        <f>IF(B24&lt;&gt;"",Q24+W24+Z24,"")</f>
        <v>5</v>
      </c>
      <c r="AF24" s="65">
        <f t="shared" si="7"/>
        <v>5</v>
      </c>
      <c r="AG24" s="44">
        <f t="shared" si="8"/>
        <v>2</v>
      </c>
      <c r="AH24" s="45"/>
      <c r="AI24" s="17"/>
    </row>
    <row r="25" ht="16.5" customHeight="1">
      <c r="A25" s="46">
        <v>3.0</v>
      </c>
      <c r="B25" s="31" t="s">
        <v>66</v>
      </c>
      <c r="C25" s="32"/>
      <c r="D25" s="32"/>
      <c r="E25" s="32"/>
      <c r="F25" s="32"/>
      <c r="G25" s="32"/>
      <c r="H25" s="32"/>
      <c r="I25" s="32"/>
      <c r="J25" s="32"/>
      <c r="K25" s="32"/>
      <c r="L25" s="32"/>
      <c r="M25" s="32"/>
      <c r="N25" s="32"/>
      <c r="O25" s="66">
        <f>W23</f>
        <v>0</v>
      </c>
      <c r="P25" s="67" t="s">
        <v>19</v>
      </c>
      <c r="Q25" s="68">
        <f>U23</f>
        <v>3</v>
      </c>
      <c r="R25" s="69">
        <f>W24</f>
        <v>2</v>
      </c>
      <c r="S25" s="67" t="s">
        <v>19</v>
      </c>
      <c r="T25" s="68">
        <f>U24</f>
        <v>3</v>
      </c>
      <c r="U25" s="53" t="s">
        <v>17</v>
      </c>
      <c r="V25" s="54"/>
      <c r="W25" s="55"/>
      <c r="X25" s="56">
        <v>0.0</v>
      </c>
      <c r="Y25" s="57" t="s">
        <v>19</v>
      </c>
      <c r="Z25" s="59">
        <v>3.0</v>
      </c>
      <c r="AA25" s="60">
        <f>IF(B25&lt;&gt;"",SUM(IF(O25&gt;Q25,1,0),IF(R25&gt;T25,1,0),IF(X25&gt;Z25,1,0)),"")</f>
        <v>0</v>
      </c>
      <c r="AB25" s="61">
        <f>IF(B25&lt;&gt;"",SUM(IF(O25&lt;Q25,1,0),IF(R25&lt;T25,1,0),IF(X25&lt;Z25,1,0)),"")</f>
        <v>3</v>
      </c>
      <c r="AC25" s="62">
        <f>IF(B25&lt;&gt;"",O25+R25+X25,"")</f>
        <v>2</v>
      </c>
      <c r="AD25" s="63" t="s">
        <v>19</v>
      </c>
      <c r="AE25" s="64">
        <f>IF(B25&lt;&gt;"",Q25+T25+Z25,"")</f>
        <v>9</v>
      </c>
      <c r="AF25" s="65">
        <f t="shared" si="7"/>
        <v>3</v>
      </c>
      <c r="AG25" s="44">
        <f t="shared" si="8"/>
        <v>4</v>
      </c>
      <c r="AH25" s="45"/>
      <c r="AI25" s="17"/>
    </row>
    <row r="26" ht="16.5" customHeight="1">
      <c r="A26" s="70">
        <v>4.0</v>
      </c>
      <c r="B26" s="71" t="s">
        <v>70</v>
      </c>
      <c r="C26" s="72"/>
      <c r="D26" s="72"/>
      <c r="E26" s="72"/>
      <c r="F26" s="72"/>
      <c r="G26" s="72"/>
      <c r="H26" s="72"/>
      <c r="I26" s="72"/>
      <c r="J26" s="72"/>
      <c r="K26" s="72"/>
      <c r="L26" s="72"/>
      <c r="M26" s="72"/>
      <c r="N26" s="72"/>
      <c r="O26" s="73">
        <f>Z23</f>
        <v>0</v>
      </c>
      <c r="P26" s="74" t="s">
        <v>19</v>
      </c>
      <c r="Q26" s="75">
        <f>X23</f>
        <v>3</v>
      </c>
      <c r="R26" s="76">
        <f>Z24</f>
        <v>0</v>
      </c>
      <c r="S26" s="74" t="s">
        <v>19</v>
      </c>
      <c r="T26" s="77">
        <f>X24</f>
        <v>3</v>
      </c>
      <c r="U26" s="76">
        <f>Z25</f>
        <v>3</v>
      </c>
      <c r="V26" s="78" t="s">
        <v>19</v>
      </c>
      <c r="W26" s="77">
        <f>X25</f>
        <v>0</v>
      </c>
      <c r="X26" s="79" t="s">
        <v>17</v>
      </c>
      <c r="Y26" s="80"/>
      <c r="Z26" s="81"/>
      <c r="AA26" s="82">
        <f>IF(B26&lt;&gt;"",SUM(IF(O26&gt;Q26,1,0),IF(R26&gt;T26,1,0),IF(U26&gt;W26,1,0)),"")</f>
        <v>1</v>
      </c>
      <c r="AB26" s="83">
        <f>IF(B26&lt;&gt;"",SUM(IF(O26&lt;Q26,1,0),IF(R26&lt;T26,1,0),IF(U26&lt;W26,1,0)),"")</f>
        <v>2</v>
      </c>
      <c r="AC26" s="84">
        <f>IF(B26&lt;&gt;"",O26+R26+U26,"")</f>
        <v>3</v>
      </c>
      <c r="AD26" s="85" t="s">
        <v>19</v>
      </c>
      <c r="AE26" s="86">
        <f>IF(B26&lt;&gt;"",Q26+T26+W26,"")</f>
        <v>6</v>
      </c>
      <c r="AF26" s="87">
        <f t="shared" si="7"/>
        <v>4</v>
      </c>
      <c r="AG26" s="88">
        <f t="shared" si="8"/>
        <v>3</v>
      </c>
      <c r="AH26" s="89"/>
      <c r="AI26" s="17"/>
    </row>
    <row r="27" ht="12.75"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row>
    <row r="28" ht="12.7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row>
    <row r="29" ht="15.75" customHeight="1">
      <c r="A29" s="3" t="str">
        <f>A1</f>
        <v>1. KBT Libereckého kraje</v>
      </c>
      <c r="B29" s="2"/>
      <c r="C29" s="2"/>
      <c r="D29" s="2"/>
      <c r="E29" s="2"/>
      <c r="F29" s="2"/>
      <c r="G29" s="2"/>
      <c r="H29" s="2"/>
      <c r="I29" s="4"/>
      <c r="J29" s="5"/>
      <c r="K29" s="7" t="str">
        <f>K1</f>
        <v>Liberec, 28.9.2026</v>
      </c>
      <c r="L29" s="2"/>
      <c r="M29" s="2"/>
      <c r="N29" s="2"/>
      <c r="O29" s="2"/>
      <c r="P29" s="2"/>
      <c r="Q29" s="2"/>
      <c r="R29" s="2"/>
      <c r="S29" s="4"/>
      <c r="T29" s="5"/>
      <c r="U29" s="10" t="str">
        <f>U1</f>
        <v>Divize</v>
      </c>
      <c r="V29" s="2"/>
      <c r="W29" s="4"/>
      <c r="X29" s="14" t="str">
        <f>X1</f>
        <v>C</v>
      </c>
      <c r="Y29" s="2"/>
      <c r="Z29" s="4"/>
      <c r="AA29" s="14" t="str">
        <f>Z32</f>
        <v>o 1.-8. místo</v>
      </c>
      <c r="AB29" s="2"/>
      <c r="AC29" s="2"/>
      <c r="AD29" s="2"/>
      <c r="AE29" s="2"/>
      <c r="AF29" s="2"/>
      <c r="AG29" s="2"/>
      <c r="AH29" s="16"/>
      <c r="AI29" s="17"/>
    </row>
    <row r="30" ht="10.5" customHeight="1">
      <c r="A30" s="17"/>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17"/>
      <c r="AH30" s="17"/>
      <c r="AI30" s="17"/>
    </row>
    <row r="31" ht="10.5" customHeight="1">
      <c r="A31" s="97"/>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9"/>
      <c r="AI31" s="17"/>
    </row>
    <row r="32" ht="12.75" customHeight="1">
      <c r="A32" s="100" t="s">
        <v>29</v>
      </c>
      <c r="B32" s="32"/>
      <c r="C32" s="32"/>
      <c r="D32" s="32"/>
      <c r="E32" s="32"/>
      <c r="F32" s="32"/>
      <c r="G32" s="32"/>
      <c r="H32" s="32"/>
      <c r="I32" s="32"/>
      <c r="J32" s="32"/>
      <c r="K32" s="32"/>
      <c r="L32" s="101"/>
      <c r="M32" s="101"/>
      <c r="N32" s="101"/>
      <c r="O32" s="101"/>
      <c r="P32" s="101"/>
      <c r="Q32" s="101"/>
      <c r="R32" s="101"/>
      <c r="S32" s="101"/>
      <c r="T32" s="101"/>
      <c r="U32" s="101"/>
      <c r="V32" s="101"/>
      <c r="W32" s="101"/>
      <c r="X32" s="101"/>
      <c r="Y32" s="101"/>
      <c r="Z32" s="102" t="s">
        <v>74</v>
      </c>
      <c r="AA32" s="101"/>
      <c r="AB32" s="101"/>
      <c r="AC32" s="101"/>
      <c r="AD32" s="101"/>
      <c r="AE32" s="101"/>
      <c r="AF32" s="101"/>
      <c r="AG32" s="101"/>
      <c r="AH32" s="103"/>
      <c r="AI32" s="96"/>
    </row>
    <row r="33" ht="12.75" customHeight="1">
      <c r="A33" s="104"/>
      <c r="B33" s="101"/>
      <c r="C33" s="101"/>
      <c r="D33" s="101"/>
      <c r="E33" s="101"/>
      <c r="F33" s="101"/>
      <c r="G33" s="101"/>
      <c r="H33" s="101"/>
      <c r="I33" s="101"/>
      <c r="J33" s="101"/>
      <c r="K33" s="103"/>
      <c r="L33" s="106" t="str">
        <f>IF(L34="3:0",A32,IF(L34="3:1",A32,IF(L34="3:2",A32,IF(L34="2:3",A34,IF(L34="1:3",A34,IF(L34="0:3",A34,""))))))</f>
        <v>Charousek Mikuláš (66) (KMST)</v>
      </c>
      <c r="M33" s="32"/>
      <c r="N33" s="32"/>
      <c r="O33" s="32"/>
      <c r="P33" s="32"/>
      <c r="Q33" s="32"/>
      <c r="R33" s="32"/>
      <c r="S33" s="32"/>
      <c r="T33" s="32"/>
      <c r="U33" s="32"/>
      <c r="V33" s="32"/>
      <c r="W33" s="101"/>
      <c r="X33" s="101"/>
      <c r="Y33" s="101"/>
      <c r="Z33" s="101"/>
      <c r="AA33" s="101"/>
      <c r="AB33" s="101"/>
      <c r="AC33" s="101"/>
      <c r="AD33" s="101"/>
      <c r="AE33" s="101"/>
      <c r="AF33" s="101"/>
      <c r="AG33" s="101"/>
      <c r="AH33" s="103"/>
      <c r="AI33" s="96"/>
    </row>
    <row r="34" ht="12.75" customHeight="1">
      <c r="A34" s="100" t="s">
        <v>64</v>
      </c>
      <c r="B34" s="32"/>
      <c r="C34" s="32"/>
      <c r="D34" s="32"/>
      <c r="E34" s="32"/>
      <c r="F34" s="32"/>
      <c r="G34" s="32"/>
      <c r="H34" s="32"/>
      <c r="I34" s="32"/>
      <c r="J34" s="32"/>
      <c r="K34" s="32"/>
      <c r="L34" s="107" t="s">
        <v>76</v>
      </c>
      <c r="W34" s="104"/>
      <c r="X34" s="101"/>
      <c r="Y34" s="101"/>
      <c r="Z34" s="101"/>
      <c r="AA34" s="101"/>
      <c r="AB34" s="101"/>
      <c r="AC34" s="101"/>
      <c r="AD34" s="101"/>
      <c r="AE34" s="101"/>
      <c r="AF34" s="101"/>
      <c r="AG34" s="101"/>
      <c r="AH34" s="103"/>
      <c r="AI34" s="96"/>
    </row>
    <row r="35" ht="12.75" customHeight="1">
      <c r="A35" s="104"/>
      <c r="B35" s="101"/>
      <c r="C35" s="101"/>
      <c r="D35" s="101"/>
      <c r="E35" s="101"/>
      <c r="F35" s="101"/>
      <c r="G35" s="101"/>
      <c r="H35" s="101"/>
      <c r="I35" s="101"/>
      <c r="J35" s="101"/>
      <c r="K35" s="101"/>
      <c r="L35" s="101"/>
      <c r="M35" s="101"/>
      <c r="N35" s="101"/>
      <c r="O35" s="101"/>
      <c r="P35" s="101"/>
      <c r="Q35" s="101"/>
      <c r="R35" s="101"/>
      <c r="S35" s="101"/>
      <c r="T35" s="101"/>
      <c r="U35" s="101"/>
      <c r="V35" s="101"/>
      <c r="W35" s="106" t="str">
        <f>IF(W36="3:0",L33,IF(W36="3:1",L33,IF(W36="3:2",L33,IF(W36="2:3",L37,IF(W36="1:3",L37,IF(W36="0:3",L37,""))))))</f>
        <v>Charousek Mikuláš (66) (KMST)</v>
      </c>
      <c r="X35" s="32"/>
      <c r="Y35" s="32"/>
      <c r="Z35" s="32"/>
      <c r="AA35" s="32"/>
      <c r="AB35" s="32"/>
      <c r="AC35" s="32"/>
      <c r="AD35" s="32"/>
      <c r="AE35" s="32"/>
      <c r="AF35" s="32"/>
      <c r="AG35" s="32"/>
      <c r="AH35" s="103"/>
      <c r="AI35" s="96"/>
    </row>
    <row r="36" ht="12.75" customHeight="1">
      <c r="A36" s="100" t="s">
        <v>36</v>
      </c>
      <c r="B36" s="32"/>
      <c r="C36" s="32"/>
      <c r="D36" s="32"/>
      <c r="E36" s="32"/>
      <c r="F36" s="32"/>
      <c r="G36" s="32"/>
      <c r="H36" s="32"/>
      <c r="I36" s="32"/>
      <c r="J36" s="32"/>
      <c r="K36" s="32"/>
      <c r="L36" s="101"/>
      <c r="M36" s="101"/>
      <c r="N36" s="101"/>
      <c r="O36" s="101"/>
      <c r="P36" s="101"/>
      <c r="Q36" s="101"/>
      <c r="R36" s="101"/>
      <c r="S36" s="101"/>
      <c r="T36" s="101"/>
      <c r="U36" s="101"/>
      <c r="V36" s="101"/>
      <c r="W36" s="107" t="s">
        <v>78</v>
      </c>
      <c r="AH36" s="108"/>
      <c r="AI36" s="96"/>
    </row>
    <row r="37" ht="12.75" customHeight="1">
      <c r="A37" s="104"/>
      <c r="B37" s="101"/>
      <c r="C37" s="101"/>
      <c r="D37" s="101"/>
      <c r="E37" s="101"/>
      <c r="F37" s="101"/>
      <c r="G37" s="101"/>
      <c r="H37" s="101"/>
      <c r="I37" s="101"/>
      <c r="J37" s="101"/>
      <c r="K37" s="103"/>
      <c r="L37" s="106" t="str">
        <f>IF(L38="3:0",A36,IF(L38="3:1",A36,IF(L38="3:2",A36,IF(L38="2:3",A38,IF(L38="1:3",A38,IF(L38="0:3",A38,""))))))</f>
        <v>Peřina Jan (61) (PINK!)</v>
      </c>
      <c r="M37" s="32"/>
      <c r="N37" s="32"/>
      <c r="O37" s="32"/>
      <c r="P37" s="32"/>
      <c r="Q37" s="32"/>
      <c r="R37" s="32"/>
      <c r="S37" s="32"/>
      <c r="T37" s="32"/>
      <c r="U37" s="32"/>
      <c r="V37" s="32"/>
      <c r="W37" s="104"/>
      <c r="X37" s="101"/>
      <c r="Y37" s="101"/>
      <c r="Z37" s="101"/>
      <c r="AA37" s="101"/>
      <c r="AB37" s="101"/>
      <c r="AC37" s="101"/>
      <c r="AD37" s="101"/>
      <c r="AE37" s="101"/>
      <c r="AF37" s="101"/>
      <c r="AG37" s="109"/>
      <c r="AH37" s="108"/>
      <c r="AI37" s="96"/>
    </row>
    <row r="38" ht="12.75" customHeight="1">
      <c r="A38" s="100" t="s">
        <v>56</v>
      </c>
      <c r="B38" s="32"/>
      <c r="C38" s="32"/>
      <c r="D38" s="32"/>
      <c r="E38" s="32"/>
      <c r="F38" s="32"/>
      <c r="G38" s="32"/>
      <c r="H38" s="32"/>
      <c r="I38" s="32"/>
      <c r="J38" s="32"/>
      <c r="K38" s="32"/>
      <c r="L38" s="107" t="s">
        <v>78</v>
      </c>
      <c r="W38" s="101"/>
      <c r="X38" s="101"/>
      <c r="Y38" s="101"/>
      <c r="Z38" s="101"/>
      <c r="AA38" s="101"/>
      <c r="AB38" s="101"/>
      <c r="AC38" s="101"/>
      <c r="AD38" s="101"/>
      <c r="AE38" s="101"/>
      <c r="AF38" s="101"/>
      <c r="AG38" s="109"/>
      <c r="AH38" s="108"/>
      <c r="AI38" s="96"/>
    </row>
    <row r="39" ht="12.75" customHeight="1">
      <c r="A39" s="104"/>
      <c r="B39" s="101"/>
      <c r="C39" s="101"/>
      <c r="D39" s="101"/>
      <c r="E39" s="101"/>
      <c r="F39" s="101"/>
      <c r="G39" s="101"/>
      <c r="H39" s="101"/>
      <c r="I39" s="101"/>
      <c r="J39" s="101"/>
      <c r="K39" s="101"/>
      <c r="L39" s="101"/>
      <c r="M39" s="101"/>
      <c r="N39" s="101"/>
      <c r="O39" s="101"/>
      <c r="P39" s="101"/>
      <c r="Q39" s="101"/>
      <c r="R39" s="101"/>
      <c r="S39" s="101"/>
      <c r="T39" s="101"/>
      <c r="U39" s="101"/>
      <c r="V39" s="101"/>
      <c r="W39" s="113" t="str">
        <f>IF(W40="3:0",W35,IF(W40="3:1",W35,IF(W40="3:2",W35,IF(W40="2:3",W43,IF(W40="1:3",W43,IF(W40="0:3",W43,""))))))</f>
        <v>Trávníčková Tereza (52) (SKST)</v>
      </c>
      <c r="X39" s="32"/>
      <c r="Y39" s="32"/>
      <c r="Z39" s="32"/>
      <c r="AA39" s="32"/>
      <c r="AB39" s="32"/>
      <c r="AC39" s="32"/>
      <c r="AD39" s="32"/>
      <c r="AE39" s="32"/>
      <c r="AF39" s="32"/>
      <c r="AG39" s="32"/>
      <c r="AH39" s="108"/>
      <c r="AI39" s="96"/>
    </row>
    <row r="40" ht="12.75" customHeight="1">
      <c r="A40" s="100" t="s">
        <v>61</v>
      </c>
      <c r="B40" s="32"/>
      <c r="C40" s="32"/>
      <c r="D40" s="32"/>
      <c r="E40" s="32"/>
      <c r="F40" s="32"/>
      <c r="G40" s="32"/>
      <c r="H40" s="32"/>
      <c r="I40" s="32"/>
      <c r="J40" s="32"/>
      <c r="K40" s="32"/>
      <c r="L40" s="101"/>
      <c r="M40" s="101"/>
      <c r="N40" s="101"/>
      <c r="O40" s="101"/>
      <c r="P40" s="101"/>
      <c r="Q40" s="101"/>
      <c r="R40" s="101"/>
      <c r="S40" s="101"/>
      <c r="T40" s="101"/>
      <c r="U40" s="101"/>
      <c r="V40" s="101"/>
      <c r="W40" s="114" t="s">
        <v>82</v>
      </c>
      <c r="AH40" s="108"/>
      <c r="AI40" s="96"/>
    </row>
    <row r="41" ht="12.75" customHeight="1">
      <c r="A41" s="104"/>
      <c r="B41" s="101"/>
      <c r="C41" s="101"/>
      <c r="D41" s="101"/>
      <c r="E41" s="101"/>
      <c r="F41" s="101"/>
      <c r="G41" s="101"/>
      <c r="H41" s="101"/>
      <c r="I41" s="101"/>
      <c r="J41" s="101"/>
      <c r="K41" s="101"/>
      <c r="L41" s="106" t="str">
        <f>IF(L42="3:0",A40,IF(L42="3:1",A40,IF(L42="3:2",A40,IF(L42="2:3",A42,IF(L42="1:3",A42,IF(L42="0:3",A42,""))))))</f>
        <v>Ponocný Radek (54) (STAR)</v>
      </c>
      <c r="M41" s="32"/>
      <c r="N41" s="32"/>
      <c r="O41" s="32"/>
      <c r="P41" s="32"/>
      <c r="Q41" s="32"/>
      <c r="R41" s="32"/>
      <c r="S41" s="32"/>
      <c r="T41" s="32"/>
      <c r="U41" s="32"/>
      <c r="V41" s="32"/>
      <c r="W41" s="101"/>
      <c r="X41" s="101"/>
      <c r="Y41" s="101"/>
      <c r="Z41" s="101"/>
      <c r="AA41" s="101"/>
      <c r="AB41" s="101"/>
      <c r="AC41" s="101"/>
      <c r="AD41" s="101"/>
      <c r="AE41" s="101"/>
      <c r="AF41" s="101"/>
      <c r="AG41" s="109"/>
      <c r="AH41" s="108"/>
      <c r="AI41" s="96"/>
    </row>
    <row r="42" ht="12.75" customHeight="1">
      <c r="A42" s="100" t="s">
        <v>46</v>
      </c>
      <c r="B42" s="32"/>
      <c r="C42" s="32"/>
      <c r="D42" s="32"/>
      <c r="E42" s="32"/>
      <c r="F42" s="32"/>
      <c r="G42" s="32"/>
      <c r="H42" s="32"/>
      <c r="I42" s="32"/>
      <c r="J42" s="32"/>
      <c r="K42" s="32"/>
      <c r="L42" s="107" t="s">
        <v>85</v>
      </c>
      <c r="W42" s="104"/>
      <c r="X42" s="101"/>
      <c r="Y42" s="101"/>
      <c r="Z42" s="101"/>
      <c r="AA42" s="101"/>
      <c r="AB42" s="101"/>
      <c r="AC42" s="101"/>
      <c r="AD42" s="101"/>
      <c r="AE42" s="101"/>
      <c r="AF42" s="101"/>
      <c r="AG42" s="109"/>
      <c r="AH42" s="108"/>
      <c r="AI42" s="96"/>
    </row>
    <row r="43" ht="12.75" customHeight="1">
      <c r="A43" s="104"/>
      <c r="B43" s="101"/>
      <c r="C43" s="101"/>
      <c r="D43" s="101"/>
      <c r="E43" s="101"/>
      <c r="F43" s="101"/>
      <c r="G43" s="101"/>
      <c r="H43" s="101"/>
      <c r="I43" s="101"/>
      <c r="J43" s="101"/>
      <c r="K43" s="101"/>
      <c r="L43" s="101"/>
      <c r="M43" s="101"/>
      <c r="N43" s="101"/>
      <c r="O43" s="101"/>
      <c r="P43" s="101"/>
      <c r="Q43" s="101"/>
      <c r="R43" s="101"/>
      <c r="S43" s="101"/>
      <c r="T43" s="101"/>
      <c r="U43" s="101"/>
      <c r="V43" s="101"/>
      <c r="W43" s="106" t="str">
        <f>IF(W44="3:0",L41,IF(W44="3:1",L41,IF(W44="3:2",L41,IF(W44="2:3",L45,IF(W44="1:3",L45,IF(W44="0:3",L45,""))))))</f>
        <v>Trávníčková Tereza (52) (SKST)</v>
      </c>
      <c r="X43" s="32"/>
      <c r="Y43" s="32"/>
      <c r="Z43" s="32"/>
      <c r="AA43" s="32"/>
      <c r="AB43" s="32"/>
      <c r="AC43" s="32"/>
      <c r="AD43" s="32"/>
      <c r="AE43" s="32"/>
      <c r="AF43" s="32"/>
      <c r="AG43" s="32"/>
      <c r="AH43" s="108"/>
      <c r="AI43" s="96"/>
    </row>
    <row r="44" ht="12.75" customHeight="1">
      <c r="A44" s="100" t="s">
        <v>14</v>
      </c>
      <c r="B44" s="32"/>
      <c r="C44" s="32"/>
      <c r="D44" s="32"/>
      <c r="E44" s="32"/>
      <c r="F44" s="32"/>
      <c r="G44" s="32"/>
      <c r="H44" s="32"/>
      <c r="I44" s="32"/>
      <c r="J44" s="32"/>
      <c r="K44" s="32"/>
      <c r="L44" s="101"/>
      <c r="M44" s="101"/>
      <c r="N44" s="101"/>
      <c r="O44" s="101"/>
      <c r="P44" s="101"/>
      <c r="Q44" s="101"/>
      <c r="R44" s="101"/>
      <c r="S44" s="101"/>
      <c r="T44" s="101"/>
      <c r="U44" s="101"/>
      <c r="V44" s="101"/>
      <c r="W44" s="107" t="s">
        <v>85</v>
      </c>
      <c r="AH44" s="103"/>
      <c r="AI44" s="96"/>
    </row>
    <row r="45" ht="12.75" customHeight="1">
      <c r="A45" s="104"/>
      <c r="B45" s="101"/>
      <c r="C45" s="101"/>
      <c r="D45" s="101"/>
      <c r="E45" s="101"/>
      <c r="F45" s="101"/>
      <c r="G45" s="101"/>
      <c r="H45" s="101"/>
      <c r="I45" s="101"/>
      <c r="J45" s="101"/>
      <c r="K45" s="101"/>
      <c r="L45" s="106" t="str">
        <f>IF(L46="3:0",A44,IF(L46="3:1",A44,IF(L46="3:2",A44,IF(L46="2:3",A46,IF(L46="1:3",A46,IF(L46="0:3",A46,""))))))</f>
        <v>Trávníčková Tereza (52) (SKST)</v>
      </c>
      <c r="M45" s="32"/>
      <c r="N45" s="32"/>
      <c r="O45" s="32"/>
      <c r="P45" s="32"/>
      <c r="Q45" s="32"/>
      <c r="R45" s="32"/>
      <c r="S45" s="32"/>
      <c r="T45" s="32"/>
      <c r="U45" s="32"/>
      <c r="V45" s="32"/>
      <c r="W45" s="104"/>
      <c r="X45" s="101"/>
      <c r="Y45" s="101"/>
      <c r="Z45" s="101"/>
      <c r="AA45" s="101"/>
      <c r="AB45" s="101"/>
      <c r="AC45" s="101"/>
      <c r="AD45" s="101"/>
      <c r="AE45" s="101"/>
      <c r="AF45" s="101"/>
      <c r="AG45" s="109"/>
      <c r="AH45" s="103"/>
      <c r="AI45" s="96"/>
    </row>
    <row r="46" ht="12.75" customHeight="1">
      <c r="A46" s="100" t="s">
        <v>34</v>
      </c>
      <c r="B46" s="32"/>
      <c r="C46" s="32"/>
      <c r="D46" s="32"/>
      <c r="E46" s="32"/>
      <c r="F46" s="32"/>
      <c r="G46" s="32"/>
      <c r="H46" s="32"/>
      <c r="I46" s="32"/>
      <c r="J46" s="32"/>
      <c r="K46" s="32"/>
      <c r="L46" s="107" t="s">
        <v>82</v>
      </c>
      <c r="W46" s="101"/>
      <c r="X46" s="101"/>
      <c r="Y46" s="101"/>
      <c r="Z46" s="101"/>
      <c r="AA46" s="109"/>
      <c r="AB46" s="109"/>
      <c r="AC46" s="109"/>
      <c r="AD46" s="109"/>
      <c r="AE46" s="109"/>
      <c r="AF46" s="109"/>
      <c r="AG46" s="109"/>
      <c r="AH46" s="103"/>
      <c r="AI46" s="96"/>
    </row>
    <row r="47" ht="10.5" customHeight="1">
      <c r="A47" s="115"/>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8"/>
      <c r="AI47" s="17"/>
    </row>
    <row r="48" ht="12.75" customHeight="1">
      <c r="A48" s="97"/>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9"/>
      <c r="AI48" s="17"/>
    </row>
    <row r="49" ht="12.75" customHeight="1">
      <c r="A49" s="106" t="str">
        <f>IF(L34="3:0",A34,IF(L34="3:1",A34,IF(L34="3:2",A34,IF(L34="2:3",A32,IF(L34="1:3",A32,IF(L34="0:3",A32,""))))))</f>
        <v>Hlubuček František (62) (N. Ves)</v>
      </c>
      <c r="B49" s="32"/>
      <c r="C49" s="32"/>
      <c r="D49" s="32"/>
      <c r="E49" s="32"/>
      <c r="F49" s="32"/>
      <c r="G49" s="32"/>
      <c r="H49" s="32"/>
      <c r="I49" s="32"/>
      <c r="J49" s="32"/>
      <c r="K49" s="32"/>
      <c r="L49" s="101"/>
      <c r="M49" s="101"/>
      <c r="N49" s="101"/>
      <c r="O49" s="101"/>
      <c r="P49" s="101"/>
      <c r="Q49" s="101"/>
      <c r="R49" s="101"/>
      <c r="S49" s="101"/>
      <c r="T49" s="101"/>
      <c r="U49" s="101"/>
      <c r="V49" s="101"/>
      <c r="W49" s="101"/>
      <c r="X49" s="101"/>
      <c r="Y49" s="101"/>
      <c r="Z49" s="102" t="s">
        <v>86</v>
      </c>
      <c r="AA49" s="101"/>
      <c r="AB49" s="101"/>
      <c r="AC49" s="101"/>
      <c r="AD49" s="101"/>
      <c r="AE49" s="101"/>
      <c r="AF49" s="101"/>
      <c r="AG49" s="101"/>
      <c r="AH49" s="103"/>
      <c r="AI49" s="17"/>
    </row>
    <row r="50" ht="12.75" customHeight="1">
      <c r="A50" s="104"/>
      <c r="B50" s="101"/>
      <c r="C50" s="101"/>
      <c r="D50" s="101"/>
      <c r="E50" s="101"/>
      <c r="F50" s="101"/>
      <c r="G50" s="101"/>
      <c r="H50" s="101"/>
      <c r="I50" s="101"/>
      <c r="J50" s="101"/>
      <c r="K50" s="103"/>
      <c r="L50" s="106" t="str">
        <f>IF(L51="3:0",A49,IF(L51="3:1",A49,IF(L51="3:2",A49,IF(L51="2:3",A51,IF(L51="1:3",A51,IF(L51="0:3",A51,""))))))</f>
        <v>Maršík Ondřej (64) (KMST)</v>
      </c>
      <c r="M50" s="32"/>
      <c r="N50" s="32"/>
      <c r="O50" s="32"/>
      <c r="P50" s="32"/>
      <c r="Q50" s="32"/>
      <c r="R50" s="32"/>
      <c r="S50" s="32"/>
      <c r="T50" s="32"/>
      <c r="U50" s="32"/>
      <c r="V50" s="32"/>
      <c r="W50" s="101"/>
      <c r="X50" s="101"/>
      <c r="Y50" s="101"/>
      <c r="Z50" s="101"/>
      <c r="AA50" s="101"/>
      <c r="AB50" s="101"/>
      <c r="AC50" s="101"/>
      <c r="AD50" s="101"/>
      <c r="AE50" s="101"/>
      <c r="AF50" s="101"/>
      <c r="AG50" s="101"/>
      <c r="AH50" s="103"/>
      <c r="AI50" s="17"/>
    </row>
    <row r="51" ht="12.75" customHeight="1">
      <c r="A51" s="106" t="str">
        <f>IF(L38="3:0",A38,IF(L38="3:1",A38,IF(L38="3:2",A38,IF(L38="2:3",A36,IF(L38="1:3",A36,IF(L38="0:3",A36,""))))))</f>
        <v>Maršík Ondřej (64) (KMST)</v>
      </c>
      <c r="B51" s="32"/>
      <c r="C51" s="32"/>
      <c r="D51" s="32"/>
      <c r="E51" s="32"/>
      <c r="F51" s="32"/>
      <c r="G51" s="32"/>
      <c r="H51" s="32"/>
      <c r="I51" s="32"/>
      <c r="J51" s="32"/>
      <c r="K51" s="32"/>
      <c r="L51" s="107" t="s">
        <v>82</v>
      </c>
      <c r="W51" s="104"/>
      <c r="X51" s="101"/>
      <c r="Y51" s="101"/>
      <c r="Z51" s="101"/>
      <c r="AA51" s="101"/>
      <c r="AB51" s="101"/>
      <c r="AC51" s="101"/>
      <c r="AD51" s="101"/>
      <c r="AE51" s="101"/>
      <c r="AF51" s="101"/>
      <c r="AG51" s="101"/>
      <c r="AH51" s="103"/>
      <c r="AI51" s="17"/>
    </row>
    <row r="52" ht="12.75" customHeight="1">
      <c r="A52" s="104"/>
      <c r="B52" s="101"/>
      <c r="C52" s="101"/>
      <c r="D52" s="101"/>
      <c r="E52" s="101"/>
      <c r="F52" s="101"/>
      <c r="G52" s="101"/>
      <c r="H52" s="101"/>
      <c r="I52" s="101"/>
      <c r="J52" s="101"/>
      <c r="K52" s="101"/>
      <c r="L52" s="101"/>
      <c r="M52" s="101"/>
      <c r="N52" s="101"/>
      <c r="O52" s="101"/>
      <c r="P52" s="101"/>
      <c r="Q52" s="101"/>
      <c r="R52" s="101"/>
      <c r="S52" s="101"/>
      <c r="T52" s="101"/>
      <c r="U52" s="101"/>
      <c r="V52" s="101"/>
      <c r="W52" s="106" t="str">
        <f>IF(W53="3:0",L50,IF(W53="3:1",L50,IF(W53="3:2",L50,IF(W53="2:3",L54,IF(W53="1:3",L54,IF(W53="0:3",L54,""))))))</f>
        <v>Svoboda Jan (49) (PINK!)</v>
      </c>
      <c r="X52" s="32"/>
      <c r="Y52" s="32"/>
      <c r="Z52" s="32"/>
      <c r="AA52" s="32"/>
      <c r="AB52" s="32"/>
      <c r="AC52" s="32"/>
      <c r="AD52" s="32"/>
      <c r="AE52" s="32"/>
      <c r="AF52" s="32"/>
      <c r="AG52" s="32"/>
      <c r="AH52" s="103"/>
      <c r="AI52" s="17"/>
    </row>
    <row r="53" ht="12.75" customHeight="1">
      <c r="A53" s="106" t="str">
        <f>IF(L42="3:0",A42,IF(L42="3:1",A42,IF(L42="3:2",A42,IF(L42="2:3",A40,IF(L42="1:3",A40,IF(L42="0:3",A40,""))))))</f>
        <v>Doubrava Matyáš (58) (PINK!)</v>
      </c>
      <c r="B53" s="32"/>
      <c r="C53" s="32"/>
      <c r="D53" s="32"/>
      <c r="E53" s="32"/>
      <c r="F53" s="32"/>
      <c r="G53" s="32"/>
      <c r="H53" s="32"/>
      <c r="I53" s="32"/>
      <c r="J53" s="32"/>
      <c r="K53" s="32"/>
      <c r="L53" s="101"/>
      <c r="M53" s="101"/>
      <c r="N53" s="101"/>
      <c r="O53" s="101"/>
      <c r="P53" s="101"/>
      <c r="Q53" s="101"/>
      <c r="R53" s="101"/>
      <c r="S53" s="101"/>
      <c r="T53" s="101"/>
      <c r="U53" s="101"/>
      <c r="V53" s="101"/>
      <c r="W53" s="107" t="s">
        <v>82</v>
      </c>
      <c r="AH53" s="103"/>
      <c r="AI53" s="17"/>
    </row>
    <row r="54" ht="12.75" customHeight="1">
      <c r="A54" s="104"/>
      <c r="B54" s="101"/>
      <c r="C54" s="101"/>
      <c r="D54" s="101"/>
      <c r="E54" s="101"/>
      <c r="F54" s="101"/>
      <c r="G54" s="101"/>
      <c r="H54" s="101"/>
      <c r="I54" s="101"/>
      <c r="J54" s="101"/>
      <c r="K54" s="103"/>
      <c r="L54" s="106" t="str">
        <f>IF(L55="3:0",A53,IF(L55="3:1",A53,IF(L55="3:2",A53,IF(L55="2:3",A55,IF(L55="1:3",A55,IF(L55="0:3",A55,""))))))</f>
        <v>Svoboda Jan (49) (PINK!)</v>
      </c>
      <c r="M54" s="32"/>
      <c r="N54" s="32"/>
      <c r="O54" s="32"/>
      <c r="P54" s="32"/>
      <c r="Q54" s="32"/>
      <c r="R54" s="32"/>
      <c r="S54" s="32"/>
      <c r="T54" s="32"/>
      <c r="U54" s="32"/>
      <c r="V54" s="32"/>
      <c r="W54" s="104"/>
      <c r="X54" s="101"/>
      <c r="Y54" s="101"/>
      <c r="Z54" s="101"/>
      <c r="AA54" s="101"/>
      <c r="AB54" s="101"/>
      <c r="AC54" s="101"/>
      <c r="AD54" s="101"/>
      <c r="AE54" s="101"/>
      <c r="AF54" s="101"/>
      <c r="AG54" s="109"/>
      <c r="AH54" s="103"/>
      <c r="AI54" s="17"/>
    </row>
    <row r="55" ht="11.25" customHeight="1">
      <c r="A55" s="106" t="str">
        <f>IF(L46="3:0",A46,IF(L46="3:1",A46,IF(L46="3:2",A46,IF(L46="2:3",A44,IF(L46="1:3",A44,IF(L46="0:3",A44,""))))))</f>
        <v>Svoboda Jan (49) (PINK!)</v>
      </c>
      <c r="B55" s="32"/>
      <c r="C55" s="32"/>
      <c r="D55" s="32"/>
      <c r="E55" s="32"/>
      <c r="F55" s="32"/>
      <c r="G55" s="32"/>
      <c r="H55" s="32"/>
      <c r="I55" s="32"/>
      <c r="J55" s="32"/>
      <c r="K55" s="32"/>
      <c r="L55" s="107" t="s">
        <v>84</v>
      </c>
      <c r="W55" s="101"/>
      <c r="X55" s="101"/>
      <c r="Y55" s="101"/>
      <c r="Z55" s="101"/>
      <c r="AA55" s="101"/>
      <c r="AB55" s="101"/>
      <c r="AC55" s="101"/>
      <c r="AD55" s="101"/>
      <c r="AE55" s="101"/>
      <c r="AF55" s="101"/>
      <c r="AG55" s="109"/>
      <c r="AH55" s="103"/>
      <c r="AI55" s="17"/>
    </row>
    <row r="56" ht="12.75" customHeight="1">
      <c r="A56" s="115"/>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8"/>
      <c r="AI56" s="17"/>
    </row>
    <row r="57" ht="12.75" customHeight="1">
      <c r="A57" s="97"/>
      <c r="B57" s="98"/>
      <c r="C57" s="98"/>
      <c r="D57" s="98"/>
      <c r="E57" s="98"/>
      <c r="F57" s="98"/>
      <c r="G57" s="98"/>
      <c r="H57" s="98"/>
      <c r="I57" s="98"/>
      <c r="J57" s="98"/>
      <c r="K57" s="98"/>
      <c r="L57" s="98"/>
      <c r="M57" s="98"/>
      <c r="N57" s="98"/>
      <c r="O57" s="98"/>
      <c r="P57" s="98"/>
      <c r="Q57" s="98"/>
      <c r="R57" s="98"/>
      <c r="S57" s="98"/>
      <c r="T57" s="98"/>
      <c r="U57" s="98"/>
      <c r="V57" s="98"/>
      <c r="W57" s="98"/>
      <c r="X57" s="98"/>
      <c r="Y57" s="98"/>
      <c r="Z57" s="120" t="s">
        <v>89</v>
      </c>
      <c r="AA57" s="98"/>
      <c r="AB57" s="98"/>
      <c r="AC57" s="98"/>
      <c r="AD57" s="98"/>
      <c r="AE57" s="98"/>
      <c r="AF57" s="98"/>
      <c r="AG57" s="98"/>
      <c r="AH57" s="99"/>
      <c r="AI57" s="17"/>
    </row>
    <row r="58" ht="12.75" customHeight="1">
      <c r="A58" s="104"/>
      <c r="B58" s="101"/>
      <c r="C58" s="101"/>
      <c r="D58" s="101"/>
      <c r="E58" s="101"/>
      <c r="F58" s="101"/>
      <c r="G58" s="101"/>
      <c r="H58" s="101"/>
      <c r="I58" s="101"/>
      <c r="J58" s="101"/>
      <c r="K58" s="101"/>
      <c r="L58" s="113" t="str">
        <f>IF(W36="3:0",L37,IF(W36="3:1",L37,IF(W36="3:2",L37,IF(W36="2:3",L33,IF(W36="1:3",L33,IF(W36="0:3",L33,""))))))</f>
        <v>Peřina Jan (61) (PINK!)</v>
      </c>
      <c r="M58" s="32"/>
      <c r="N58" s="32"/>
      <c r="O58" s="32"/>
      <c r="P58" s="32"/>
      <c r="Q58" s="32"/>
      <c r="R58" s="32"/>
      <c r="S58" s="32"/>
      <c r="T58" s="32"/>
      <c r="U58" s="32"/>
      <c r="V58" s="32"/>
      <c r="W58" s="101"/>
      <c r="X58" s="101"/>
      <c r="Y58" s="101"/>
      <c r="Z58" s="101"/>
      <c r="AA58" s="101"/>
      <c r="AB58" s="101"/>
      <c r="AC58" s="101"/>
      <c r="AD58" s="101"/>
      <c r="AE58" s="101"/>
      <c r="AF58" s="101"/>
      <c r="AG58" s="101"/>
      <c r="AH58" s="103"/>
      <c r="AI58" s="17"/>
    </row>
    <row r="59" ht="11.25" customHeight="1">
      <c r="A59" s="104"/>
      <c r="B59" s="101"/>
      <c r="C59" s="101"/>
      <c r="D59" s="101"/>
      <c r="E59" s="101"/>
      <c r="F59" s="101"/>
      <c r="G59" s="101"/>
      <c r="H59" s="101"/>
      <c r="I59" s="101"/>
      <c r="J59" s="101"/>
      <c r="K59" s="101"/>
      <c r="L59" s="101"/>
      <c r="M59" s="101"/>
      <c r="N59" s="101"/>
      <c r="O59" s="101"/>
      <c r="P59" s="101"/>
      <c r="Q59" s="101"/>
      <c r="R59" s="101"/>
      <c r="S59" s="101"/>
      <c r="T59" s="101"/>
      <c r="U59" s="101"/>
      <c r="V59" s="103"/>
      <c r="W59" s="106" t="str">
        <f>IF(W60="3:0",L58,IF(W60="3:1",L58,IF(W60="3:2",L58,IF(W60="2:3",L60,IF(W60="1:3",L60,IF(W60="0:3",L60,""))))))</f>
        <v>Peřina Jan (61) (PINK!)</v>
      </c>
      <c r="X59" s="32"/>
      <c r="Y59" s="32"/>
      <c r="Z59" s="32"/>
      <c r="AA59" s="32"/>
      <c r="AB59" s="32"/>
      <c r="AC59" s="32"/>
      <c r="AD59" s="32"/>
      <c r="AE59" s="32"/>
      <c r="AF59" s="32"/>
      <c r="AG59" s="32"/>
      <c r="AH59" s="103"/>
      <c r="AI59" s="17"/>
    </row>
    <row r="60" ht="12.75" customHeight="1">
      <c r="A60" s="104"/>
      <c r="B60" s="101"/>
      <c r="C60" s="101"/>
      <c r="D60" s="101"/>
      <c r="E60" s="101"/>
      <c r="F60" s="101"/>
      <c r="G60" s="101"/>
      <c r="H60" s="101"/>
      <c r="I60" s="101"/>
      <c r="J60" s="101"/>
      <c r="K60" s="101"/>
      <c r="L60" s="113" t="str">
        <f>IF(W44="3:0",L45,IF(W44="3:1",L45,IF(W44="3:2",L45,IF(W44="2:3",L41,IF(W44="1:3",L41,IF(W44="0:3",L41,""))))))</f>
        <v>Ponocný Radek (54) (STAR)</v>
      </c>
      <c r="M60" s="32"/>
      <c r="N60" s="32"/>
      <c r="O60" s="32"/>
      <c r="P60" s="32"/>
      <c r="Q60" s="32"/>
      <c r="R60" s="32"/>
      <c r="S60" s="32"/>
      <c r="T60" s="32"/>
      <c r="U60" s="32"/>
      <c r="V60" s="32"/>
      <c r="W60" s="107" t="s">
        <v>79</v>
      </c>
      <c r="AH60" s="103"/>
      <c r="AI60" s="17"/>
    </row>
    <row r="61" ht="12.75" customHeight="1">
      <c r="A61" s="115"/>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8"/>
      <c r="AI61" s="17"/>
    </row>
    <row r="62" ht="12.75" customHeight="1">
      <c r="A62" s="97"/>
      <c r="B62" s="98"/>
      <c r="C62" s="98"/>
      <c r="D62" s="98"/>
      <c r="E62" s="98"/>
      <c r="F62" s="98"/>
      <c r="G62" s="98"/>
      <c r="H62" s="98"/>
      <c r="I62" s="98"/>
      <c r="J62" s="98"/>
      <c r="K62" s="98"/>
      <c r="L62" s="98"/>
      <c r="M62" s="98"/>
      <c r="N62" s="98"/>
      <c r="O62" s="98"/>
      <c r="P62" s="98"/>
      <c r="Q62" s="98"/>
      <c r="R62" s="98"/>
      <c r="S62" s="98"/>
      <c r="T62" s="98"/>
      <c r="U62" s="98"/>
      <c r="V62" s="98"/>
      <c r="W62" s="98"/>
      <c r="X62" s="98"/>
      <c r="Y62" s="98"/>
      <c r="Z62" s="120" t="s">
        <v>91</v>
      </c>
      <c r="AA62" s="98"/>
      <c r="AB62" s="98"/>
      <c r="AC62" s="98"/>
      <c r="AD62" s="98"/>
      <c r="AE62" s="98"/>
      <c r="AF62" s="98"/>
      <c r="AG62" s="98"/>
      <c r="AH62" s="99"/>
      <c r="AI62" s="17"/>
    </row>
    <row r="63" ht="12.75" customHeight="1">
      <c r="A63" s="104"/>
      <c r="B63" s="101"/>
      <c r="C63" s="101"/>
      <c r="D63" s="101"/>
      <c r="E63" s="101"/>
      <c r="F63" s="101"/>
      <c r="G63" s="101"/>
      <c r="H63" s="101"/>
      <c r="I63" s="101"/>
      <c r="J63" s="101"/>
      <c r="K63" s="101"/>
      <c r="L63" s="113" t="str">
        <f>IF(L51="3:0",A51,IF(L51="3:1",A51,IF(L51="3:2",A51,IF(L51="2:3",A49,IF(L51="1:3",A49,IF(L51="0:3",A49,""))))))</f>
        <v>Hlubuček František (62) (N. Ves)</v>
      </c>
      <c r="M63" s="32"/>
      <c r="N63" s="32"/>
      <c r="O63" s="32"/>
      <c r="P63" s="32"/>
      <c r="Q63" s="32"/>
      <c r="R63" s="32"/>
      <c r="S63" s="32"/>
      <c r="T63" s="32"/>
      <c r="U63" s="32"/>
      <c r="V63" s="32"/>
      <c r="W63" s="101"/>
      <c r="X63" s="101"/>
      <c r="Y63" s="101"/>
      <c r="Z63" s="101"/>
      <c r="AA63" s="101"/>
      <c r="AB63" s="101"/>
      <c r="AC63" s="101"/>
      <c r="AD63" s="101"/>
      <c r="AE63" s="101"/>
      <c r="AF63" s="101"/>
      <c r="AG63" s="101"/>
      <c r="AH63" s="103"/>
      <c r="AI63" s="17"/>
    </row>
    <row r="64" ht="12.75" customHeight="1">
      <c r="A64" s="104"/>
      <c r="B64" s="101"/>
      <c r="C64" s="101"/>
      <c r="D64" s="101"/>
      <c r="E64" s="101"/>
      <c r="F64" s="101"/>
      <c r="G64" s="101"/>
      <c r="H64" s="101"/>
      <c r="I64" s="101"/>
      <c r="J64" s="101"/>
      <c r="K64" s="101"/>
      <c r="L64" s="101"/>
      <c r="M64" s="101"/>
      <c r="N64" s="101"/>
      <c r="O64" s="101"/>
      <c r="P64" s="101"/>
      <c r="Q64" s="101"/>
      <c r="R64" s="101"/>
      <c r="S64" s="101"/>
      <c r="T64" s="101"/>
      <c r="U64" s="101"/>
      <c r="V64" s="103"/>
      <c r="W64" s="106" t="str">
        <f>IF(W65="3:0",L63,IF(W65="3:1",L63,IF(W65="3:2",L63,IF(W65="2:3",L65,IF(W65="1:3",L65,IF(W65="0:3",L65,""))))))</f>
        <v>Doubrava Matyáš (58) (PINK!)</v>
      </c>
      <c r="X64" s="32"/>
      <c r="Y64" s="32"/>
      <c r="Z64" s="32"/>
      <c r="AA64" s="32"/>
      <c r="AB64" s="32"/>
      <c r="AC64" s="32"/>
      <c r="AD64" s="32"/>
      <c r="AE64" s="32"/>
      <c r="AF64" s="32"/>
      <c r="AG64" s="32"/>
      <c r="AH64" s="103"/>
      <c r="AI64" s="17"/>
    </row>
    <row r="65" ht="15.75" customHeight="1">
      <c r="A65" s="104"/>
      <c r="B65" s="101"/>
      <c r="C65" s="101"/>
      <c r="D65" s="101"/>
      <c r="E65" s="101"/>
      <c r="F65" s="101"/>
      <c r="G65" s="101"/>
      <c r="H65" s="101"/>
      <c r="I65" s="101"/>
      <c r="J65" s="101"/>
      <c r="K65" s="101"/>
      <c r="L65" s="113" t="str">
        <f>IF(L55="3:0",A55,IF(L55="3:1",A55,IF(L55="3:2",A55,IF(L55="2:3",A53,IF(L55="1:3",A53,IF(L55="0:3",A53,""))))))</f>
        <v>Doubrava Matyáš (58) (PINK!)</v>
      </c>
      <c r="M65" s="32"/>
      <c r="N65" s="32"/>
      <c r="O65" s="32"/>
      <c r="P65" s="32"/>
      <c r="Q65" s="32"/>
      <c r="R65" s="32"/>
      <c r="S65" s="32"/>
      <c r="T65" s="32"/>
      <c r="U65" s="32"/>
      <c r="V65" s="32"/>
      <c r="W65" s="107" t="s">
        <v>84</v>
      </c>
      <c r="AH65" s="103"/>
      <c r="AI65" s="17"/>
    </row>
    <row r="66" ht="12.75" customHeight="1">
      <c r="A66" s="115"/>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8"/>
      <c r="AI66" s="17"/>
    </row>
    <row r="67" ht="12.75" customHeight="1">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7"/>
    </row>
    <row r="68" ht="12.75" customHeight="1">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7"/>
    </row>
    <row r="69" ht="12.75" customHeight="1">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7"/>
    </row>
    <row r="70" ht="12.75" customHeight="1">
      <c r="A70" s="121" t="str">
        <f>A1</f>
        <v>1. KBT Libereckého kraje</v>
      </c>
      <c r="B70" s="2"/>
      <c r="C70" s="2"/>
      <c r="D70" s="2"/>
      <c r="E70" s="2"/>
      <c r="F70" s="2"/>
      <c r="G70" s="2"/>
      <c r="H70" s="2"/>
      <c r="I70" s="4"/>
      <c r="J70" s="122"/>
      <c r="K70" s="123" t="str">
        <f>K1</f>
        <v>Liberec, 28.9.2026</v>
      </c>
      <c r="L70" s="2"/>
      <c r="M70" s="2"/>
      <c r="N70" s="2"/>
      <c r="O70" s="2"/>
      <c r="P70" s="2"/>
      <c r="Q70" s="2"/>
      <c r="R70" s="2"/>
      <c r="S70" s="4"/>
      <c r="T70" s="122"/>
      <c r="U70" s="124" t="str">
        <f>U1</f>
        <v>Divize</v>
      </c>
      <c r="V70" s="2"/>
      <c r="W70" s="4"/>
      <c r="X70" s="125" t="str">
        <f>X1</f>
        <v>C</v>
      </c>
      <c r="Y70" s="2"/>
      <c r="Z70" s="4"/>
      <c r="AA70" s="125" t="str">
        <f>Z73</f>
        <v>o 9.-16.místo</v>
      </c>
      <c r="AB70" s="2"/>
      <c r="AC70" s="2"/>
      <c r="AD70" s="2"/>
      <c r="AE70" s="2"/>
      <c r="AF70" s="2"/>
      <c r="AG70" s="2"/>
      <c r="AH70" s="16"/>
      <c r="AI70" s="17"/>
    </row>
    <row r="71" ht="12.75" customHeight="1">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7"/>
    </row>
    <row r="72" ht="12.75" customHeight="1">
      <c r="A72" s="97"/>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9"/>
      <c r="AI72" s="17"/>
    </row>
    <row r="73" ht="12.75" customHeight="1">
      <c r="A73" s="100" t="s">
        <v>22</v>
      </c>
      <c r="B73" s="32"/>
      <c r="C73" s="32"/>
      <c r="D73" s="32"/>
      <c r="E73" s="32"/>
      <c r="F73" s="32"/>
      <c r="G73" s="32"/>
      <c r="H73" s="32"/>
      <c r="I73" s="32"/>
      <c r="J73" s="32"/>
      <c r="K73" s="32"/>
      <c r="L73" s="101"/>
      <c r="M73" s="101"/>
      <c r="N73" s="101"/>
      <c r="O73" s="101"/>
      <c r="P73" s="101"/>
      <c r="Q73" s="101"/>
      <c r="R73" s="101"/>
      <c r="S73" s="101"/>
      <c r="T73" s="101"/>
      <c r="U73" s="101"/>
      <c r="V73" s="101"/>
      <c r="W73" s="101"/>
      <c r="X73" s="101"/>
      <c r="Y73" s="101"/>
      <c r="Z73" s="102" t="s">
        <v>93</v>
      </c>
      <c r="AA73" s="101"/>
      <c r="AB73" s="101"/>
      <c r="AC73" s="101"/>
      <c r="AD73" s="101"/>
      <c r="AE73" s="101"/>
      <c r="AF73" s="101"/>
      <c r="AG73" s="101"/>
      <c r="AH73" s="103"/>
      <c r="AI73" s="17"/>
    </row>
    <row r="74" ht="12.75" customHeight="1">
      <c r="A74" s="104"/>
      <c r="B74" s="101"/>
      <c r="C74" s="101"/>
      <c r="D74" s="101"/>
      <c r="E74" s="101"/>
      <c r="F74" s="101"/>
      <c r="G74" s="101"/>
      <c r="H74" s="101"/>
      <c r="I74" s="101"/>
      <c r="J74" s="101"/>
      <c r="K74" s="103"/>
      <c r="L74" s="106" t="str">
        <f>IF(L75="3:0",A73,IF(L75="3:1",A73,IF(L75="3:2",A73,IF(L75="2:3",A75,IF(L75="1:3",A75,IF(L75="0:3",A75,""))))))</f>
        <v>Jaška Petr (60) (AST)</v>
      </c>
      <c r="M74" s="32"/>
      <c r="N74" s="32"/>
      <c r="O74" s="32"/>
      <c r="P74" s="32"/>
      <c r="Q74" s="32"/>
      <c r="R74" s="32"/>
      <c r="S74" s="32"/>
      <c r="T74" s="32"/>
      <c r="U74" s="32"/>
      <c r="V74" s="32"/>
      <c r="W74" s="101"/>
      <c r="X74" s="101"/>
      <c r="Y74" s="101"/>
      <c r="Z74" s="101"/>
      <c r="AA74" s="101"/>
      <c r="AB74" s="101"/>
      <c r="AC74" s="101"/>
      <c r="AD74" s="101"/>
      <c r="AE74" s="101"/>
      <c r="AF74" s="101"/>
      <c r="AG74" s="101"/>
      <c r="AH74" s="103"/>
      <c r="AI74" s="90"/>
    </row>
    <row r="75" ht="12.75" customHeight="1">
      <c r="A75" s="100" t="s">
        <v>66</v>
      </c>
      <c r="B75" s="32"/>
      <c r="C75" s="32"/>
      <c r="D75" s="32"/>
      <c r="E75" s="32"/>
      <c r="F75" s="32"/>
      <c r="G75" s="32"/>
      <c r="H75" s="32"/>
      <c r="I75" s="32"/>
      <c r="J75" s="32"/>
      <c r="K75" s="32"/>
      <c r="L75" s="107" t="s">
        <v>79</v>
      </c>
      <c r="W75" s="104"/>
      <c r="X75" s="101"/>
      <c r="Y75" s="101"/>
      <c r="Z75" s="101"/>
      <c r="AA75" s="101"/>
      <c r="AB75" s="101"/>
      <c r="AC75" s="101"/>
      <c r="AD75" s="101"/>
      <c r="AE75" s="101"/>
      <c r="AF75" s="101"/>
      <c r="AG75" s="101"/>
      <c r="AH75" s="103"/>
      <c r="AI75" s="17"/>
    </row>
    <row r="76" ht="12.75" customHeight="1">
      <c r="A76" s="104"/>
      <c r="B76" s="101"/>
      <c r="C76" s="101"/>
      <c r="D76" s="101"/>
      <c r="E76" s="101"/>
      <c r="F76" s="101"/>
      <c r="G76" s="101"/>
      <c r="H76" s="101"/>
      <c r="I76" s="101"/>
      <c r="J76" s="101"/>
      <c r="K76" s="101"/>
      <c r="L76" s="101"/>
      <c r="M76" s="101"/>
      <c r="N76" s="101"/>
      <c r="O76" s="101"/>
      <c r="P76" s="101"/>
      <c r="Q76" s="101"/>
      <c r="R76" s="101"/>
      <c r="S76" s="101"/>
      <c r="T76" s="101"/>
      <c r="U76" s="101"/>
      <c r="V76" s="101"/>
      <c r="W76" s="106" t="str">
        <f>IF(W77="3:0",L74,IF(W77="3:1",L74,IF(W77="3:2",L74,IF(W77="2:3",L78,IF(W77="1:3",L78,IF(W77="0:3",L78,""))))))</f>
        <v>Jaška Petr (60) (AST)</v>
      </c>
      <c r="X76" s="32"/>
      <c r="Y76" s="32"/>
      <c r="Z76" s="32"/>
      <c r="AA76" s="32"/>
      <c r="AB76" s="32"/>
      <c r="AC76" s="32"/>
      <c r="AD76" s="32"/>
      <c r="AE76" s="32"/>
      <c r="AF76" s="32"/>
      <c r="AG76" s="32"/>
      <c r="AH76" s="103"/>
      <c r="AI76" s="17"/>
    </row>
    <row r="77" ht="12.75" customHeight="1">
      <c r="A77" s="100" t="s">
        <v>42</v>
      </c>
      <c r="B77" s="32"/>
      <c r="C77" s="32"/>
      <c r="D77" s="32"/>
      <c r="E77" s="32"/>
      <c r="F77" s="32"/>
      <c r="G77" s="32"/>
      <c r="H77" s="32"/>
      <c r="I77" s="32"/>
      <c r="J77" s="32"/>
      <c r="K77" s="32"/>
      <c r="L77" s="101"/>
      <c r="M77" s="101"/>
      <c r="N77" s="101"/>
      <c r="O77" s="101"/>
      <c r="P77" s="101"/>
      <c r="Q77" s="101"/>
      <c r="R77" s="101"/>
      <c r="S77" s="101"/>
      <c r="T77" s="101"/>
      <c r="U77" s="101"/>
      <c r="V77" s="101"/>
      <c r="W77" s="107" t="s">
        <v>79</v>
      </c>
      <c r="AH77" s="108"/>
      <c r="AI77" s="17"/>
    </row>
    <row r="78" ht="12.75" customHeight="1">
      <c r="A78" s="104"/>
      <c r="B78" s="101"/>
      <c r="C78" s="101"/>
      <c r="D78" s="101"/>
      <c r="E78" s="101"/>
      <c r="F78" s="101"/>
      <c r="G78" s="101"/>
      <c r="H78" s="101"/>
      <c r="I78" s="101"/>
      <c r="J78" s="101"/>
      <c r="K78" s="103"/>
      <c r="L78" s="106" t="str">
        <f>IF(L79="3:0",A77,IF(L79="3:1",A77,IF(L79="3:2",A77,IF(L79="2:3",A79,IF(L79="1:3",A79,IF(L79="0:3",A79,""))))))</f>
        <v>Mach Jiří (77) (Víchová)</v>
      </c>
      <c r="M78" s="32"/>
      <c r="N78" s="32"/>
      <c r="O78" s="32"/>
      <c r="P78" s="32"/>
      <c r="Q78" s="32"/>
      <c r="R78" s="32"/>
      <c r="S78" s="32"/>
      <c r="T78" s="32"/>
      <c r="U78" s="32"/>
      <c r="V78" s="32"/>
      <c r="W78" s="104"/>
      <c r="X78" s="101"/>
      <c r="Y78" s="101"/>
      <c r="Z78" s="101"/>
      <c r="AA78" s="101"/>
      <c r="AB78" s="101"/>
      <c r="AC78" s="101"/>
      <c r="AD78" s="101"/>
      <c r="AE78" s="101"/>
      <c r="AF78" s="101"/>
      <c r="AG78" s="109"/>
      <c r="AH78" s="108"/>
      <c r="AI78" s="17"/>
    </row>
    <row r="79" ht="12.75" customHeight="1">
      <c r="A79" s="100" t="s">
        <v>52</v>
      </c>
      <c r="B79" s="32"/>
      <c r="C79" s="32"/>
      <c r="D79" s="32"/>
      <c r="E79" s="32"/>
      <c r="F79" s="32"/>
      <c r="G79" s="32"/>
      <c r="H79" s="32"/>
      <c r="I79" s="32"/>
      <c r="J79" s="32"/>
      <c r="K79" s="32"/>
      <c r="L79" s="107" t="s">
        <v>84</v>
      </c>
      <c r="W79" s="101"/>
      <c r="X79" s="101"/>
      <c r="Y79" s="101"/>
      <c r="Z79" s="101"/>
      <c r="AA79" s="101"/>
      <c r="AB79" s="101"/>
      <c r="AC79" s="101"/>
      <c r="AD79" s="101"/>
      <c r="AE79" s="101"/>
      <c r="AF79" s="101"/>
      <c r="AG79" s="109"/>
      <c r="AH79" s="108"/>
      <c r="AI79" s="17"/>
    </row>
    <row r="80" ht="12.75" customHeight="1">
      <c r="A80" s="104"/>
      <c r="B80" s="101"/>
      <c r="C80" s="101"/>
      <c r="D80" s="101"/>
      <c r="E80" s="101"/>
      <c r="F80" s="101"/>
      <c r="G80" s="101"/>
      <c r="H80" s="101"/>
      <c r="I80" s="101"/>
      <c r="J80" s="101"/>
      <c r="K80" s="101"/>
      <c r="L80" s="101"/>
      <c r="M80" s="101"/>
      <c r="N80" s="101"/>
      <c r="O80" s="101"/>
      <c r="P80" s="101"/>
      <c r="Q80" s="101"/>
      <c r="R80" s="101"/>
      <c r="S80" s="101"/>
      <c r="T80" s="101"/>
      <c r="U80" s="101"/>
      <c r="V80" s="101"/>
      <c r="W80" s="113" t="str">
        <f>IF(W81="3:0",W76,IF(W81="3:1",W76,IF(W81="3:2",W76,IF(W81="2:3",W84,IF(W81="1:3",W84,IF(W81="0:3",W84,""))))))</f>
        <v>Jaška Petr (60) (AST)</v>
      </c>
      <c r="X80" s="32"/>
      <c r="Y80" s="32"/>
      <c r="Z80" s="32"/>
      <c r="AA80" s="32"/>
      <c r="AB80" s="32"/>
      <c r="AC80" s="32"/>
      <c r="AD80" s="32"/>
      <c r="AE80" s="32"/>
      <c r="AF80" s="32"/>
      <c r="AG80" s="32"/>
      <c r="AH80" s="108"/>
      <c r="AI80" s="17"/>
    </row>
    <row r="81" ht="12.75" customHeight="1">
      <c r="A81" s="100" t="s">
        <v>39</v>
      </c>
      <c r="B81" s="32"/>
      <c r="C81" s="32"/>
      <c r="D81" s="32"/>
      <c r="E81" s="32"/>
      <c r="F81" s="32"/>
      <c r="G81" s="32"/>
      <c r="H81" s="32"/>
      <c r="I81" s="32"/>
      <c r="J81" s="32"/>
      <c r="K81" s="32"/>
      <c r="L81" s="101"/>
      <c r="M81" s="101"/>
      <c r="N81" s="101"/>
      <c r="O81" s="101"/>
      <c r="P81" s="101"/>
      <c r="Q81" s="101"/>
      <c r="R81" s="101"/>
      <c r="S81" s="101"/>
      <c r="T81" s="101"/>
      <c r="U81" s="101"/>
      <c r="V81" s="101"/>
      <c r="W81" s="114" t="s">
        <v>79</v>
      </c>
      <c r="AH81" s="108"/>
      <c r="AI81" s="17"/>
    </row>
    <row r="82" ht="12.75" customHeight="1">
      <c r="A82" s="104"/>
      <c r="B82" s="101"/>
      <c r="C82" s="101"/>
      <c r="D82" s="101"/>
      <c r="E82" s="101"/>
      <c r="F82" s="101"/>
      <c r="G82" s="101"/>
      <c r="H82" s="101"/>
      <c r="I82" s="101"/>
      <c r="J82" s="101"/>
      <c r="K82" s="101"/>
      <c r="L82" s="106" t="str">
        <f>IF(L83="3:0",A81,IF(L83="3:1",A81,IF(L83="3:2",A81,IF(L83="2:3",A83,IF(L83="1:3",A83,IF(L83="0:3",A83,""))))))</f>
        <v>Harus Petr (59) (PINK!)</v>
      </c>
      <c r="M82" s="32"/>
      <c r="N82" s="32"/>
      <c r="O82" s="32"/>
      <c r="P82" s="32"/>
      <c r="Q82" s="32"/>
      <c r="R82" s="32"/>
      <c r="S82" s="32"/>
      <c r="T82" s="32"/>
      <c r="U82" s="32"/>
      <c r="V82" s="32"/>
      <c r="W82" s="101"/>
      <c r="X82" s="101"/>
      <c r="Y82" s="101"/>
      <c r="Z82" s="101"/>
      <c r="AA82" s="101"/>
      <c r="AB82" s="101"/>
      <c r="AC82" s="101"/>
      <c r="AD82" s="101"/>
      <c r="AE82" s="101"/>
      <c r="AF82" s="101"/>
      <c r="AG82" s="109"/>
      <c r="AH82" s="108"/>
      <c r="AI82" s="17"/>
    </row>
    <row r="83" ht="12.75" customHeight="1">
      <c r="A83" s="100" t="s">
        <v>50</v>
      </c>
      <c r="B83" s="32"/>
      <c r="C83" s="32"/>
      <c r="D83" s="32"/>
      <c r="E83" s="32"/>
      <c r="F83" s="32"/>
      <c r="G83" s="32"/>
      <c r="H83" s="32"/>
      <c r="I83" s="32"/>
      <c r="J83" s="32"/>
      <c r="K83" s="32"/>
      <c r="L83" s="107" t="s">
        <v>85</v>
      </c>
      <c r="W83" s="104"/>
      <c r="X83" s="101"/>
      <c r="Y83" s="101"/>
      <c r="Z83" s="101"/>
      <c r="AA83" s="101"/>
      <c r="AB83" s="101"/>
      <c r="AC83" s="101"/>
      <c r="AD83" s="101"/>
      <c r="AE83" s="101"/>
      <c r="AF83" s="101"/>
      <c r="AG83" s="109"/>
      <c r="AH83" s="108"/>
      <c r="AI83" s="17"/>
    </row>
    <row r="84" ht="12.75" customHeight="1">
      <c r="A84" s="104"/>
      <c r="B84" s="101"/>
      <c r="C84" s="101"/>
      <c r="D84" s="101"/>
      <c r="E84" s="101"/>
      <c r="F84" s="101"/>
      <c r="G84" s="101"/>
      <c r="H84" s="101"/>
      <c r="I84" s="101"/>
      <c r="J84" s="101"/>
      <c r="K84" s="101"/>
      <c r="L84" s="101"/>
      <c r="M84" s="101"/>
      <c r="N84" s="101"/>
      <c r="O84" s="101"/>
      <c r="P84" s="101"/>
      <c r="Q84" s="101"/>
      <c r="R84" s="101"/>
      <c r="S84" s="101"/>
      <c r="T84" s="101"/>
      <c r="U84" s="101"/>
      <c r="V84" s="101"/>
      <c r="W84" s="106" t="str">
        <f>IF(W85="3:0",L82,IF(W85="3:1",L82,IF(W85="3:2",L82,IF(W85="2:3",L86,IF(W85="1:3",L86,IF(W85="0:3",L86,""))))))</f>
        <v>Harus Petr (59) (PINK!)</v>
      </c>
      <c r="X84" s="32"/>
      <c r="Y84" s="32"/>
      <c r="Z84" s="32"/>
      <c r="AA84" s="32"/>
      <c r="AB84" s="32"/>
      <c r="AC84" s="32"/>
      <c r="AD84" s="32"/>
      <c r="AE84" s="32"/>
      <c r="AF84" s="32"/>
      <c r="AG84" s="32"/>
      <c r="AH84" s="108"/>
      <c r="AI84" s="17"/>
    </row>
    <row r="85" ht="12.75" customHeight="1">
      <c r="A85" s="100" t="s">
        <v>25</v>
      </c>
      <c r="B85" s="32"/>
      <c r="C85" s="32"/>
      <c r="D85" s="32"/>
      <c r="E85" s="32"/>
      <c r="F85" s="32"/>
      <c r="G85" s="32"/>
      <c r="H85" s="32"/>
      <c r="I85" s="32"/>
      <c r="J85" s="32"/>
      <c r="K85" s="32"/>
      <c r="L85" s="101"/>
      <c r="M85" s="101"/>
      <c r="N85" s="101"/>
      <c r="O85" s="101"/>
      <c r="P85" s="101"/>
      <c r="Q85" s="101"/>
      <c r="R85" s="101"/>
      <c r="S85" s="101"/>
      <c r="T85" s="101"/>
      <c r="U85" s="101"/>
      <c r="V85" s="101"/>
      <c r="W85" s="107" t="s">
        <v>79</v>
      </c>
      <c r="AH85" s="103"/>
      <c r="AI85" s="17"/>
    </row>
    <row r="86" ht="12.75" customHeight="1">
      <c r="A86" s="104"/>
      <c r="B86" s="101"/>
      <c r="C86" s="101"/>
      <c r="D86" s="101"/>
      <c r="E86" s="101"/>
      <c r="F86" s="101"/>
      <c r="G86" s="101"/>
      <c r="H86" s="101"/>
      <c r="I86" s="101"/>
      <c r="J86" s="101"/>
      <c r="K86" s="101"/>
      <c r="L86" s="106" t="str">
        <f>IF(L87="3:0",A85,IF(L87="3:1",A85,IF(L87="3:2",A85,IF(L87="2:3",A87,IF(L87="1:3",A87,IF(L87="0:3",A87,""))))))</f>
        <v>Šulc Adam (83) (PINK!)</v>
      </c>
      <c r="M86" s="32"/>
      <c r="N86" s="32"/>
      <c r="O86" s="32"/>
      <c r="P86" s="32"/>
      <c r="Q86" s="32"/>
      <c r="R86" s="32"/>
      <c r="S86" s="32"/>
      <c r="T86" s="32"/>
      <c r="U86" s="32"/>
      <c r="V86" s="32"/>
      <c r="W86" s="104"/>
      <c r="X86" s="101"/>
      <c r="Y86" s="101"/>
      <c r="Z86" s="101"/>
      <c r="AA86" s="101"/>
      <c r="AB86" s="101"/>
      <c r="AC86" s="101"/>
      <c r="AD86" s="101"/>
      <c r="AE86" s="101"/>
      <c r="AF86" s="101"/>
      <c r="AG86" s="109"/>
      <c r="AH86" s="103"/>
      <c r="AI86" s="17"/>
    </row>
    <row r="87" ht="12.75" customHeight="1">
      <c r="A87" s="100" t="s">
        <v>70</v>
      </c>
      <c r="B87" s="32"/>
      <c r="C87" s="32"/>
      <c r="D87" s="32"/>
      <c r="E87" s="32"/>
      <c r="F87" s="32"/>
      <c r="G87" s="32"/>
      <c r="H87" s="32"/>
      <c r="I87" s="32"/>
      <c r="J87" s="32"/>
      <c r="K87" s="32"/>
      <c r="L87" s="107" t="s">
        <v>78</v>
      </c>
      <c r="W87" s="101"/>
      <c r="X87" s="101"/>
      <c r="Y87" s="101"/>
      <c r="Z87" s="101"/>
      <c r="AA87" s="109"/>
      <c r="AB87" s="109"/>
      <c r="AC87" s="109"/>
      <c r="AD87" s="109"/>
      <c r="AE87" s="109"/>
      <c r="AF87" s="109"/>
      <c r="AG87" s="109"/>
      <c r="AH87" s="103"/>
      <c r="AI87" s="17"/>
    </row>
    <row r="88" ht="12.75" customHeight="1">
      <c r="A88" s="115"/>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8"/>
      <c r="AI88" s="17"/>
    </row>
    <row r="89" ht="12.75" customHeight="1">
      <c r="A89" s="97"/>
      <c r="B89" s="98"/>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9"/>
      <c r="AI89" s="17"/>
    </row>
    <row r="90" ht="12.75" customHeight="1">
      <c r="A90" s="106" t="str">
        <f>IF(L75="3:0",A75,IF(L75="3:1",A75,IF(L75="3:2",A75,IF(L75="2:3",A73,IF(L75="1:3",A73,IF(L75="0:3",A73,""))))))</f>
        <v>Moravec Matyáš (81) (KMST)</v>
      </c>
      <c r="B90" s="32"/>
      <c r="C90" s="32"/>
      <c r="D90" s="32"/>
      <c r="E90" s="32"/>
      <c r="F90" s="32"/>
      <c r="G90" s="32"/>
      <c r="H90" s="32"/>
      <c r="I90" s="32"/>
      <c r="J90" s="32"/>
      <c r="K90" s="32"/>
      <c r="L90" s="101"/>
      <c r="M90" s="101"/>
      <c r="N90" s="101"/>
      <c r="O90" s="101"/>
      <c r="P90" s="101"/>
      <c r="Q90" s="101"/>
      <c r="R90" s="101"/>
      <c r="S90" s="101"/>
      <c r="T90" s="101"/>
      <c r="U90" s="101"/>
      <c r="V90" s="101"/>
      <c r="W90" s="101"/>
      <c r="X90" s="101"/>
      <c r="Y90" s="101"/>
      <c r="Z90" s="102" t="s">
        <v>94</v>
      </c>
      <c r="AA90" s="101"/>
      <c r="AB90" s="101"/>
      <c r="AC90" s="101"/>
      <c r="AD90" s="101"/>
      <c r="AE90" s="101"/>
      <c r="AF90" s="101"/>
      <c r="AG90" s="101"/>
      <c r="AH90" s="103"/>
      <c r="AI90" s="17"/>
    </row>
    <row r="91" ht="12.75" customHeight="1">
      <c r="A91" s="104"/>
      <c r="B91" s="101"/>
      <c r="C91" s="101"/>
      <c r="D91" s="101"/>
      <c r="E91" s="101"/>
      <c r="F91" s="101"/>
      <c r="G91" s="101"/>
      <c r="H91" s="101"/>
      <c r="I91" s="101"/>
      <c r="J91" s="101"/>
      <c r="K91" s="103"/>
      <c r="L91" s="106" t="str">
        <f>IF(L92="3:0",A90,IF(L92="3:1",A90,IF(L92="3:2",A90,IF(L92="2:3",A92,IF(L92="1:3",A92,IF(L92="0:3",A92,""))))))</f>
        <v>Moravec Matyáš (81) (KMST)</v>
      </c>
      <c r="M91" s="32"/>
      <c r="N91" s="32"/>
      <c r="O91" s="32"/>
      <c r="P91" s="32"/>
      <c r="Q91" s="32"/>
      <c r="R91" s="32"/>
      <c r="S91" s="32"/>
      <c r="T91" s="32"/>
      <c r="U91" s="32"/>
      <c r="V91" s="32"/>
      <c r="W91" s="101"/>
      <c r="X91" s="101"/>
      <c r="Y91" s="101"/>
      <c r="Z91" s="101"/>
      <c r="AA91" s="101"/>
      <c r="AB91" s="101"/>
      <c r="AC91" s="101"/>
      <c r="AD91" s="101"/>
      <c r="AE91" s="101"/>
      <c r="AF91" s="101"/>
      <c r="AG91" s="101"/>
      <c r="AH91" s="103"/>
      <c r="AI91" s="17"/>
    </row>
    <row r="92" ht="12.75" customHeight="1">
      <c r="A92" s="106" t="str">
        <f>IF(L79="3:0",A79,IF(L79="3:1",A79,IF(L79="3:2",A79,IF(L79="2:3",A77,IF(L79="1:3",A77,IF(L79="0:3",A77,""))))))</f>
        <v>Louda Štěpán (107) (STAR)</v>
      </c>
      <c r="B92" s="32"/>
      <c r="C92" s="32"/>
      <c r="D92" s="32"/>
      <c r="E92" s="32"/>
      <c r="F92" s="32"/>
      <c r="G92" s="32"/>
      <c r="H92" s="32"/>
      <c r="I92" s="32"/>
      <c r="J92" s="32"/>
      <c r="K92" s="32"/>
      <c r="L92" s="107" t="s">
        <v>78</v>
      </c>
      <c r="W92" s="104"/>
      <c r="X92" s="101"/>
      <c r="Y92" s="101"/>
      <c r="Z92" s="101"/>
      <c r="AA92" s="101"/>
      <c r="AB92" s="101"/>
      <c r="AC92" s="101"/>
      <c r="AD92" s="101"/>
      <c r="AE92" s="101"/>
      <c r="AF92" s="101"/>
      <c r="AG92" s="101"/>
      <c r="AH92" s="103"/>
      <c r="AI92" s="17"/>
    </row>
    <row r="93" ht="12.75" customHeight="1">
      <c r="A93" s="104"/>
      <c r="B93" s="101"/>
      <c r="C93" s="101"/>
      <c r="D93" s="101"/>
      <c r="E93" s="101"/>
      <c r="F93" s="101"/>
      <c r="G93" s="101"/>
      <c r="H93" s="101"/>
      <c r="I93" s="101"/>
      <c r="J93" s="101"/>
      <c r="K93" s="101"/>
      <c r="L93" s="101"/>
      <c r="M93" s="101"/>
      <c r="N93" s="101"/>
      <c r="O93" s="101"/>
      <c r="P93" s="101"/>
      <c r="Q93" s="101"/>
      <c r="R93" s="101"/>
      <c r="S93" s="101"/>
      <c r="T93" s="101"/>
      <c r="U93" s="101"/>
      <c r="V93" s="101"/>
      <c r="W93" s="106" t="str">
        <f>IF(W94="3:0",L91,IF(W94="3:1",L91,IF(W94="3:2",L91,IF(W94="2:3",L95,IF(W94="1:3",L95,IF(W94="0:3",L95,""))))))</f>
        <v>Moravec Matyáš (81) (KMST)</v>
      </c>
      <c r="X93" s="32"/>
      <c r="Y93" s="32"/>
      <c r="Z93" s="32"/>
      <c r="AA93" s="32"/>
      <c r="AB93" s="32"/>
      <c r="AC93" s="32"/>
      <c r="AD93" s="32"/>
      <c r="AE93" s="32"/>
      <c r="AF93" s="32"/>
      <c r="AG93" s="32"/>
      <c r="AH93" s="103"/>
      <c r="AI93" s="17"/>
    </row>
    <row r="94" ht="12.75" customHeight="1">
      <c r="A94" s="106" t="str">
        <f>IF(L83="3:0",A83,IF(L83="3:1",A83,IF(L83="3:2",A83,IF(L83="2:3",A81,IF(L83="1:3",A81,IF(L83="0:3",A81,""))))))</f>
        <v>Dočekal František (79) (PINK!)</v>
      </c>
      <c r="B94" s="32"/>
      <c r="C94" s="32"/>
      <c r="D94" s="32"/>
      <c r="E94" s="32"/>
      <c r="F94" s="32"/>
      <c r="G94" s="32"/>
      <c r="H94" s="32"/>
      <c r="I94" s="32"/>
      <c r="J94" s="32"/>
      <c r="K94" s="32"/>
      <c r="L94" s="101"/>
      <c r="M94" s="101"/>
      <c r="N94" s="101"/>
      <c r="O94" s="101"/>
      <c r="P94" s="101"/>
      <c r="Q94" s="101"/>
      <c r="R94" s="101"/>
      <c r="S94" s="101"/>
      <c r="T94" s="101"/>
      <c r="U94" s="101"/>
      <c r="V94" s="101"/>
      <c r="W94" s="107" t="s">
        <v>76</v>
      </c>
      <c r="AH94" s="103"/>
      <c r="AI94" s="17"/>
    </row>
    <row r="95" ht="12.75" customHeight="1">
      <c r="A95" s="104"/>
      <c r="B95" s="101"/>
      <c r="C95" s="101"/>
      <c r="D95" s="101"/>
      <c r="E95" s="101"/>
      <c r="F95" s="101"/>
      <c r="G95" s="101"/>
      <c r="H95" s="101"/>
      <c r="I95" s="101"/>
      <c r="J95" s="101"/>
      <c r="K95" s="103"/>
      <c r="L95" s="106" t="str">
        <f>IF(L96="3:0",A94,IF(L96="3:1",A94,IF(L96="3:2",A94,IF(L96="2:3",A96,IF(L96="1:3",A96,IF(L96="0:3",A96,""))))))</f>
        <v>Dočekal František (79) (PINK!)</v>
      </c>
      <c r="M95" s="32"/>
      <c r="N95" s="32"/>
      <c r="O95" s="32"/>
      <c r="P95" s="32"/>
      <c r="Q95" s="32"/>
      <c r="R95" s="32"/>
      <c r="S95" s="32"/>
      <c r="T95" s="32"/>
      <c r="U95" s="32"/>
      <c r="V95" s="32"/>
      <c r="W95" s="104"/>
      <c r="X95" s="101"/>
      <c r="Y95" s="101"/>
      <c r="Z95" s="101"/>
      <c r="AA95" s="101"/>
      <c r="AB95" s="101"/>
      <c r="AC95" s="101"/>
      <c r="AD95" s="101"/>
      <c r="AE95" s="101"/>
      <c r="AF95" s="101"/>
      <c r="AG95" s="109"/>
      <c r="AH95" s="103"/>
      <c r="AI95" s="17"/>
    </row>
    <row r="96" ht="12.75" customHeight="1">
      <c r="A96" s="106" t="str">
        <f>IF(L87="3:0",A87,IF(L87="3:1",A87,IF(L87="3:2",A87,IF(L87="2:3",A85,IF(L87="1:3",A85,IF(L87="0:3",A85,""))))))</f>
        <v>Bečková Adéla (75) (STAR)</v>
      </c>
      <c r="B96" s="32"/>
      <c r="C96" s="32"/>
      <c r="D96" s="32"/>
      <c r="E96" s="32"/>
      <c r="F96" s="32"/>
      <c r="G96" s="32"/>
      <c r="H96" s="32"/>
      <c r="I96" s="32"/>
      <c r="J96" s="32"/>
      <c r="K96" s="32"/>
      <c r="L96" s="107" t="s">
        <v>78</v>
      </c>
      <c r="W96" s="101"/>
      <c r="X96" s="101"/>
      <c r="Y96" s="101"/>
      <c r="Z96" s="101"/>
      <c r="AA96" s="101"/>
      <c r="AB96" s="101"/>
      <c r="AC96" s="101"/>
      <c r="AD96" s="101"/>
      <c r="AE96" s="101"/>
      <c r="AF96" s="101"/>
      <c r="AG96" s="109"/>
      <c r="AH96" s="103"/>
      <c r="AI96" s="17"/>
    </row>
    <row r="97" ht="12.75" customHeight="1">
      <c r="A97" s="115"/>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8"/>
      <c r="AI97" s="17"/>
    </row>
    <row r="98" ht="12.75" customHeight="1">
      <c r="A98" s="97"/>
      <c r="B98" s="98"/>
      <c r="C98" s="98"/>
      <c r="D98" s="98"/>
      <c r="E98" s="98"/>
      <c r="F98" s="98"/>
      <c r="G98" s="98"/>
      <c r="H98" s="98"/>
      <c r="I98" s="98"/>
      <c r="J98" s="98"/>
      <c r="K98" s="98"/>
      <c r="L98" s="98"/>
      <c r="M98" s="98"/>
      <c r="N98" s="98"/>
      <c r="O98" s="98"/>
      <c r="P98" s="98"/>
      <c r="Q98" s="98"/>
      <c r="R98" s="98"/>
      <c r="S98" s="98"/>
      <c r="T98" s="98"/>
      <c r="U98" s="98"/>
      <c r="V98" s="98"/>
      <c r="W98" s="98"/>
      <c r="X98" s="98"/>
      <c r="Y98" s="98"/>
      <c r="Z98" s="120" t="s">
        <v>95</v>
      </c>
      <c r="AA98" s="98"/>
      <c r="AB98" s="98"/>
      <c r="AC98" s="98"/>
      <c r="AD98" s="98"/>
      <c r="AE98" s="98"/>
      <c r="AF98" s="98"/>
      <c r="AG98" s="98"/>
      <c r="AH98" s="99"/>
      <c r="AI98" s="17"/>
    </row>
    <row r="99" ht="12.75" customHeight="1">
      <c r="A99" s="104"/>
      <c r="B99" s="101"/>
      <c r="C99" s="101"/>
      <c r="D99" s="101"/>
      <c r="E99" s="101"/>
      <c r="F99" s="101"/>
      <c r="G99" s="101"/>
      <c r="H99" s="101"/>
      <c r="I99" s="101"/>
      <c r="J99" s="101"/>
      <c r="K99" s="101"/>
      <c r="L99" s="113" t="str">
        <f>IF(W77="3:0",L78,IF(W77="3:1",L78,IF(W77="3:2",L78,IF(W77="2:3",L74,IF(W77="1:3",L74,IF(W77="0:3",L74,""))))))</f>
        <v>Mach Jiří (77) (Víchová)</v>
      </c>
      <c r="M99" s="32"/>
      <c r="N99" s="32"/>
      <c r="O99" s="32"/>
      <c r="P99" s="32"/>
      <c r="Q99" s="32"/>
      <c r="R99" s="32"/>
      <c r="S99" s="32"/>
      <c r="T99" s="32"/>
      <c r="U99" s="32"/>
      <c r="V99" s="32"/>
      <c r="W99" s="101"/>
      <c r="X99" s="101"/>
      <c r="Y99" s="101"/>
      <c r="Z99" s="101"/>
      <c r="AA99" s="101"/>
      <c r="AB99" s="101"/>
      <c r="AC99" s="101"/>
      <c r="AD99" s="101"/>
      <c r="AE99" s="101"/>
      <c r="AF99" s="101"/>
      <c r="AG99" s="101"/>
      <c r="AH99" s="103"/>
      <c r="AI99" s="17"/>
    </row>
    <row r="100" ht="12.75" customHeight="1">
      <c r="A100" s="104"/>
      <c r="B100" s="101"/>
      <c r="C100" s="101"/>
      <c r="D100" s="101"/>
      <c r="E100" s="101"/>
      <c r="F100" s="101"/>
      <c r="G100" s="101"/>
      <c r="H100" s="101"/>
      <c r="I100" s="101"/>
      <c r="J100" s="101"/>
      <c r="K100" s="101"/>
      <c r="L100" s="101"/>
      <c r="M100" s="101"/>
      <c r="N100" s="101"/>
      <c r="O100" s="101"/>
      <c r="P100" s="101"/>
      <c r="Q100" s="101"/>
      <c r="R100" s="101"/>
      <c r="S100" s="101"/>
      <c r="T100" s="101"/>
      <c r="U100" s="101"/>
      <c r="V100" s="103"/>
      <c r="W100" s="106" t="str">
        <f>IF(W101="3:0",L99,IF(W101="3:1",L99,IF(W101="3:2",L99,IF(W101="2:3",L101,IF(W101="1:3",L101,IF(W101="0:3",L101,""))))))</f>
        <v>Mach Jiří (77) (Víchová)</v>
      </c>
      <c r="X100" s="32"/>
      <c r="Y100" s="32"/>
      <c r="Z100" s="32"/>
      <c r="AA100" s="32"/>
      <c r="AB100" s="32"/>
      <c r="AC100" s="32"/>
      <c r="AD100" s="32"/>
      <c r="AE100" s="32"/>
      <c r="AF100" s="32"/>
      <c r="AG100" s="32"/>
      <c r="AH100" s="103"/>
      <c r="AI100" s="17"/>
    </row>
    <row r="101" ht="12.75" customHeight="1">
      <c r="A101" s="104"/>
      <c r="B101" s="101"/>
      <c r="C101" s="101"/>
      <c r="D101" s="101"/>
      <c r="E101" s="101"/>
      <c r="F101" s="101"/>
      <c r="G101" s="101"/>
      <c r="H101" s="101"/>
      <c r="I101" s="101"/>
      <c r="J101" s="101"/>
      <c r="K101" s="101"/>
      <c r="L101" s="113" t="str">
        <f>IF(W85="3:0",L86,IF(W85="3:1",L86,IF(W85="3:2",L86,IF(W85="2:3",L82,IF(W85="1:3",L82,IF(W85="0:3",L82,""))))))</f>
        <v>Šulc Adam (83) (PINK!)</v>
      </c>
      <c r="M101" s="32"/>
      <c r="N101" s="32"/>
      <c r="O101" s="32"/>
      <c r="P101" s="32"/>
      <c r="Q101" s="32"/>
      <c r="R101" s="32"/>
      <c r="S101" s="32"/>
      <c r="T101" s="32"/>
      <c r="U101" s="32"/>
      <c r="V101" s="32"/>
      <c r="W101" s="107" t="s">
        <v>79</v>
      </c>
      <c r="AH101" s="103"/>
      <c r="AI101" s="17"/>
    </row>
    <row r="102" ht="12.75" customHeight="1">
      <c r="A102" s="115"/>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8"/>
      <c r="AI102" s="17"/>
    </row>
    <row r="103" ht="12.75" customHeight="1">
      <c r="A103" s="97"/>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120" t="s">
        <v>96</v>
      </c>
      <c r="AA103" s="98"/>
      <c r="AB103" s="98"/>
      <c r="AC103" s="98"/>
      <c r="AD103" s="98"/>
      <c r="AE103" s="98"/>
      <c r="AF103" s="98"/>
      <c r="AG103" s="98"/>
      <c r="AH103" s="99"/>
      <c r="AI103" s="17"/>
    </row>
    <row r="104" ht="12.75" customHeight="1">
      <c r="A104" s="104"/>
      <c r="B104" s="101"/>
      <c r="C104" s="101"/>
      <c r="D104" s="101"/>
      <c r="E104" s="101"/>
      <c r="F104" s="101"/>
      <c r="G104" s="101"/>
      <c r="H104" s="101"/>
      <c r="I104" s="101"/>
      <c r="J104" s="101"/>
      <c r="K104" s="101"/>
      <c r="L104" s="113" t="str">
        <f>IF(L92="3:0",A92,IF(L92="3:1",A92,IF(L92="3:2",A92,IF(L92="2:3",A90,IF(L92="1:3",A90,IF(L92="0:3",A90,""))))))</f>
        <v>Louda Štěpán (107) (STAR)</v>
      </c>
      <c r="M104" s="32"/>
      <c r="N104" s="32"/>
      <c r="O104" s="32"/>
      <c r="P104" s="32"/>
      <c r="Q104" s="32"/>
      <c r="R104" s="32"/>
      <c r="S104" s="32"/>
      <c r="T104" s="32"/>
      <c r="U104" s="32"/>
      <c r="V104" s="32"/>
      <c r="W104" s="101"/>
      <c r="X104" s="101"/>
      <c r="Y104" s="101"/>
      <c r="Z104" s="101"/>
      <c r="AA104" s="101"/>
      <c r="AB104" s="101"/>
      <c r="AC104" s="101"/>
      <c r="AD104" s="101"/>
      <c r="AE104" s="101"/>
      <c r="AF104" s="101"/>
      <c r="AG104" s="101"/>
      <c r="AH104" s="103"/>
      <c r="AI104" s="17"/>
    </row>
    <row r="105" ht="12.75" customHeight="1">
      <c r="A105" s="104"/>
      <c r="B105" s="101"/>
      <c r="C105" s="101"/>
      <c r="D105" s="101"/>
      <c r="E105" s="101"/>
      <c r="F105" s="101"/>
      <c r="G105" s="101"/>
      <c r="H105" s="101"/>
      <c r="I105" s="101"/>
      <c r="J105" s="101"/>
      <c r="K105" s="101"/>
      <c r="L105" s="101"/>
      <c r="M105" s="101"/>
      <c r="N105" s="101"/>
      <c r="O105" s="101"/>
      <c r="P105" s="101"/>
      <c r="Q105" s="101"/>
      <c r="R105" s="101"/>
      <c r="S105" s="101"/>
      <c r="T105" s="101"/>
      <c r="U105" s="101"/>
      <c r="V105" s="103"/>
      <c r="W105" s="106" t="str">
        <f>IF(W106="3:0",L104,IF(W106="3:1",L104,IF(W106="3:2",L104,IF(W106="2:3",L106,IF(W106="1:3",L106,IF(W106="0:3",L106,""))))))</f>
        <v>Louda Štěpán (107) (STAR)</v>
      </c>
      <c r="X105" s="32"/>
      <c r="Y105" s="32"/>
      <c r="Z105" s="32"/>
      <c r="AA105" s="32"/>
      <c r="AB105" s="32"/>
      <c r="AC105" s="32"/>
      <c r="AD105" s="32"/>
      <c r="AE105" s="32"/>
      <c r="AF105" s="32"/>
      <c r="AG105" s="32"/>
      <c r="AH105" s="103"/>
      <c r="AI105" s="17"/>
    </row>
    <row r="106" ht="12.75" customHeight="1">
      <c r="A106" s="104"/>
      <c r="B106" s="101"/>
      <c r="C106" s="101"/>
      <c r="D106" s="101"/>
      <c r="E106" s="101"/>
      <c r="F106" s="101"/>
      <c r="G106" s="101"/>
      <c r="H106" s="101"/>
      <c r="I106" s="101"/>
      <c r="J106" s="101"/>
      <c r="K106" s="101"/>
      <c r="L106" s="113" t="str">
        <f>IF(L96="3:0",A96,IF(L96="3:1",A96,IF(L96="3:2",A96,IF(L96="2:3",A94,IF(L96="1:3",A94,IF(L96="0:3",A94,""))))))</f>
        <v>Bečková Adéla (75) (STAR)</v>
      </c>
      <c r="M106" s="32"/>
      <c r="N106" s="32"/>
      <c r="O106" s="32"/>
      <c r="P106" s="32"/>
      <c r="Q106" s="32"/>
      <c r="R106" s="32"/>
      <c r="S106" s="32"/>
      <c r="T106" s="32"/>
      <c r="U106" s="32"/>
      <c r="V106" s="32"/>
      <c r="W106" s="107" t="s">
        <v>79</v>
      </c>
      <c r="AH106" s="103"/>
      <c r="AI106" s="17"/>
    </row>
    <row r="107" ht="12.75" customHeight="1">
      <c r="A107" s="115"/>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8"/>
      <c r="AI107" s="17"/>
    </row>
    <row r="108"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row>
    <row r="109"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row>
    <row r="110"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row>
    <row r="111"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row>
    <row r="112"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row>
    <row r="113"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row>
    <row r="114"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row>
    <row r="115"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row>
    <row r="116"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row>
    <row r="117"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row>
    <row r="118"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row>
    <row r="119"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row>
    <row r="120"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row>
    <row r="121"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row>
    <row r="122"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row>
    <row r="123"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row>
    <row r="124"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row>
    <row r="125"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row>
    <row r="126"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row>
    <row r="127"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row>
    <row r="128"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row>
    <row r="129"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row>
    <row r="130"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row>
    <row r="131"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row>
    <row r="132"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row>
    <row r="133"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row>
    <row r="134"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row>
    <row r="135"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row>
    <row r="136"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row>
    <row r="137"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row>
    <row r="138"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row>
    <row r="139"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row>
    <row r="140"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row>
    <row r="141"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row>
    <row r="142"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row>
    <row r="143"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row>
    <row r="144"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row>
    <row r="145"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row>
    <row r="146"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row>
    <row r="147"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row>
    <row r="148"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row>
    <row r="149"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row>
    <row r="150"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row>
    <row r="151"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row>
    <row r="152"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row>
    <row r="153"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row>
    <row r="154"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row>
    <row r="155"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row>
    <row r="156"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row>
    <row r="157"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row>
    <row r="158"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row>
    <row r="159"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row>
    <row r="160"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row>
    <row r="161"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row>
    <row r="162"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row>
    <row r="163"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row>
    <row r="164"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row>
    <row r="165"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row>
    <row r="166"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row>
    <row r="167"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row>
    <row r="168"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row>
    <row r="169"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row>
    <row r="170"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row>
    <row r="171"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row>
    <row r="172"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row>
    <row r="173"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row>
    <row r="174"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row>
    <row r="175"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row>
    <row r="176"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row>
    <row r="177"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row>
    <row r="178"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row>
    <row r="179"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row>
    <row r="180"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row>
    <row r="181"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row>
    <row r="182"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row>
    <row r="183"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row>
    <row r="184"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row>
    <row r="185"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row>
    <row r="186"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row>
    <row r="187"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row>
    <row r="188"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row>
    <row r="189"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row>
    <row r="190"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row>
    <row r="191"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row>
    <row r="192"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row>
    <row r="193"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row>
    <row r="194"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row>
    <row r="195"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row>
    <row r="196"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row>
    <row r="197"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row>
    <row r="198"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row>
    <row r="199"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row>
    <row r="200"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row>
    <row r="201"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row>
    <row r="202"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row>
    <row r="203"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row>
    <row r="204"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row>
    <row r="205"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row>
    <row r="206" ht="15.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row>
    <row r="207" ht="15.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row>
    <row r="208" ht="15.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row>
    <row r="209" ht="15.75" customHeight="1">
      <c r="A209" s="131"/>
      <c r="B209" s="131"/>
      <c r="C209" s="131"/>
      <c r="D209" s="131"/>
      <c r="E209" s="131"/>
      <c r="F209" s="131"/>
      <c r="G209" s="131"/>
      <c r="H209" s="131"/>
      <c r="I209" s="131"/>
      <c r="J209" s="131"/>
      <c r="K209" s="131"/>
      <c r="L209" s="131"/>
      <c r="M209" s="131"/>
      <c r="N209" s="131"/>
      <c r="O209" s="131"/>
      <c r="P209" s="131"/>
      <c r="Q209" s="131"/>
      <c r="R209" s="131"/>
      <c r="S209" s="131"/>
      <c r="T209" s="131"/>
      <c r="U209" s="131"/>
      <c r="V209" s="131"/>
      <c r="W209" s="131"/>
      <c r="X209" s="131"/>
      <c r="Y209" s="131"/>
      <c r="Z209" s="131"/>
      <c r="AA209" s="131"/>
      <c r="AB209" s="131"/>
      <c r="AC209" s="131"/>
      <c r="AD209" s="131"/>
      <c r="AE209" s="131"/>
      <c r="AF209" s="131"/>
      <c r="AG209" s="131"/>
      <c r="AH209" s="131"/>
      <c r="AI209" s="131"/>
    </row>
    <row r="210" ht="15.75" customHeight="1">
      <c r="A210" s="131"/>
      <c r="B210" s="131"/>
      <c r="C210" s="131"/>
      <c r="D210" s="131"/>
      <c r="E210" s="131"/>
      <c r="F210" s="131"/>
      <c r="G210" s="131"/>
      <c r="H210" s="131"/>
      <c r="I210" s="131"/>
      <c r="J210" s="131"/>
      <c r="K210" s="131"/>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row>
    <row r="211" ht="15.75" customHeight="1">
      <c r="A211" s="131"/>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c r="AA211" s="131"/>
      <c r="AB211" s="131"/>
      <c r="AC211" s="131"/>
      <c r="AD211" s="131"/>
      <c r="AE211" s="131"/>
      <c r="AF211" s="131"/>
      <c r="AG211" s="131"/>
      <c r="AH211" s="131"/>
      <c r="AI211" s="131"/>
    </row>
    <row r="212" ht="15.75" customHeight="1">
      <c r="A212" s="131"/>
      <c r="B212" s="131"/>
      <c r="C212" s="131"/>
      <c r="D212" s="131"/>
      <c r="E212" s="131"/>
      <c r="F212" s="131"/>
      <c r="G212" s="131"/>
      <c r="H212" s="131"/>
      <c r="I212" s="131"/>
      <c r="J212" s="131"/>
      <c r="K212" s="131"/>
      <c r="L212" s="131"/>
      <c r="M212" s="131"/>
      <c r="N212" s="131"/>
      <c r="O212" s="131"/>
      <c r="P212" s="131"/>
      <c r="Q212" s="131"/>
      <c r="R212" s="131"/>
      <c r="S212" s="131"/>
      <c r="T212" s="131"/>
      <c r="U212" s="131"/>
      <c r="V212" s="131"/>
      <c r="W212" s="131"/>
      <c r="X212" s="131"/>
      <c r="Y212" s="131"/>
      <c r="Z212" s="131"/>
      <c r="AA212" s="131"/>
      <c r="AB212" s="131"/>
      <c r="AC212" s="131"/>
      <c r="AD212" s="131"/>
      <c r="AE212" s="131"/>
      <c r="AF212" s="131"/>
      <c r="AG212" s="131"/>
      <c r="AH212" s="131"/>
      <c r="AI212" s="131"/>
    </row>
    <row r="213" ht="15.75" customHeight="1">
      <c r="A213" s="131"/>
      <c r="B213" s="131"/>
      <c r="C213" s="131"/>
      <c r="D213" s="131"/>
      <c r="E213" s="131"/>
      <c r="F213" s="131"/>
      <c r="G213" s="131"/>
      <c r="H213" s="131"/>
      <c r="I213" s="131"/>
      <c r="J213" s="131"/>
      <c r="K213" s="131"/>
      <c r="L213" s="131"/>
      <c r="M213" s="131"/>
      <c r="N213" s="131"/>
      <c r="O213" s="131"/>
      <c r="P213" s="131"/>
      <c r="Q213" s="131"/>
      <c r="R213" s="131"/>
      <c r="S213" s="131"/>
      <c r="T213" s="131"/>
      <c r="U213" s="131"/>
      <c r="V213" s="131"/>
      <c r="W213" s="131"/>
      <c r="X213" s="131"/>
      <c r="Y213" s="131"/>
      <c r="Z213" s="131"/>
      <c r="AA213" s="131"/>
      <c r="AB213" s="131"/>
      <c r="AC213" s="131"/>
      <c r="AD213" s="131"/>
      <c r="AE213" s="131"/>
      <c r="AF213" s="131"/>
      <c r="AG213" s="131"/>
      <c r="AH213" s="131"/>
      <c r="AI213" s="131"/>
    </row>
    <row r="214" ht="15.75" customHeight="1">
      <c r="A214" s="131"/>
      <c r="B214" s="131"/>
      <c r="C214" s="131"/>
      <c r="D214" s="131"/>
      <c r="E214" s="131"/>
      <c r="F214" s="131"/>
      <c r="G214" s="131"/>
      <c r="H214" s="131"/>
      <c r="I214" s="131"/>
      <c r="J214" s="131"/>
      <c r="K214" s="131"/>
      <c r="L214" s="131"/>
      <c r="M214" s="131"/>
      <c r="N214" s="131"/>
      <c r="O214" s="131"/>
      <c r="P214" s="131"/>
      <c r="Q214" s="131"/>
      <c r="R214" s="131"/>
      <c r="S214" s="131"/>
      <c r="T214" s="131"/>
      <c r="U214" s="131"/>
      <c r="V214" s="131"/>
      <c r="W214" s="131"/>
      <c r="X214" s="131"/>
      <c r="Y214" s="131"/>
      <c r="Z214" s="131"/>
      <c r="AA214" s="131"/>
      <c r="AB214" s="131"/>
      <c r="AC214" s="131"/>
      <c r="AD214" s="131"/>
      <c r="AE214" s="131"/>
      <c r="AF214" s="131"/>
      <c r="AG214" s="131"/>
      <c r="AH214" s="131"/>
      <c r="AI214" s="131"/>
    </row>
    <row r="215" ht="15.75" customHeight="1">
      <c r="A215" s="131"/>
      <c r="B215" s="131"/>
      <c r="C215" s="131"/>
      <c r="D215" s="131"/>
      <c r="E215" s="131"/>
      <c r="F215" s="131"/>
      <c r="G215" s="131"/>
      <c r="H215" s="131"/>
      <c r="I215" s="131"/>
      <c r="J215" s="131"/>
      <c r="K215" s="131"/>
      <c r="L215" s="131"/>
      <c r="M215" s="131"/>
      <c r="N215" s="131"/>
      <c r="O215" s="131"/>
      <c r="P215" s="131"/>
      <c r="Q215" s="131"/>
      <c r="R215" s="131"/>
      <c r="S215" s="131"/>
      <c r="T215" s="131"/>
      <c r="U215" s="131"/>
      <c r="V215" s="131"/>
      <c r="W215" s="131"/>
      <c r="X215" s="131"/>
      <c r="Y215" s="131"/>
      <c r="Z215" s="131"/>
      <c r="AA215" s="131"/>
      <c r="AB215" s="131"/>
      <c r="AC215" s="131"/>
      <c r="AD215" s="131"/>
      <c r="AE215" s="131"/>
      <c r="AF215" s="131"/>
      <c r="AG215" s="131"/>
      <c r="AH215" s="131"/>
      <c r="AI215" s="131"/>
    </row>
    <row r="216" ht="15.75" customHeight="1">
      <c r="A216" s="131"/>
      <c r="B216" s="131"/>
      <c r="C216" s="131"/>
      <c r="D216" s="131"/>
      <c r="E216" s="131"/>
      <c r="F216" s="131"/>
      <c r="G216" s="131"/>
      <c r="H216" s="131"/>
      <c r="I216" s="131"/>
      <c r="J216" s="131"/>
      <c r="K216" s="131"/>
      <c r="L216" s="131"/>
      <c r="M216" s="131"/>
      <c r="N216" s="131"/>
      <c r="O216" s="131"/>
      <c r="P216" s="131"/>
      <c r="Q216" s="131"/>
      <c r="R216" s="131"/>
      <c r="S216" s="131"/>
      <c r="T216" s="131"/>
      <c r="U216" s="131"/>
      <c r="V216" s="131"/>
      <c r="W216" s="131"/>
      <c r="X216" s="131"/>
      <c r="Y216" s="131"/>
      <c r="Z216" s="131"/>
      <c r="AA216" s="131"/>
      <c r="AB216" s="131"/>
      <c r="AC216" s="131"/>
      <c r="AD216" s="131"/>
      <c r="AE216" s="131"/>
      <c r="AF216" s="131"/>
      <c r="AG216" s="131"/>
      <c r="AH216" s="131"/>
      <c r="AI216" s="131"/>
    </row>
    <row r="217" ht="15.75" customHeight="1">
      <c r="A217" s="131"/>
      <c r="B217" s="131"/>
      <c r="C217" s="131"/>
      <c r="D217" s="131"/>
      <c r="E217" s="131"/>
      <c r="F217" s="131"/>
      <c r="G217" s="131"/>
      <c r="H217" s="131"/>
      <c r="I217" s="131"/>
      <c r="J217" s="131"/>
      <c r="K217" s="131"/>
      <c r="L217" s="131"/>
      <c r="M217" s="131"/>
      <c r="N217" s="131"/>
      <c r="O217" s="131"/>
      <c r="P217" s="131"/>
      <c r="Q217" s="131"/>
      <c r="R217" s="131"/>
      <c r="S217" s="131"/>
      <c r="T217" s="131"/>
      <c r="U217" s="131"/>
      <c r="V217" s="131"/>
      <c r="W217" s="131"/>
      <c r="X217" s="131"/>
      <c r="Y217" s="131"/>
      <c r="Z217" s="131"/>
      <c r="AA217" s="131"/>
      <c r="AB217" s="131"/>
      <c r="AC217" s="131"/>
      <c r="AD217" s="131"/>
      <c r="AE217" s="131"/>
      <c r="AF217" s="131"/>
      <c r="AG217" s="131"/>
      <c r="AH217" s="131"/>
      <c r="AI217" s="131"/>
    </row>
    <row r="218" ht="15.75" customHeight="1">
      <c r="A218" s="131"/>
      <c r="B218" s="131"/>
      <c r="C218" s="131"/>
      <c r="D218" s="131"/>
      <c r="E218" s="131"/>
      <c r="F218" s="131"/>
      <c r="G218" s="131"/>
      <c r="H218" s="131"/>
      <c r="I218" s="131"/>
      <c r="J218" s="131"/>
      <c r="K218" s="131"/>
      <c r="L218" s="131"/>
      <c r="M218" s="131"/>
      <c r="N218" s="131"/>
      <c r="O218" s="131"/>
      <c r="P218" s="131"/>
      <c r="Q218" s="131"/>
      <c r="R218" s="131"/>
      <c r="S218" s="131"/>
      <c r="T218" s="131"/>
      <c r="U218" s="131"/>
      <c r="V218" s="131"/>
      <c r="W218" s="131"/>
      <c r="X218" s="131"/>
      <c r="Y218" s="131"/>
      <c r="Z218" s="131"/>
      <c r="AA218" s="131"/>
      <c r="AB218" s="131"/>
      <c r="AC218" s="131"/>
      <c r="AD218" s="131"/>
      <c r="AE218" s="131"/>
      <c r="AF218" s="131"/>
      <c r="AG218" s="131"/>
      <c r="AH218" s="131"/>
      <c r="AI218" s="131"/>
    </row>
    <row r="219" ht="15.75" customHeight="1">
      <c r="A219" s="131"/>
      <c r="B219" s="131"/>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c r="AB219" s="131"/>
      <c r="AC219" s="131"/>
      <c r="AD219" s="131"/>
      <c r="AE219" s="131"/>
      <c r="AF219" s="131"/>
      <c r="AG219" s="131"/>
      <c r="AH219" s="131"/>
      <c r="AI219" s="131"/>
    </row>
    <row r="220" ht="15.75" customHeight="1">
      <c r="A220" s="131"/>
      <c r="B220" s="131"/>
      <c r="C220" s="131"/>
      <c r="D220" s="131"/>
      <c r="E220" s="131"/>
      <c r="F220" s="131"/>
      <c r="G220" s="131"/>
      <c r="H220" s="131"/>
      <c r="I220" s="131"/>
      <c r="J220" s="131"/>
      <c r="K220" s="131"/>
      <c r="L220" s="131"/>
      <c r="M220" s="131"/>
      <c r="N220" s="131"/>
      <c r="O220" s="131"/>
      <c r="P220" s="131"/>
      <c r="Q220" s="131"/>
      <c r="R220" s="131"/>
      <c r="S220" s="131"/>
      <c r="T220" s="131"/>
      <c r="U220" s="131"/>
      <c r="V220" s="131"/>
      <c r="W220" s="131"/>
      <c r="X220" s="131"/>
      <c r="Y220" s="131"/>
      <c r="Z220" s="131"/>
      <c r="AA220" s="131"/>
      <c r="AB220" s="131"/>
      <c r="AC220" s="131"/>
      <c r="AD220" s="131"/>
      <c r="AE220" s="131"/>
      <c r="AF220" s="131"/>
      <c r="AG220" s="131"/>
      <c r="AH220" s="131"/>
      <c r="AI220" s="131"/>
    </row>
    <row r="221" ht="15.75" customHeight="1">
      <c r="A221" s="131"/>
      <c r="B221" s="131"/>
      <c r="C221" s="131"/>
      <c r="D221" s="131"/>
      <c r="E221" s="131"/>
      <c r="F221" s="131"/>
      <c r="G221" s="131"/>
      <c r="H221" s="131"/>
      <c r="I221" s="131"/>
      <c r="J221" s="131"/>
      <c r="K221" s="131"/>
      <c r="L221" s="131"/>
      <c r="M221" s="131"/>
      <c r="N221" s="131"/>
      <c r="O221" s="131"/>
      <c r="P221" s="131"/>
      <c r="Q221" s="131"/>
      <c r="R221" s="131"/>
      <c r="S221" s="131"/>
      <c r="T221" s="131"/>
      <c r="U221" s="131"/>
      <c r="V221" s="131"/>
      <c r="W221" s="131"/>
      <c r="X221" s="131"/>
      <c r="Y221" s="131"/>
      <c r="Z221" s="131"/>
      <c r="AA221" s="131"/>
      <c r="AB221" s="131"/>
      <c r="AC221" s="131"/>
      <c r="AD221" s="131"/>
      <c r="AE221" s="131"/>
      <c r="AF221" s="131"/>
      <c r="AG221" s="131"/>
      <c r="AH221" s="131"/>
      <c r="AI221" s="131"/>
    </row>
    <row r="222" ht="15.75" customHeight="1">
      <c r="A222" s="131"/>
      <c r="B222" s="131"/>
      <c r="C222" s="131"/>
      <c r="D222" s="131"/>
      <c r="E222" s="131"/>
      <c r="F222" s="131"/>
      <c r="G222" s="131"/>
      <c r="H222" s="131"/>
      <c r="I222" s="131"/>
      <c r="J222" s="131"/>
      <c r="K222" s="131"/>
      <c r="L222" s="131"/>
      <c r="M222" s="131"/>
      <c r="N222" s="131"/>
      <c r="O222" s="131"/>
      <c r="P222" s="131"/>
      <c r="Q222" s="131"/>
      <c r="R222" s="131"/>
      <c r="S222" s="131"/>
      <c r="T222" s="131"/>
      <c r="U222" s="131"/>
      <c r="V222" s="131"/>
      <c r="W222" s="131"/>
      <c r="X222" s="131"/>
      <c r="Y222" s="131"/>
      <c r="Z222" s="131"/>
      <c r="AA222" s="131"/>
      <c r="AB222" s="131"/>
      <c r="AC222" s="131"/>
      <c r="AD222" s="131"/>
      <c r="AE222" s="131"/>
      <c r="AF222" s="131"/>
      <c r="AG222" s="131"/>
      <c r="AH222" s="131"/>
      <c r="AI222" s="131"/>
    </row>
    <row r="223" ht="15.75" customHeight="1">
      <c r="A223" s="131"/>
      <c r="B223" s="131"/>
      <c r="C223" s="131"/>
      <c r="D223" s="131"/>
      <c r="E223" s="131"/>
      <c r="F223" s="131"/>
      <c r="G223" s="131"/>
      <c r="H223" s="131"/>
      <c r="I223" s="131"/>
      <c r="J223" s="131"/>
      <c r="K223" s="131"/>
      <c r="L223" s="131"/>
      <c r="M223" s="131"/>
      <c r="N223" s="131"/>
      <c r="O223" s="131"/>
      <c r="P223" s="131"/>
      <c r="Q223" s="131"/>
      <c r="R223" s="131"/>
      <c r="S223" s="131"/>
      <c r="T223" s="131"/>
      <c r="U223" s="131"/>
      <c r="V223" s="131"/>
      <c r="W223" s="131"/>
      <c r="X223" s="131"/>
      <c r="Y223" s="131"/>
      <c r="Z223" s="131"/>
      <c r="AA223" s="131"/>
      <c r="AB223" s="131"/>
      <c r="AC223" s="131"/>
      <c r="AD223" s="131"/>
      <c r="AE223" s="131"/>
      <c r="AF223" s="131"/>
      <c r="AG223" s="131"/>
      <c r="AH223" s="131"/>
      <c r="AI223" s="131"/>
    </row>
    <row r="224" ht="15.75" customHeight="1">
      <c r="A224" s="131"/>
      <c r="B224" s="131"/>
      <c r="C224" s="131"/>
      <c r="D224" s="131"/>
      <c r="E224" s="131"/>
      <c r="F224" s="131"/>
      <c r="G224" s="131"/>
      <c r="H224" s="131"/>
      <c r="I224" s="131"/>
      <c r="J224" s="131"/>
      <c r="K224" s="131"/>
      <c r="L224" s="131"/>
      <c r="M224" s="131"/>
      <c r="N224" s="131"/>
      <c r="O224" s="131"/>
      <c r="P224" s="131"/>
      <c r="Q224" s="131"/>
      <c r="R224" s="131"/>
      <c r="S224" s="131"/>
      <c r="T224" s="131"/>
      <c r="U224" s="131"/>
      <c r="V224" s="131"/>
      <c r="W224" s="131"/>
      <c r="X224" s="131"/>
      <c r="Y224" s="131"/>
      <c r="Z224" s="131"/>
      <c r="AA224" s="131"/>
      <c r="AB224" s="131"/>
      <c r="AC224" s="131"/>
      <c r="AD224" s="131"/>
      <c r="AE224" s="131"/>
      <c r="AF224" s="131"/>
      <c r="AG224" s="131"/>
      <c r="AH224" s="131"/>
      <c r="AI224" s="131"/>
    </row>
    <row r="225" ht="15.75" customHeight="1">
      <c r="A225" s="131"/>
      <c r="B225" s="131"/>
      <c r="C225" s="131"/>
      <c r="D225" s="131"/>
      <c r="E225" s="131"/>
      <c r="F225" s="131"/>
      <c r="G225" s="131"/>
      <c r="H225" s="131"/>
      <c r="I225" s="131"/>
      <c r="J225" s="131"/>
      <c r="K225" s="131"/>
      <c r="L225" s="131"/>
      <c r="M225" s="131"/>
      <c r="N225" s="131"/>
      <c r="O225" s="131"/>
      <c r="P225" s="131"/>
      <c r="Q225" s="131"/>
      <c r="R225" s="131"/>
      <c r="S225" s="131"/>
      <c r="T225" s="131"/>
      <c r="U225" s="131"/>
      <c r="V225" s="131"/>
      <c r="W225" s="131"/>
      <c r="X225" s="131"/>
      <c r="Y225" s="131"/>
      <c r="Z225" s="131"/>
      <c r="AA225" s="131"/>
      <c r="AB225" s="131"/>
      <c r="AC225" s="131"/>
      <c r="AD225" s="131"/>
      <c r="AE225" s="131"/>
      <c r="AF225" s="131"/>
      <c r="AG225" s="131"/>
      <c r="AH225" s="131"/>
      <c r="AI225" s="131"/>
    </row>
    <row r="226" ht="15.75" customHeight="1">
      <c r="A226" s="131"/>
      <c r="B226" s="131"/>
      <c r="C226" s="131"/>
      <c r="D226" s="131"/>
      <c r="E226" s="131"/>
      <c r="F226" s="131"/>
      <c r="G226" s="131"/>
      <c r="H226" s="131"/>
      <c r="I226" s="131"/>
      <c r="J226" s="131"/>
      <c r="K226" s="131"/>
      <c r="L226" s="131"/>
      <c r="M226" s="131"/>
      <c r="N226" s="131"/>
      <c r="O226" s="131"/>
      <c r="P226" s="131"/>
      <c r="Q226" s="131"/>
      <c r="R226" s="131"/>
      <c r="S226" s="131"/>
      <c r="T226" s="131"/>
      <c r="U226" s="131"/>
      <c r="V226" s="131"/>
      <c r="W226" s="131"/>
      <c r="X226" s="131"/>
      <c r="Y226" s="131"/>
      <c r="Z226" s="131"/>
      <c r="AA226" s="131"/>
      <c r="AB226" s="131"/>
      <c r="AC226" s="131"/>
      <c r="AD226" s="131"/>
      <c r="AE226" s="131"/>
      <c r="AF226" s="131"/>
      <c r="AG226" s="131"/>
      <c r="AH226" s="131"/>
      <c r="AI226" s="131"/>
    </row>
    <row r="227" ht="15.75" customHeight="1">
      <c r="A227" s="131"/>
      <c r="B227" s="131"/>
      <c r="C227" s="131"/>
      <c r="D227" s="131"/>
      <c r="E227" s="131"/>
      <c r="F227" s="131"/>
      <c r="G227" s="131"/>
      <c r="H227" s="131"/>
      <c r="I227" s="131"/>
      <c r="J227" s="131"/>
      <c r="K227" s="131"/>
      <c r="L227" s="131"/>
      <c r="M227" s="131"/>
      <c r="N227" s="131"/>
      <c r="O227" s="131"/>
      <c r="P227" s="131"/>
      <c r="Q227" s="131"/>
      <c r="R227" s="131"/>
      <c r="S227" s="131"/>
      <c r="T227" s="131"/>
      <c r="U227" s="131"/>
      <c r="V227" s="131"/>
      <c r="W227" s="131"/>
      <c r="X227" s="131"/>
      <c r="Y227" s="131"/>
      <c r="Z227" s="131"/>
      <c r="AA227" s="131"/>
      <c r="AB227" s="131"/>
      <c r="AC227" s="131"/>
      <c r="AD227" s="131"/>
      <c r="AE227" s="131"/>
      <c r="AF227" s="131"/>
      <c r="AG227" s="131"/>
      <c r="AH227" s="131"/>
      <c r="AI227" s="131"/>
    </row>
    <row r="228" ht="15.75" customHeight="1">
      <c r="A228" s="131"/>
      <c r="B228" s="131"/>
      <c r="C228" s="131"/>
      <c r="D228" s="131"/>
      <c r="E228" s="131"/>
      <c r="F228" s="131"/>
      <c r="G228" s="131"/>
      <c r="H228" s="131"/>
      <c r="I228" s="131"/>
      <c r="J228" s="131"/>
      <c r="K228" s="131"/>
      <c r="L228" s="131"/>
      <c r="M228" s="131"/>
      <c r="N228" s="131"/>
      <c r="O228" s="131"/>
      <c r="P228" s="131"/>
      <c r="Q228" s="131"/>
      <c r="R228" s="131"/>
      <c r="S228" s="131"/>
      <c r="T228" s="131"/>
      <c r="U228" s="131"/>
      <c r="V228" s="131"/>
      <c r="W228" s="131"/>
      <c r="X228" s="131"/>
      <c r="Y228" s="131"/>
      <c r="Z228" s="131"/>
      <c r="AA228" s="131"/>
      <c r="AB228" s="131"/>
      <c r="AC228" s="131"/>
      <c r="AD228" s="131"/>
      <c r="AE228" s="131"/>
      <c r="AF228" s="131"/>
      <c r="AG228" s="131"/>
      <c r="AH228" s="131"/>
      <c r="AI228" s="131"/>
    </row>
    <row r="229" ht="15.75" customHeight="1">
      <c r="A229" s="131"/>
      <c r="B229" s="131"/>
      <c r="C229" s="131"/>
      <c r="D229" s="131"/>
      <c r="E229" s="131"/>
      <c r="F229" s="131"/>
      <c r="G229" s="131"/>
      <c r="H229" s="131"/>
      <c r="I229" s="131"/>
      <c r="J229" s="131"/>
      <c r="K229" s="131"/>
      <c r="L229" s="131"/>
      <c r="M229" s="131"/>
      <c r="N229" s="131"/>
      <c r="O229" s="131"/>
      <c r="P229" s="131"/>
      <c r="Q229" s="131"/>
      <c r="R229" s="131"/>
      <c r="S229" s="131"/>
      <c r="T229" s="131"/>
      <c r="U229" s="131"/>
      <c r="V229" s="131"/>
      <c r="W229" s="131"/>
      <c r="X229" s="131"/>
      <c r="Y229" s="131"/>
      <c r="Z229" s="131"/>
      <c r="AA229" s="131"/>
      <c r="AB229" s="131"/>
      <c r="AC229" s="131"/>
      <c r="AD229" s="131"/>
      <c r="AE229" s="131"/>
      <c r="AF229" s="131"/>
      <c r="AG229" s="131"/>
      <c r="AH229" s="131"/>
      <c r="AI229" s="131"/>
    </row>
    <row r="230" ht="15.75" customHeight="1">
      <c r="A230" s="131"/>
      <c r="B230" s="131"/>
      <c r="C230" s="131"/>
      <c r="D230" s="131"/>
      <c r="E230" s="131"/>
      <c r="F230" s="131"/>
      <c r="G230" s="131"/>
      <c r="H230" s="131"/>
      <c r="I230" s="131"/>
      <c r="J230" s="131"/>
      <c r="K230" s="131"/>
      <c r="L230" s="131"/>
      <c r="M230" s="131"/>
      <c r="N230" s="131"/>
      <c r="O230" s="131"/>
      <c r="P230" s="131"/>
      <c r="Q230" s="131"/>
      <c r="R230" s="131"/>
      <c r="S230" s="131"/>
      <c r="T230" s="131"/>
      <c r="U230" s="131"/>
      <c r="V230" s="131"/>
      <c r="W230" s="131"/>
      <c r="X230" s="131"/>
      <c r="Y230" s="131"/>
      <c r="Z230" s="131"/>
      <c r="AA230" s="131"/>
      <c r="AB230" s="131"/>
      <c r="AC230" s="131"/>
      <c r="AD230" s="131"/>
      <c r="AE230" s="131"/>
      <c r="AF230" s="131"/>
      <c r="AG230" s="131"/>
      <c r="AH230" s="131"/>
      <c r="AI230" s="131"/>
    </row>
    <row r="231" ht="15.75" customHeight="1">
      <c r="A231" s="131"/>
      <c r="B231" s="131"/>
      <c r="C231" s="131"/>
      <c r="D231" s="131"/>
      <c r="E231" s="131"/>
      <c r="F231" s="131"/>
      <c r="G231" s="131"/>
      <c r="H231" s="131"/>
      <c r="I231" s="131"/>
      <c r="J231" s="131"/>
      <c r="K231" s="131"/>
      <c r="L231" s="131"/>
      <c r="M231" s="131"/>
      <c r="N231" s="131"/>
      <c r="O231" s="131"/>
      <c r="P231" s="131"/>
      <c r="Q231" s="131"/>
      <c r="R231" s="131"/>
      <c r="S231" s="131"/>
      <c r="T231" s="131"/>
      <c r="U231" s="131"/>
      <c r="V231" s="131"/>
      <c r="W231" s="131"/>
      <c r="X231" s="131"/>
      <c r="Y231" s="131"/>
      <c r="Z231" s="131"/>
      <c r="AA231" s="131"/>
      <c r="AB231" s="131"/>
      <c r="AC231" s="131"/>
      <c r="AD231" s="131"/>
      <c r="AE231" s="131"/>
      <c r="AF231" s="131"/>
      <c r="AG231" s="131"/>
      <c r="AH231" s="131"/>
      <c r="AI231" s="131"/>
    </row>
    <row r="232" ht="15.75" customHeight="1">
      <c r="A232" s="131"/>
      <c r="B232" s="131"/>
      <c r="C232" s="131"/>
      <c r="D232" s="131"/>
      <c r="E232" s="131"/>
      <c r="F232" s="131"/>
      <c r="G232" s="131"/>
      <c r="H232" s="131"/>
      <c r="I232" s="131"/>
      <c r="J232" s="131"/>
      <c r="K232" s="131"/>
      <c r="L232" s="131"/>
      <c r="M232" s="131"/>
      <c r="N232" s="131"/>
      <c r="O232" s="131"/>
      <c r="P232" s="131"/>
      <c r="Q232" s="131"/>
      <c r="R232" s="131"/>
      <c r="S232" s="131"/>
      <c r="T232" s="131"/>
      <c r="U232" s="131"/>
      <c r="V232" s="131"/>
      <c r="W232" s="131"/>
      <c r="X232" s="131"/>
      <c r="Y232" s="131"/>
      <c r="Z232" s="131"/>
      <c r="AA232" s="131"/>
      <c r="AB232" s="131"/>
      <c r="AC232" s="131"/>
      <c r="AD232" s="131"/>
      <c r="AE232" s="131"/>
      <c r="AF232" s="131"/>
      <c r="AG232" s="131"/>
      <c r="AH232" s="131"/>
      <c r="AI232" s="131"/>
    </row>
    <row r="233" ht="15.75" customHeight="1">
      <c r="A233" s="131"/>
      <c r="B233" s="131"/>
      <c r="C233" s="131"/>
      <c r="D233" s="131"/>
      <c r="E233" s="131"/>
      <c r="F233" s="131"/>
      <c r="G233" s="131"/>
      <c r="H233" s="131"/>
      <c r="I233" s="131"/>
      <c r="J233" s="131"/>
      <c r="K233" s="131"/>
      <c r="L233" s="131"/>
      <c r="M233" s="131"/>
      <c r="N233" s="131"/>
      <c r="O233" s="131"/>
      <c r="P233" s="131"/>
      <c r="Q233" s="131"/>
      <c r="R233" s="131"/>
      <c r="S233" s="131"/>
      <c r="T233" s="131"/>
      <c r="U233" s="131"/>
      <c r="V233" s="131"/>
      <c r="W233" s="131"/>
      <c r="X233" s="131"/>
      <c r="Y233" s="131"/>
      <c r="Z233" s="131"/>
      <c r="AA233" s="131"/>
      <c r="AB233" s="131"/>
      <c r="AC233" s="131"/>
      <c r="AD233" s="131"/>
      <c r="AE233" s="131"/>
      <c r="AF233" s="131"/>
      <c r="AG233" s="131"/>
      <c r="AH233" s="131"/>
      <c r="AI233" s="131"/>
    </row>
    <row r="234" ht="15.75" customHeight="1">
      <c r="A234" s="131"/>
      <c r="B234" s="131"/>
      <c r="C234" s="131"/>
      <c r="D234" s="131"/>
      <c r="E234" s="131"/>
      <c r="F234" s="131"/>
      <c r="G234" s="131"/>
      <c r="H234" s="131"/>
      <c r="I234" s="131"/>
      <c r="J234" s="131"/>
      <c r="K234" s="131"/>
      <c r="L234" s="131"/>
      <c r="M234" s="131"/>
      <c r="N234" s="131"/>
      <c r="O234" s="131"/>
      <c r="P234" s="131"/>
      <c r="Q234" s="131"/>
      <c r="R234" s="131"/>
      <c r="S234" s="131"/>
      <c r="T234" s="131"/>
      <c r="U234" s="131"/>
      <c r="V234" s="131"/>
      <c r="W234" s="131"/>
      <c r="X234" s="131"/>
      <c r="Y234" s="131"/>
      <c r="Z234" s="131"/>
      <c r="AA234" s="131"/>
      <c r="AB234" s="131"/>
      <c r="AC234" s="131"/>
      <c r="AD234" s="131"/>
      <c r="AE234" s="131"/>
      <c r="AF234" s="131"/>
      <c r="AG234" s="131"/>
      <c r="AH234" s="131"/>
      <c r="AI234" s="131"/>
    </row>
    <row r="235" ht="15.75" customHeight="1">
      <c r="A235" s="131"/>
      <c r="B235" s="131"/>
      <c r="C235" s="131"/>
      <c r="D235" s="131"/>
      <c r="E235" s="131"/>
      <c r="F235" s="131"/>
      <c r="G235" s="131"/>
      <c r="H235" s="131"/>
      <c r="I235" s="131"/>
      <c r="J235" s="131"/>
      <c r="K235" s="131"/>
      <c r="L235" s="131"/>
      <c r="M235" s="131"/>
      <c r="N235" s="131"/>
      <c r="O235" s="131"/>
      <c r="P235" s="131"/>
      <c r="Q235" s="131"/>
      <c r="R235" s="131"/>
      <c r="S235" s="131"/>
      <c r="T235" s="131"/>
      <c r="U235" s="131"/>
      <c r="V235" s="131"/>
      <c r="W235" s="131"/>
      <c r="X235" s="131"/>
      <c r="Y235" s="131"/>
      <c r="Z235" s="131"/>
      <c r="AA235" s="131"/>
      <c r="AB235" s="131"/>
      <c r="AC235" s="131"/>
      <c r="AD235" s="131"/>
      <c r="AE235" s="131"/>
      <c r="AF235" s="131"/>
      <c r="AG235" s="131"/>
      <c r="AH235" s="131"/>
      <c r="AI235" s="131"/>
    </row>
    <row r="236" ht="15.75" customHeight="1">
      <c r="A236" s="131"/>
      <c r="B236" s="131"/>
      <c r="C236" s="131"/>
      <c r="D236" s="131"/>
      <c r="E236" s="131"/>
      <c r="F236" s="131"/>
      <c r="G236" s="131"/>
      <c r="H236" s="131"/>
      <c r="I236" s="131"/>
      <c r="J236" s="131"/>
      <c r="K236" s="131"/>
      <c r="L236" s="131"/>
      <c r="M236" s="131"/>
      <c r="N236" s="131"/>
      <c r="O236" s="131"/>
      <c r="P236" s="131"/>
      <c r="Q236" s="131"/>
      <c r="R236" s="131"/>
      <c r="S236" s="131"/>
      <c r="T236" s="131"/>
      <c r="U236" s="131"/>
      <c r="V236" s="131"/>
      <c r="W236" s="131"/>
      <c r="X236" s="131"/>
      <c r="Y236" s="131"/>
      <c r="Z236" s="131"/>
      <c r="AA236" s="131"/>
      <c r="AB236" s="131"/>
      <c r="AC236" s="131"/>
      <c r="AD236" s="131"/>
      <c r="AE236" s="131"/>
      <c r="AF236" s="131"/>
      <c r="AG236" s="131"/>
      <c r="AH236" s="131"/>
      <c r="AI236" s="131"/>
    </row>
    <row r="237" ht="15.75" customHeight="1">
      <c r="A237" s="131"/>
      <c r="B237" s="131"/>
      <c r="C237" s="131"/>
      <c r="D237" s="131"/>
      <c r="E237" s="131"/>
      <c r="F237" s="131"/>
      <c r="G237" s="131"/>
      <c r="H237" s="131"/>
      <c r="I237" s="131"/>
      <c r="J237" s="131"/>
      <c r="K237" s="131"/>
      <c r="L237" s="131"/>
      <c r="M237" s="131"/>
      <c r="N237" s="131"/>
      <c r="O237" s="131"/>
      <c r="P237" s="131"/>
      <c r="Q237" s="131"/>
      <c r="R237" s="131"/>
      <c r="S237" s="131"/>
      <c r="T237" s="131"/>
      <c r="U237" s="131"/>
      <c r="V237" s="131"/>
      <c r="W237" s="131"/>
      <c r="X237" s="131"/>
      <c r="Y237" s="131"/>
      <c r="Z237" s="131"/>
      <c r="AA237" s="131"/>
      <c r="AB237" s="131"/>
      <c r="AC237" s="131"/>
      <c r="AD237" s="131"/>
      <c r="AE237" s="131"/>
      <c r="AF237" s="131"/>
      <c r="AG237" s="131"/>
      <c r="AH237" s="131"/>
      <c r="AI237" s="131"/>
    </row>
    <row r="238" ht="15.75" customHeight="1">
      <c r="A238" s="131"/>
      <c r="B238" s="131"/>
      <c r="C238" s="131"/>
      <c r="D238" s="131"/>
      <c r="E238" s="131"/>
      <c r="F238" s="131"/>
      <c r="G238" s="131"/>
      <c r="H238" s="131"/>
      <c r="I238" s="131"/>
      <c r="J238" s="131"/>
      <c r="K238" s="131"/>
      <c r="L238" s="131"/>
      <c r="M238" s="131"/>
      <c r="N238" s="131"/>
      <c r="O238" s="131"/>
      <c r="P238" s="131"/>
      <c r="Q238" s="131"/>
      <c r="R238" s="131"/>
      <c r="S238" s="131"/>
      <c r="T238" s="131"/>
      <c r="U238" s="131"/>
      <c r="V238" s="131"/>
      <c r="W238" s="131"/>
      <c r="X238" s="131"/>
      <c r="Y238" s="131"/>
      <c r="Z238" s="131"/>
      <c r="AA238" s="131"/>
      <c r="AB238" s="131"/>
      <c r="AC238" s="131"/>
      <c r="AD238" s="131"/>
      <c r="AE238" s="131"/>
      <c r="AF238" s="131"/>
      <c r="AG238" s="131"/>
      <c r="AH238" s="131"/>
      <c r="AI238" s="131"/>
    </row>
    <row r="239" ht="15.75" customHeight="1">
      <c r="A239" s="131"/>
      <c r="B239" s="131"/>
      <c r="C239" s="131"/>
      <c r="D239" s="131"/>
      <c r="E239" s="131"/>
      <c r="F239" s="131"/>
      <c r="G239" s="131"/>
      <c r="H239" s="131"/>
      <c r="I239" s="131"/>
      <c r="J239" s="131"/>
      <c r="K239" s="131"/>
      <c r="L239" s="131"/>
      <c r="M239" s="131"/>
      <c r="N239" s="131"/>
      <c r="O239" s="131"/>
      <c r="P239" s="131"/>
      <c r="Q239" s="131"/>
      <c r="R239" s="131"/>
      <c r="S239" s="131"/>
      <c r="T239" s="131"/>
      <c r="U239" s="131"/>
      <c r="V239" s="131"/>
      <c r="W239" s="131"/>
      <c r="X239" s="131"/>
      <c r="Y239" s="131"/>
      <c r="Z239" s="131"/>
      <c r="AA239" s="131"/>
      <c r="AB239" s="131"/>
      <c r="AC239" s="131"/>
      <c r="AD239" s="131"/>
      <c r="AE239" s="131"/>
      <c r="AF239" s="131"/>
      <c r="AG239" s="131"/>
      <c r="AH239" s="131"/>
      <c r="AI239" s="131"/>
    </row>
    <row r="240" ht="15.75" customHeight="1">
      <c r="A240" s="131"/>
      <c r="B240" s="131"/>
      <c r="C240" s="131"/>
      <c r="D240" s="131"/>
      <c r="E240" s="131"/>
      <c r="F240" s="131"/>
      <c r="G240" s="131"/>
      <c r="H240" s="131"/>
      <c r="I240" s="131"/>
      <c r="J240" s="131"/>
      <c r="K240" s="131"/>
      <c r="L240" s="131"/>
      <c r="M240" s="131"/>
      <c r="N240" s="131"/>
      <c r="O240" s="131"/>
      <c r="P240" s="131"/>
      <c r="Q240" s="131"/>
      <c r="R240" s="131"/>
      <c r="S240" s="131"/>
      <c r="T240" s="131"/>
      <c r="U240" s="131"/>
      <c r="V240" s="131"/>
      <c r="W240" s="131"/>
      <c r="X240" s="131"/>
      <c r="Y240" s="131"/>
      <c r="Z240" s="131"/>
      <c r="AA240" s="131"/>
      <c r="AB240" s="131"/>
      <c r="AC240" s="131"/>
      <c r="AD240" s="131"/>
      <c r="AE240" s="131"/>
      <c r="AF240" s="131"/>
      <c r="AG240" s="131"/>
      <c r="AH240" s="131"/>
      <c r="AI240" s="131"/>
    </row>
    <row r="241" ht="15.75" customHeight="1">
      <c r="A241" s="131"/>
      <c r="B241" s="131"/>
      <c r="C241" s="131"/>
      <c r="D241" s="131"/>
      <c r="E241" s="131"/>
      <c r="F241" s="131"/>
      <c r="G241" s="131"/>
      <c r="H241" s="131"/>
      <c r="I241" s="131"/>
      <c r="J241" s="131"/>
      <c r="K241" s="131"/>
      <c r="L241" s="131"/>
      <c r="M241" s="131"/>
      <c r="N241" s="131"/>
      <c r="O241" s="131"/>
      <c r="P241" s="131"/>
      <c r="Q241" s="131"/>
      <c r="R241" s="131"/>
      <c r="S241" s="131"/>
      <c r="T241" s="131"/>
      <c r="U241" s="131"/>
      <c r="V241" s="131"/>
      <c r="W241" s="131"/>
      <c r="X241" s="131"/>
      <c r="Y241" s="131"/>
      <c r="Z241" s="131"/>
      <c r="AA241" s="131"/>
      <c r="AB241" s="131"/>
      <c r="AC241" s="131"/>
      <c r="AD241" s="131"/>
      <c r="AE241" s="131"/>
      <c r="AF241" s="131"/>
      <c r="AG241" s="131"/>
      <c r="AH241" s="131"/>
      <c r="AI241" s="131"/>
    </row>
    <row r="242" ht="15.75" customHeight="1">
      <c r="A242" s="131"/>
      <c r="B242" s="131"/>
      <c r="C242" s="131"/>
      <c r="D242" s="131"/>
      <c r="E242" s="131"/>
      <c r="F242" s="131"/>
      <c r="G242" s="131"/>
      <c r="H242" s="131"/>
      <c r="I242" s="131"/>
      <c r="J242" s="131"/>
      <c r="K242" s="131"/>
      <c r="L242" s="131"/>
      <c r="M242" s="131"/>
      <c r="N242" s="131"/>
      <c r="O242" s="131"/>
      <c r="P242" s="131"/>
      <c r="Q242" s="131"/>
      <c r="R242" s="131"/>
      <c r="S242" s="131"/>
      <c r="T242" s="131"/>
      <c r="U242" s="131"/>
      <c r="V242" s="131"/>
      <c r="W242" s="131"/>
      <c r="X242" s="131"/>
      <c r="Y242" s="131"/>
      <c r="Z242" s="131"/>
      <c r="AA242" s="131"/>
      <c r="AB242" s="131"/>
      <c r="AC242" s="131"/>
      <c r="AD242" s="131"/>
      <c r="AE242" s="131"/>
      <c r="AF242" s="131"/>
      <c r="AG242" s="131"/>
      <c r="AH242" s="131"/>
      <c r="AI242" s="131"/>
    </row>
    <row r="243" ht="15.75" customHeight="1">
      <c r="A243" s="131"/>
      <c r="B243" s="131"/>
      <c r="C243" s="131"/>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c r="AB243" s="131"/>
      <c r="AC243" s="131"/>
      <c r="AD243" s="131"/>
      <c r="AE243" s="131"/>
      <c r="AF243" s="131"/>
      <c r="AG243" s="131"/>
      <c r="AH243" s="131"/>
      <c r="AI243" s="131"/>
    </row>
    <row r="244" ht="15.75" customHeight="1">
      <c r="A244" s="131"/>
      <c r="B244" s="131"/>
      <c r="C244" s="131"/>
      <c r="D244" s="131"/>
      <c r="E244" s="131"/>
      <c r="F244" s="131"/>
      <c r="G244" s="131"/>
      <c r="H244" s="131"/>
      <c r="I244" s="131"/>
      <c r="J244" s="131"/>
      <c r="K244" s="131"/>
      <c r="L244" s="131"/>
      <c r="M244" s="131"/>
      <c r="N244" s="131"/>
      <c r="O244" s="131"/>
      <c r="P244" s="131"/>
      <c r="Q244" s="131"/>
      <c r="R244" s="131"/>
      <c r="S244" s="131"/>
      <c r="T244" s="131"/>
      <c r="U244" s="131"/>
      <c r="V244" s="131"/>
      <c r="W244" s="131"/>
      <c r="X244" s="131"/>
      <c r="Y244" s="131"/>
      <c r="Z244" s="131"/>
      <c r="AA244" s="131"/>
      <c r="AB244" s="131"/>
      <c r="AC244" s="131"/>
      <c r="AD244" s="131"/>
      <c r="AE244" s="131"/>
      <c r="AF244" s="131"/>
      <c r="AG244" s="131"/>
      <c r="AH244" s="131"/>
      <c r="AI244" s="131"/>
    </row>
    <row r="245" ht="15.75" customHeight="1">
      <c r="A245" s="131"/>
      <c r="B245" s="131"/>
      <c r="C245" s="131"/>
      <c r="D245" s="131"/>
      <c r="E245" s="131"/>
      <c r="F245" s="131"/>
      <c r="G245" s="131"/>
      <c r="H245" s="131"/>
      <c r="I245" s="131"/>
      <c r="J245" s="131"/>
      <c r="K245" s="131"/>
      <c r="L245" s="131"/>
      <c r="M245" s="131"/>
      <c r="N245" s="131"/>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row>
    <row r="246" ht="15.75" customHeight="1">
      <c r="A246" s="131"/>
      <c r="B246" s="131"/>
      <c r="C246" s="131"/>
      <c r="D246" s="131"/>
      <c r="E246" s="131"/>
      <c r="F246" s="131"/>
      <c r="G246" s="131"/>
      <c r="H246" s="131"/>
      <c r="I246" s="131"/>
      <c r="J246" s="131"/>
      <c r="K246" s="131"/>
      <c r="L246" s="131"/>
      <c r="M246" s="131"/>
      <c r="N246" s="131"/>
      <c r="O246" s="131"/>
      <c r="P246" s="131"/>
      <c r="Q246" s="131"/>
      <c r="R246" s="131"/>
      <c r="S246" s="131"/>
      <c r="T246" s="131"/>
      <c r="U246" s="131"/>
      <c r="V246" s="131"/>
      <c r="W246" s="131"/>
      <c r="X246" s="131"/>
      <c r="Y246" s="131"/>
      <c r="Z246" s="131"/>
      <c r="AA246" s="131"/>
      <c r="AB246" s="131"/>
      <c r="AC246" s="131"/>
      <c r="AD246" s="131"/>
      <c r="AE246" s="131"/>
      <c r="AF246" s="131"/>
      <c r="AG246" s="131"/>
      <c r="AH246" s="131"/>
      <c r="AI246" s="131"/>
    </row>
    <row r="247" ht="15.75" customHeight="1">
      <c r="A247" s="131"/>
      <c r="B247" s="131"/>
      <c r="C247" s="131"/>
      <c r="D247" s="131"/>
      <c r="E247" s="131"/>
      <c r="F247" s="131"/>
      <c r="G247" s="131"/>
      <c r="H247" s="131"/>
      <c r="I247" s="131"/>
      <c r="J247" s="131"/>
      <c r="K247" s="131"/>
      <c r="L247" s="131"/>
      <c r="M247" s="131"/>
      <c r="N247" s="131"/>
      <c r="O247" s="131"/>
      <c r="P247" s="131"/>
      <c r="Q247" s="131"/>
      <c r="R247" s="131"/>
      <c r="S247" s="131"/>
      <c r="T247" s="131"/>
      <c r="U247" s="131"/>
      <c r="V247" s="131"/>
      <c r="W247" s="131"/>
      <c r="X247" s="131"/>
      <c r="Y247" s="131"/>
      <c r="Z247" s="131"/>
      <c r="AA247" s="131"/>
      <c r="AB247" s="131"/>
      <c r="AC247" s="131"/>
      <c r="AD247" s="131"/>
      <c r="AE247" s="131"/>
      <c r="AF247" s="131"/>
      <c r="AG247" s="131"/>
      <c r="AH247" s="131"/>
      <c r="AI247" s="131"/>
    </row>
    <row r="248" ht="15.75" customHeight="1">
      <c r="A248" s="131"/>
      <c r="B248" s="131"/>
      <c r="C248" s="131"/>
      <c r="D248" s="131"/>
      <c r="E248" s="131"/>
      <c r="F248" s="131"/>
      <c r="G248" s="131"/>
      <c r="H248" s="131"/>
      <c r="I248" s="131"/>
      <c r="J248" s="131"/>
      <c r="K248" s="131"/>
      <c r="L248" s="131"/>
      <c r="M248" s="131"/>
      <c r="N248" s="131"/>
      <c r="O248" s="131"/>
      <c r="P248" s="131"/>
      <c r="Q248" s="131"/>
      <c r="R248" s="131"/>
      <c r="S248" s="131"/>
      <c r="T248" s="131"/>
      <c r="U248" s="131"/>
      <c r="V248" s="131"/>
      <c r="W248" s="131"/>
      <c r="X248" s="131"/>
      <c r="Y248" s="131"/>
      <c r="Z248" s="131"/>
      <c r="AA248" s="131"/>
      <c r="AB248" s="131"/>
      <c r="AC248" s="131"/>
      <c r="AD248" s="131"/>
      <c r="AE248" s="131"/>
      <c r="AF248" s="131"/>
      <c r="AG248" s="131"/>
      <c r="AH248" s="131"/>
      <c r="AI248" s="131"/>
    </row>
    <row r="249" ht="15.75" customHeight="1">
      <c r="A249" s="131"/>
      <c r="B249" s="131"/>
      <c r="C249" s="131"/>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c r="AA249" s="131"/>
      <c r="AB249" s="131"/>
      <c r="AC249" s="131"/>
      <c r="AD249" s="131"/>
      <c r="AE249" s="131"/>
      <c r="AF249" s="131"/>
      <c r="AG249" s="131"/>
      <c r="AH249" s="131"/>
      <c r="AI249" s="131"/>
    </row>
    <row r="250" ht="15.75" customHeight="1">
      <c r="A250" s="131"/>
      <c r="B250" s="131"/>
      <c r="C250" s="131"/>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c r="AB250" s="131"/>
      <c r="AC250" s="131"/>
      <c r="AD250" s="131"/>
      <c r="AE250" s="131"/>
      <c r="AF250" s="131"/>
      <c r="AG250" s="131"/>
      <c r="AH250" s="131"/>
      <c r="AI250" s="131"/>
    </row>
    <row r="251" ht="15.75" customHeight="1">
      <c r="A251" s="131"/>
      <c r="B251" s="131"/>
      <c r="C251" s="131"/>
      <c r="D251" s="131"/>
      <c r="E251" s="131"/>
      <c r="F251" s="131"/>
      <c r="G251" s="131"/>
      <c r="H251" s="131"/>
      <c r="I251" s="131"/>
      <c r="J251" s="131"/>
      <c r="K251" s="131"/>
      <c r="L251" s="131"/>
      <c r="M251" s="131"/>
      <c r="N251" s="131"/>
      <c r="O251" s="131"/>
      <c r="P251" s="131"/>
      <c r="Q251" s="131"/>
      <c r="R251" s="131"/>
      <c r="S251" s="131"/>
      <c r="T251" s="131"/>
      <c r="U251" s="131"/>
      <c r="V251" s="131"/>
      <c r="W251" s="131"/>
      <c r="X251" s="131"/>
      <c r="Y251" s="131"/>
      <c r="Z251" s="131"/>
      <c r="AA251" s="131"/>
      <c r="AB251" s="131"/>
      <c r="AC251" s="131"/>
      <c r="AD251" s="131"/>
      <c r="AE251" s="131"/>
      <c r="AF251" s="131"/>
      <c r="AG251" s="131"/>
      <c r="AH251" s="131"/>
      <c r="AI251" s="131"/>
    </row>
    <row r="252" ht="15.75" customHeight="1">
      <c r="A252" s="131"/>
      <c r="B252" s="131"/>
      <c r="C252" s="131"/>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c r="AA252" s="131"/>
      <c r="AB252" s="131"/>
      <c r="AC252" s="131"/>
      <c r="AD252" s="131"/>
      <c r="AE252" s="131"/>
      <c r="AF252" s="131"/>
      <c r="AG252" s="131"/>
      <c r="AH252" s="131"/>
      <c r="AI252" s="131"/>
    </row>
    <row r="253" ht="15.75" customHeight="1">
      <c r="A253" s="131"/>
      <c r="B253" s="131"/>
      <c r="C253" s="131"/>
      <c r="D253" s="131"/>
      <c r="E253" s="131"/>
      <c r="F253" s="131"/>
      <c r="G253" s="131"/>
      <c r="H253" s="131"/>
      <c r="I253" s="131"/>
      <c r="J253" s="131"/>
      <c r="K253" s="131"/>
      <c r="L253" s="131"/>
      <c r="M253" s="131"/>
      <c r="N253" s="131"/>
      <c r="O253" s="131"/>
      <c r="P253" s="131"/>
      <c r="Q253" s="131"/>
      <c r="R253" s="131"/>
      <c r="S253" s="131"/>
      <c r="T253" s="131"/>
      <c r="U253" s="131"/>
      <c r="V253" s="131"/>
      <c r="W253" s="131"/>
      <c r="X253" s="131"/>
      <c r="Y253" s="131"/>
      <c r="Z253" s="131"/>
      <c r="AA253" s="131"/>
      <c r="AB253" s="131"/>
      <c r="AC253" s="131"/>
      <c r="AD253" s="131"/>
      <c r="AE253" s="131"/>
      <c r="AF253" s="131"/>
      <c r="AG253" s="131"/>
      <c r="AH253" s="131"/>
      <c r="AI253" s="131"/>
    </row>
    <row r="254" ht="15.75" customHeight="1">
      <c r="A254" s="131"/>
      <c r="B254" s="131"/>
      <c r="C254" s="131"/>
      <c r="D254" s="131"/>
      <c r="E254" s="131"/>
      <c r="F254" s="131"/>
      <c r="G254" s="131"/>
      <c r="H254" s="131"/>
      <c r="I254" s="131"/>
      <c r="J254" s="131"/>
      <c r="K254" s="131"/>
      <c r="L254" s="131"/>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row>
    <row r="255" ht="15.75" customHeight="1">
      <c r="A255" s="131"/>
      <c r="B255" s="131"/>
      <c r="C255" s="131"/>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row>
    <row r="256" ht="15.75" customHeight="1">
      <c r="A256" s="131"/>
      <c r="B256" s="131"/>
      <c r="C256" s="131"/>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row>
    <row r="257" ht="15.75" customHeight="1">
      <c r="A257" s="131"/>
      <c r="B257" s="131"/>
      <c r="C257" s="131"/>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c r="AB257" s="131"/>
      <c r="AC257" s="131"/>
      <c r="AD257" s="131"/>
      <c r="AE257" s="131"/>
      <c r="AF257" s="131"/>
      <c r="AG257" s="131"/>
      <c r="AH257" s="131"/>
      <c r="AI257" s="131"/>
    </row>
    <row r="258" ht="15.75" customHeight="1">
      <c r="A258" s="131"/>
      <c r="B258" s="131"/>
      <c r="C258" s="131"/>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row>
    <row r="259" ht="15.75" customHeight="1">
      <c r="A259" s="131"/>
      <c r="B259" s="131"/>
      <c r="C259" s="131"/>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row>
    <row r="260" ht="15.75" customHeight="1">
      <c r="A260" s="131"/>
      <c r="B260" s="131"/>
      <c r="C260" s="131"/>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c r="AB260" s="131"/>
      <c r="AC260" s="131"/>
      <c r="AD260" s="131"/>
      <c r="AE260" s="131"/>
      <c r="AF260" s="131"/>
      <c r="AG260" s="131"/>
      <c r="AH260" s="131"/>
      <c r="AI260" s="131"/>
    </row>
    <row r="261" ht="15.75" customHeight="1">
      <c r="A261" s="131"/>
      <c r="B261" s="131"/>
      <c r="C261" s="131"/>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c r="AB261" s="131"/>
      <c r="AC261" s="131"/>
      <c r="AD261" s="131"/>
      <c r="AE261" s="131"/>
      <c r="AF261" s="131"/>
      <c r="AG261" s="131"/>
      <c r="AH261" s="131"/>
      <c r="AI261" s="131"/>
    </row>
    <row r="262" ht="15.75" customHeight="1">
      <c r="A262" s="131"/>
      <c r="B262" s="131"/>
      <c r="C262" s="131"/>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c r="AB262" s="131"/>
      <c r="AC262" s="131"/>
      <c r="AD262" s="131"/>
      <c r="AE262" s="131"/>
      <c r="AF262" s="131"/>
      <c r="AG262" s="131"/>
      <c r="AH262" s="131"/>
      <c r="AI262" s="131"/>
    </row>
    <row r="263" ht="15.75" customHeight="1">
      <c r="A263" s="131"/>
      <c r="B263" s="131"/>
      <c r="C263" s="131"/>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c r="AB263" s="131"/>
      <c r="AC263" s="131"/>
      <c r="AD263" s="131"/>
      <c r="AE263" s="131"/>
      <c r="AF263" s="131"/>
      <c r="AG263" s="131"/>
      <c r="AH263" s="131"/>
      <c r="AI263" s="131"/>
    </row>
    <row r="264" ht="15.75" customHeight="1">
      <c r="A264" s="131"/>
      <c r="B264" s="131"/>
      <c r="C264" s="131"/>
      <c r="D264" s="131"/>
      <c r="E264" s="131"/>
      <c r="F264" s="131"/>
      <c r="G264" s="131"/>
      <c r="H264" s="131"/>
      <c r="I264" s="131"/>
      <c r="J264" s="131"/>
      <c r="K264" s="131"/>
      <c r="L264" s="131"/>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row>
    <row r="265" ht="15.75" customHeight="1">
      <c r="A265" s="131"/>
      <c r="B265" s="131"/>
      <c r="C265" s="131"/>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c r="AA265" s="131"/>
      <c r="AB265" s="131"/>
      <c r="AC265" s="131"/>
      <c r="AD265" s="131"/>
      <c r="AE265" s="131"/>
      <c r="AF265" s="131"/>
      <c r="AG265" s="131"/>
      <c r="AH265" s="131"/>
      <c r="AI265" s="131"/>
    </row>
    <row r="266" ht="15.75" customHeight="1">
      <c r="A266" s="131"/>
      <c r="B266" s="131"/>
      <c r="C266" s="131"/>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c r="AB266" s="131"/>
      <c r="AC266" s="131"/>
      <c r="AD266" s="131"/>
      <c r="AE266" s="131"/>
      <c r="AF266" s="131"/>
      <c r="AG266" s="131"/>
      <c r="AH266" s="131"/>
      <c r="AI266" s="131"/>
    </row>
    <row r="267" ht="15.75" customHeight="1">
      <c r="A267" s="131"/>
      <c r="B267" s="131"/>
      <c r="C267" s="131"/>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c r="AB267" s="131"/>
      <c r="AC267" s="131"/>
      <c r="AD267" s="131"/>
      <c r="AE267" s="131"/>
      <c r="AF267" s="131"/>
      <c r="AG267" s="131"/>
      <c r="AH267" s="131"/>
      <c r="AI267" s="131"/>
    </row>
    <row r="268" ht="15.75" customHeight="1">
      <c r="A268" s="131"/>
      <c r="B268" s="131"/>
      <c r="C268" s="131"/>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c r="AB268" s="131"/>
      <c r="AC268" s="131"/>
      <c r="AD268" s="131"/>
      <c r="AE268" s="131"/>
      <c r="AF268" s="131"/>
      <c r="AG268" s="131"/>
      <c r="AH268" s="131"/>
      <c r="AI268" s="131"/>
    </row>
    <row r="269" ht="15.75" customHeight="1">
      <c r="A269" s="131"/>
      <c r="B269" s="131"/>
      <c r="C269" s="131"/>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c r="AA269" s="131"/>
      <c r="AB269" s="131"/>
      <c r="AC269" s="131"/>
      <c r="AD269" s="131"/>
      <c r="AE269" s="131"/>
      <c r="AF269" s="131"/>
      <c r="AG269" s="131"/>
      <c r="AH269" s="131"/>
      <c r="AI269" s="131"/>
    </row>
    <row r="270" ht="15.75" customHeight="1">
      <c r="A270" s="131"/>
      <c r="B270" s="131"/>
      <c r="C270" s="131"/>
      <c r="D270" s="131"/>
      <c r="E270" s="131"/>
      <c r="F270" s="131"/>
      <c r="G270" s="131"/>
      <c r="H270" s="131"/>
      <c r="I270" s="131"/>
      <c r="J270" s="131"/>
      <c r="K270" s="131"/>
      <c r="L270" s="131"/>
      <c r="M270" s="131"/>
      <c r="N270" s="131"/>
      <c r="O270" s="131"/>
      <c r="P270" s="131"/>
      <c r="Q270" s="131"/>
      <c r="R270" s="131"/>
      <c r="S270" s="131"/>
      <c r="T270" s="131"/>
      <c r="U270" s="131"/>
      <c r="V270" s="131"/>
      <c r="W270" s="131"/>
      <c r="X270" s="131"/>
      <c r="Y270" s="131"/>
      <c r="Z270" s="131"/>
      <c r="AA270" s="131"/>
      <c r="AB270" s="131"/>
      <c r="AC270" s="131"/>
      <c r="AD270" s="131"/>
      <c r="AE270" s="131"/>
      <c r="AF270" s="131"/>
      <c r="AG270" s="131"/>
      <c r="AH270" s="131"/>
      <c r="AI270" s="131"/>
    </row>
    <row r="271" ht="15.75" customHeight="1">
      <c r="A271" s="131"/>
      <c r="B271" s="131"/>
      <c r="C271" s="131"/>
      <c r="D271" s="131"/>
      <c r="E271" s="131"/>
      <c r="F271" s="131"/>
      <c r="G271" s="131"/>
      <c r="H271" s="131"/>
      <c r="I271" s="131"/>
      <c r="J271" s="131"/>
      <c r="K271" s="131"/>
      <c r="L271" s="131"/>
      <c r="M271" s="131"/>
      <c r="N271" s="131"/>
      <c r="O271" s="131"/>
      <c r="P271" s="131"/>
      <c r="Q271" s="131"/>
      <c r="R271" s="131"/>
      <c r="S271" s="131"/>
      <c r="T271" s="131"/>
      <c r="U271" s="131"/>
      <c r="V271" s="131"/>
      <c r="W271" s="131"/>
      <c r="X271" s="131"/>
      <c r="Y271" s="131"/>
      <c r="Z271" s="131"/>
      <c r="AA271" s="131"/>
      <c r="AB271" s="131"/>
      <c r="AC271" s="131"/>
      <c r="AD271" s="131"/>
      <c r="AE271" s="131"/>
      <c r="AF271" s="131"/>
      <c r="AG271" s="131"/>
      <c r="AH271" s="131"/>
      <c r="AI271" s="131"/>
    </row>
    <row r="272" ht="15.75" customHeight="1">
      <c r="A272" s="131"/>
      <c r="B272" s="131"/>
      <c r="C272" s="131"/>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c r="AA272" s="131"/>
      <c r="AB272" s="131"/>
      <c r="AC272" s="131"/>
      <c r="AD272" s="131"/>
      <c r="AE272" s="131"/>
      <c r="AF272" s="131"/>
      <c r="AG272" s="131"/>
      <c r="AH272" s="131"/>
      <c r="AI272" s="131"/>
    </row>
    <row r="273" ht="15.75" customHeight="1">
      <c r="A273" s="131"/>
      <c r="B273" s="131"/>
      <c r="C273" s="131"/>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c r="AA273" s="131"/>
      <c r="AB273" s="131"/>
      <c r="AC273" s="131"/>
      <c r="AD273" s="131"/>
      <c r="AE273" s="131"/>
      <c r="AF273" s="131"/>
      <c r="AG273" s="131"/>
      <c r="AH273" s="131"/>
      <c r="AI273" s="131"/>
    </row>
    <row r="274" ht="15.75" customHeight="1">
      <c r="A274" s="131"/>
      <c r="B274" s="131"/>
      <c r="C274" s="131"/>
      <c r="D274" s="131"/>
      <c r="E274" s="131"/>
      <c r="F274" s="131"/>
      <c r="G274" s="131"/>
      <c r="H274" s="131"/>
      <c r="I274" s="131"/>
      <c r="J274" s="131"/>
      <c r="K274" s="131"/>
      <c r="L274" s="131"/>
      <c r="M274" s="131"/>
      <c r="N274" s="131"/>
      <c r="O274" s="131"/>
      <c r="P274" s="131"/>
      <c r="Q274" s="131"/>
      <c r="R274" s="131"/>
      <c r="S274" s="131"/>
      <c r="T274" s="131"/>
      <c r="U274" s="131"/>
      <c r="V274" s="131"/>
      <c r="W274" s="131"/>
      <c r="X274" s="131"/>
      <c r="Y274" s="131"/>
      <c r="Z274" s="131"/>
      <c r="AA274" s="131"/>
      <c r="AB274" s="131"/>
      <c r="AC274" s="131"/>
      <c r="AD274" s="131"/>
      <c r="AE274" s="131"/>
      <c r="AF274" s="131"/>
      <c r="AG274" s="131"/>
      <c r="AH274" s="131"/>
      <c r="AI274" s="131"/>
    </row>
    <row r="275" ht="15.75" customHeight="1">
      <c r="A275" s="131"/>
      <c r="B275" s="131"/>
      <c r="C275" s="131"/>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c r="AA275" s="131"/>
      <c r="AB275" s="131"/>
      <c r="AC275" s="131"/>
      <c r="AD275" s="131"/>
      <c r="AE275" s="131"/>
      <c r="AF275" s="131"/>
      <c r="AG275" s="131"/>
      <c r="AH275" s="131"/>
      <c r="AI275" s="131"/>
    </row>
    <row r="276" ht="15.75" customHeight="1">
      <c r="A276" s="131"/>
      <c r="B276" s="131"/>
      <c r="C276" s="131"/>
      <c r="D276" s="131"/>
      <c r="E276" s="131"/>
      <c r="F276" s="131"/>
      <c r="G276" s="131"/>
      <c r="H276" s="131"/>
      <c r="I276" s="131"/>
      <c r="J276" s="131"/>
      <c r="K276" s="131"/>
      <c r="L276" s="131"/>
      <c r="M276" s="131"/>
      <c r="N276" s="131"/>
      <c r="O276" s="131"/>
      <c r="P276" s="131"/>
      <c r="Q276" s="131"/>
      <c r="R276" s="131"/>
      <c r="S276" s="131"/>
      <c r="T276" s="131"/>
      <c r="U276" s="131"/>
      <c r="V276" s="131"/>
      <c r="W276" s="131"/>
      <c r="X276" s="131"/>
      <c r="Y276" s="131"/>
      <c r="Z276" s="131"/>
      <c r="AA276" s="131"/>
      <c r="AB276" s="131"/>
      <c r="AC276" s="131"/>
      <c r="AD276" s="131"/>
      <c r="AE276" s="131"/>
      <c r="AF276" s="131"/>
      <c r="AG276" s="131"/>
      <c r="AH276" s="131"/>
      <c r="AI276" s="131"/>
    </row>
    <row r="277" ht="15.75" customHeight="1">
      <c r="A277" s="131"/>
      <c r="B277" s="131"/>
      <c r="C277" s="131"/>
      <c r="D277" s="131"/>
      <c r="E277" s="131"/>
      <c r="F277" s="131"/>
      <c r="G277" s="131"/>
      <c r="H277" s="131"/>
      <c r="I277" s="131"/>
      <c r="J277" s="131"/>
      <c r="K277" s="131"/>
      <c r="L277" s="131"/>
      <c r="M277" s="131"/>
      <c r="N277" s="131"/>
      <c r="O277" s="131"/>
      <c r="P277" s="131"/>
      <c r="Q277" s="131"/>
      <c r="R277" s="131"/>
      <c r="S277" s="131"/>
      <c r="T277" s="131"/>
      <c r="U277" s="131"/>
      <c r="V277" s="131"/>
      <c r="W277" s="131"/>
      <c r="X277" s="131"/>
      <c r="Y277" s="131"/>
      <c r="Z277" s="131"/>
      <c r="AA277" s="131"/>
      <c r="AB277" s="131"/>
      <c r="AC277" s="131"/>
      <c r="AD277" s="131"/>
      <c r="AE277" s="131"/>
      <c r="AF277" s="131"/>
      <c r="AG277" s="131"/>
      <c r="AH277" s="131"/>
      <c r="AI277" s="131"/>
    </row>
    <row r="278" ht="15.75" customHeight="1">
      <c r="A278" s="131"/>
      <c r="B278" s="131"/>
      <c r="C278" s="131"/>
      <c r="D278" s="131"/>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c r="AA278" s="131"/>
      <c r="AB278" s="131"/>
      <c r="AC278" s="131"/>
      <c r="AD278" s="131"/>
      <c r="AE278" s="131"/>
      <c r="AF278" s="131"/>
      <c r="AG278" s="131"/>
      <c r="AH278" s="131"/>
      <c r="AI278" s="131"/>
    </row>
    <row r="279" ht="15.75" customHeight="1">
      <c r="A279" s="131"/>
      <c r="B279" s="131"/>
      <c r="C279" s="131"/>
      <c r="D279" s="131"/>
      <c r="E279" s="131"/>
      <c r="F279" s="131"/>
      <c r="G279" s="131"/>
      <c r="H279" s="131"/>
      <c r="I279" s="131"/>
      <c r="J279" s="131"/>
      <c r="K279" s="131"/>
      <c r="L279" s="131"/>
      <c r="M279" s="131"/>
      <c r="N279" s="131"/>
      <c r="O279" s="131"/>
      <c r="P279" s="131"/>
      <c r="Q279" s="131"/>
      <c r="R279" s="131"/>
      <c r="S279" s="131"/>
      <c r="T279" s="131"/>
      <c r="U279" s="131"/>
      <c r="V279" s="131"/>
      <c r="W279" s="131"/>
      <c r="X279" s="131"/>
      <c r="Y279" s="131"/>
      <c r="Z279" s="131"/>
      <c r="AA279" s="131"/>
      <c r="AB279" s="131"/>
      <c r="AC279" s="131"/>
      <c r="AD279" s="131"/>
      <c r="AE279" s="131"/>
      <c r="AF279" s="131"/>
      <c r="AG279" s="131"/>
      <c r="AH279" s="131"/>
      <c r="AI279" s="131"/>
    </row>
    <row r="280" ht="15.75" customHeight="1">
      <c r="A280" s="131"/>
      <c r="B280" s="131"/>
      <c r="C280" s="131"/>
      <c r="D280" s="131"/>
      <c r="E280" s="131"/>
      <c r="F280" s="131"/>
      <c r="G280" s="131"/>
      <c r="H280" s="131"/>
      <c r="I280" s="131"/>
      <c r="J280" s="131"/>
      <c r="K280" s="131"/>
      <c r="L280" s="131"/>
      <c r="M280" s="131"/>
      <c r="N280" s="131"/>
      <c r="O280" s="131"/>
      <c r="P280" s="131"/>
      <c r="Q280" s="131"/>
      <c r="R280" s="131"/>
      <c r="S280" s="131"/>
      <c r="T280" s="131"/>
      <c r="U280" s="131"/>
      <c r="V280" s="131"/>
      <c r="W280" s="131"/>
      <c r="X280" s="131"/>
      <c r="Y280" s="131"/>
      <c r="Z280" s="131"/>
      <c r="AA280" s="131"/>
      <c r="AB280" s="131"/>
      <c r="AC280" s="131"/>
      <c r="AD280" s="131"/>
      <c r="AE280" s="131"/>
      <c r="AF280" s="131"/>
      <c r="AG280" s="131"/>
      <c r="AH280" s="131"/>
      <c r="AI280" s="131"/>
    </row>
    <row r="281" ht="15.75" customHeight="1">
      <c r="A281" s="131"/>
      <c r="B281" s="131"/>
      <c r="C281" s="131"/>
      <c r="D281" s="131"/>
      <c r="E281" s="131"/>
      <c r="F281" s="131"/>
      <c r="G281" s="131"/>
      <c r="H281" s="131"/>
      <c r="I281" s="131"/>
      <c r="J281" s="131"/>
      <c r="K281" s="131"/>
      <c r="L281" s="131"/>
      <c r="M281" s="131"/>
      <c r="N281" s="131"/>
      <c r="O281" s="131"/>
      <c r="P281" s="131"/>
      <c r="Q281" s="131"/>
      <c r="R281" s="131"/>
      <c r="S281" s="131"/>
      <c r="T281" s="131"/>
      <c r="U281" s="131"/>
      <c r="V281" s="131"/>
      <c r="W281" s="131"/>
      <c r="X281" s="131"/>
      <c r="Y281" s="131"/>
      <c r="Z281" s="131"/>
      <c r="AA281" s="131"/>
      <c r="AB281" s="131"/>
      <c r="AC281" s="131"/>
      <c r="AD281" s="131"/>
      <c r="AE281" s="131"/>
      <c r="AF281" s="131"/>
      <c r="AG281" s="131"/>
      <c r="AH281" s="131"/>
      <c r="AI281" s="131"/>
    </row>
    <row r="282" ht="15.75" customHeight="1">
      <c r="A282" s="131"/>
      <c r="B282" s="131"/>
      <c r="C282" s="131"/>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c r="AA282" s="131"/>
      <c r="AB282" s="131"/>
      <c r="AC282" s="131"/>
      <c r="AD282" s="131"/>
      <c r="AE282" s="131"/>
      <c r="AF282" s="131"/>
      <c r="AG282" s="131"/>
      <c r="AH282" s="131"/>
      <c r="AI282" s="131"/>
    </row>
    <row r="283" ht="15.75" customHeight="1">
      <c r="A283" s="131"/>
      <c r="B283" s="131"/>
      <c r="C283" s="131"/>
      <c r="D283" s="131"/>
      <c r="E283" s="131"/>
      <c r="F283" s="131"/>
      <c r="G283" s="131"/>
      <c r="H283" s="131"/>
      <c r="I283" s="131"/>
      <c r="J283" s="131"/>
      <c r="K283" s="131"/>
      <c r="L283" s="131"/>
      <c r="M283" s="131"/>
      <c r="N283" s="131"/>
      <c r="O283" s="131"/>
      <c r="P283" s="131"/>
      <c r="Q283" s="131"/>
      <c r="R283" s="131"/>
      <c r="S283" s="131"/>
      <c r="T283" s="131"/>
      <c r="U283" s="131"/>
      <c r="V283" s="131"/>
      <c r="W283" s="131"/>
      <c r="X283" s="131"/>
      <c r="Y283" s="131"/>
      <c r="Z283" s="131"/>
      <c r="AA283" s="131"/>
      <c r="AB283" s="131"/>
      <c r="AC283" s="131"/>
      <c r="AD283" s="131"/>
      <c r="AE283" s="131"/>
      <c r="AF283" s="131"/>
      <c r="AG283" s="131"/>
      <c r="AH283" s="131"/>
      <c r="AI283" s="131"/>
    </row>
    <row r="284" ht="15.75" customHeight="1">
      <c r="A284" s="131"/>
      <c r="B284" s="131"/>
      <c r="C284" s="131"/>
      <c r="D284" s="131"/>
      <c r="E284" s="131"/>
      <c r="F284" s="131"/>
      <c r="G284" s="131"/>
      <c r="H284" s="131"/>
      <c r="I284" s="131"/>
      <c r="J284" s="131"/>
      <c r="K284" s="131"/>
      <c r="L284" s="131"/>
      <c r="M284" s="131"/>
      <c r="N284" s="131"/>
      <c r="O284" s="131"/>
      <c r="P284" s="131"/>
      <c r="Q284" s="131"/>
      <c r="R284" s="131"/>
      <c r="S284" s="131"/>
      <c r="T284" s="131"/>
      <c r="U284" s="131"/>
      <c r="V284" s="131"/>
      <c r="W284" s="131"/>
      <c r="X284" s="131"/>
      <c r="Y284" s="131"/>
      <c r="Z284" s="131"/>
      <c r="AA284" s="131"/>
      <c r="AB284" s="131"/>
      <c r="AC284" s="131"/>
      <c r="AD284" s="131"/>
      <c r="AE284" s="131"/>
      <c r="AF284" s="131"/>
      <c r="AG284" s="131"/>
      <c r="AH284" s="131"/>
      <c r="AI284" s="131"/>
    </row>
    <row r="285" ht="15.75" customHeight="1">
      <c r="A285" s="131"/>
      <c r="B285" s="131"/>
      <c r="C285" s="131"/>
      <c r="D285" s="131"/>
      <c r="E285" s="131"/>
      <c r="F285" s="131"/>
      <c r="G285" s="131"/>
      <c r="H285" s="131"/>
      <c r="I285" s="131"/>
      <c r="J285" s="131"/>
      <c r="K285" s="131"/>
      <c r="L285" s="131"/>
      <c r="M285" s="131"/>
      <c r="N285" s="131"/>
      <c r="O285" s="131"/>
      <c r="P285" s="131"/>
      <c r="Q285" s="131"/>
      <c r="R285" s="131"/>
      <c r="S285" s="131"/>
      <c r="T285" s="131"/>
      <c r="U285" s="131"/>
      <c r="V285" s="131"/>
      <c r="W285" s="131"/>
      <c r="X285" s="131"/>
      <c r="Y285" s="131"/>
      <c r="Z285" s="131"/>
      <c r="AA285" s="131"/>
      <c r="AB285" s="131"/>
      <c r="AC285" s="131"/>
      <c r="AD285" s="131"/>
      <c r="AE285" s="131"/>
      <c r="AF285" s="131"/>
      <c r="AG285" s="131"/>
      <c r="AH285" s="131"/>
      <c r="AI285" s="131"/>
    </row>
    <row r="286" ht="15.75" customHeight="1">
      <c r="A286" s="131"/>
      <c r="B286" s="131"/>
      <c r="C286" s="131"/>
      <c r="D286" s="131"/>
      <c r="E286" s="131"/>
      <c r="F286" s="131"/>
      <c r="G286" s="131"/>
      <c r="H286" s="131"/>
      <c r="I286" s="131"/>
      <c r="J286" s="131"/>
      <c r="K286" s="131"/>
      <c r="L286" s="131"/>
      <c r="M286" s="131"/>
      <c r="N286" s="131"/>
      <c r="O286" s="131"/>
      <c r="P286" s="131"/>
      <c r="Q286" s="131"/>
      <c r="R286" s="131"/>
      <c r="S286" s="131"/>
      <c r="T286" s="131"/>
      <c r="U286" s="131"/>
      <c r="V286" s="131"/>
      <c r="W286" s="131"/>
      <c r="X286" s="131"/>
      <c r="Y286" s="131"/>
      <c r="Z286" s="131"/>
      <c r="AA286" s="131"/>
      <c r="AB286" s="131"/>
      <c r="AC286" s="131"/>
      <c r="AD286" s="131"/>
      <c r="AE286" s="131"/>
      <c r="AF286" s="131"/>
      <c r="AG286" s="131"/>
      <c r="AH286" s="131"/>
      <c r="AI286" s="131"/>
    </row>
    <row r="287" ht="15.75" customHeight="1">
      <c r="A287" s="131"/>
      <c r="B287" s="131"/>
      <c r="C287" s="131"/>
      <c r="D287" s="131"/>
      <c r="E287" s="131"/>
      <c r="F287" s="131"/>
      <c r="G287" s="131"/>
      <c r="H287" s="131"/>
      <c r="I287" s="131"/>
      <c r="J287" s="131"/>
      <c r="K287" s="131"/>
      <c r="L287" s="131"/>
      <c r="M287" s="131"/>
      <c r="N287" s="131"/>
      <c r="O287" s="131"/>
      <c r="P287" s="131"/>
      <c r="Q287" s="131"/>
      <c r="R287" s="131"/>
      <c r="S287" s="131"/>
      <c r="T287" s="131"/>
      <c r="U287" s="131"/>
      <c r="V287" s="131"/>
      <c r="W287" s="131"/>
      <c r="X287" s="131"/>
      <c r="Y287" s="131"/>
      <c r="Z287" s="131"/>
      <c r="AA287" s="131"/>
      <c r="AB287" s="131"/>
      <c r="AC287" s="131"/>
      <c r="AD287" s="131"/>
      <c r="AE287" s="131"/>
      <c r="AF287" s="131"/>
      <c r="AG287" s="131"/>
      <c r="AH287" s="131"/>
      <c r="AI287" s="131"/>
    </row>
    <row r="288" ht="15.75" customHeight="1">
      <c r="A288" s="131"/>
      <c r="B288" s="131"/>
      <c r="C288" s="131"/>
      <c r="D288" s="131"/>
      <c r="E288" s="131"/>
      <c r="F288" s="131"/>
      <c r="G288" s="131"/>
      <c r="H288" s="131"/>
      <c r="I288" s="131"/>
      <c r="J288" s="131"/>
      <c r="K288" s="131"/>
      <c r="L288" s="131"/>
      <c r="M288" s="131"/>
      <c r="N288" s="131"/>
      <c r="O288" s="131"/>
      <c r="P288" s="131"/>
      <c r="Q288" s="131"/>
      <c r="R288" s="131"/>
      <c r="S288" s="131"/>
      <c r="T288" s="131"/>
      <c r="U288" s="131"/>
      <c r="V288" s="131"/>
      <c r="W288" s="131"/>
      <c r="X288" s="131"/>
      <c r="Y288" s="131"/>
      <c r="Z288" s="131"/>
      <c r="AA288" s="131"/>
      <c r="AB288" s="131"/>
      <c r="AC288" s="131"/>
      <c r="AD288" s="131"/>
      <c r="AE288" s="131"/>
      <c r="AF288" s="131"/>
      <c r="AG288" s="131"/>
      <c r="AH288" s="131"/>
      <c r="AI288" s="131"/>
    </row>
    <row r="289" ht="15.75" customHeight="1">
      <c r="A289" s="131"/>
      <c r="B289" s="131"/>
      <c r="C289" s="131"/>
      <c r="D289" s="131"/>
      <c r="E289" s="131"/>
      <c r="F289" s="131"/>
      <c r="G289" s="131"/>
      <c r="H289" s="131"/>
      <c r="I289" s="131"/>
      <c r="J289" s="131"/>
      <c r="K289" s="131"/>
      <c r="L289" s="131"/>
      <c r="M289" s="131"/>
      <c r="N289" s="131"/>
      <c r="O289" s="131"/>
      <c r="P289" s="131"/>
      <c r="Q289" s="131"/>
      <c r="R289" s="131"/>
      <c r="S289" s="131"/>
      <c r="T289" s="131"/>
      <c r="U289" s="131"/>
      <c r="V289" s="131"/>
      <c r="W289" s="131"/>
      <c r="X289" s="131"/>
      <c r="Y289" s="131"/>
      <c r="Z289" s="131"/>
      <c r="AA289" s="131"/>
      <c r="AB289" s="131"/>
      <c r="AC289" s="131"/>
      <c r="AD289" s="131"/>
      <c r="AE289" s="131"/>
      <c r="AF289" s="131"/>
      <c r="AG289" s="131"/>
      <c r="AH289" s="131"/>
      <c r="AI289" s="131"/>
    </row>
    <row r="290" ht="15.75" customHeight="1">
      <c r="A290" s="131"/>
      <c r="B290" s="131"/>
      <c r="C290" s="131"/>
      <c r="D290" s="131"/>
      <c r="E290" s="131"/>
      <c r="F290" s="131"/>
      <c r="G290" s="131"/>
      <c r="H290" s="131"/>
      <c r="I290" s="131"/>
      <c r="J290" s="131"/>
      <c r="K290" s="131"/>
      <c r="L290" s="131"/>
      <c r="M290" s="131"/>
      <c r="N290" s="131"/>
      <c r="O290" s="131"/>
      <c r="P290" s="131"/>
      <c r="Q290" s="131"/>
      <c r="R290" s="131"/>
      <c r="S290" s="131"/>
      <c r="T290" s="131"/>
      <c r="U290" s="131"/>
      <c r="V290" s="131"/>
      <c r="W290" s="131"/>
      <c r="X290" s="131"/>
      <c r="Y290" s="131"/>
      <c r="Z290" s="131"/>
      <c r="AA290" s="131"/>
      <c r="AB290" s="131"/>
      <c r="AC290" s="131"/>
      <c r="AD290" s="131"/>
      <c r="AE290" s="131"/>
      <c r="AF290" s="131"/>
      <c r="AG290" s="131"/>
      <c r="AH290" s="131"/>
      <c r="AI290" s="131"/>
    </row>
    <row r="291" ht="15.75" customHeight="1">
      <c r="A291" s="131"/>
      <c r="B291" s="131"/>
      <c r="C291" s="131"/>
      <c r="D291" s="131"/>
      <c r="E291" s="131"/>
      <c r="F291" s="131"/>
      <c r="G291" s="131"/>
      <c r="H291" s="131"/>
      <c r="I291" s="131"/>
      <c r="J291" s="131"/>
      <c r="K291" s="131"/>
      <c r="L291" s="131"/>
      <c r="M291" s="131"/>
      <c r="N291" s="131"/>
      <c r="O291" s="131"/>
      <c r="P291" s="131"/>
      <c r="Q291" s="131"/>
      <c r="R291" s="131"/>
      <c r="S291" s="131"/>
      <c r="T291" s="131"/>
      <c r="U291" s="131"/>
      <c r="V291" s="131"/>
      <c r="W291" s="131"/>
      <c r="X291" s="131"/>
      <c r="Y291" s="131"/>
      <c r="Z291" s="131"/>
      <c r="AA291" s="131"/>
      <c r="AB291" s="131"/>
      <c r="AC291" s="131"/>
      <c r="AD291" s="131"/>
      <c r="AE291" s="131"/>
      <c r="AF291" s="131"/>
      <c r="AG291" s="131"/>
      <c r="AH291" s="131"/>
      <c r="AI291" s="131"/>
    </row>
    <row r="292" ht="15.75" customHeight="1">
      <c r="A292" s="131"/>
      <c r="B292" s="131"/>
      <c r="C292" s="131"/>
      <c r="D292" s="131"/>
      <c r="E292" s="131"/>
      <c r="F292" s="131"/>
      <c r="G292" s="131"/>
      <c r="H292" s="131"/>
      <c r="I292" s="131"/>
      <c r="J292" s="131"/>
      <c r="K292" s="131"/>
      <c r="L292" s="131"/>
      <c r="M292" s="131"/>
      <c r="N292" s="131"/>
      <c r="O292" s="131"/>
      <c r="P292" s="131"/>
      <c r="Q292" s="131"/>
      <c r="R292" s="131"/>
      <c r="S292" s="131"/>
      <c r="T292" s="131"/>
      <c r="U292" s="131"/>
      <c r="V292" s="131"/>
      <c r="W292" s="131"/>
      <c r="X292" s="131"/>
      <c r="Y292" s="131"/>
      <c r="Z292" s="131"/>
      <c r="AA292" s="131"/>
      <c r="AB292" s="131"/>
      <c r="AC292" s="131"/>
      <c r="AD292" s="131"/>
      <c r="AE292" s="131"/>
      <c r="AF292" s="131"/>
      <c r="AG292" s="131"/>
      <c r="AH292" s="131"/>
      <c r="AI292" s="131"/>
    </row>
    <row r="293" ht="15.75" customHeight="1">
      <c r="A293" s="131"/>
      <c r="B293" s="131"/>
      <c r="C293" s="131"/>
      <c r="D293" s="131"/>
      <c r="E293" s="131"/>
      <c r="F293" s="131"/>
      <c r="G293" s="131"/>
      <c r="H293" s="131"/>
      <c r="I293" s="131"/>
      <c r="J293" s="131"/>
      <c r="K293" s="131"/>
      <c r="L293" s="131"/>
      <c r="M293" s="131"/>
      <c r="N293" s="131"/>
      <c r="O293" s="131"/>
      <c r="P293" s="131"/>
      <c r="Q293" s="131"/>
      <c r="R293" s="131"/>
      <c r="S293" s="131"/>
      <c r="T293" s="131"/>
      <c r="U293" s="131"/>
      <c r="V293" s="131"/>
      <c r="W293" s="131"/>
      <c r="X293" s="131"/>
      <c r="Y293" s="131"/>
      <c r="Z293" s="131"/>
      <c r="AA293" s="131"/>
      <c r="AB293" s="131"/>
      <c r="AC293" s="131"/>
      <c r="AD293" s="131"/>
      <c r="AE293" s="131"/>
      <c r="AF293" s="131"/>
      <c r="AG293" s="131"/>
      <c r="AH293" s="131"/>
      <c r="AI293" s="131"/>
    </row>
    <row r="294" ht="15.75" customHeight="1">
      <c r="A294" s="131"/>
      <c r="B294" s="131"/>
      <c r="C294" s="131"/>
      <c r="D294" s="131"/>
      <c r="E294" s="131"/>
      <c r="F294" s="131"/>
      <c r="G294" s="131"/>
      <c r="H294" s="131"/>
      <c r="I294" s="131"/>
      <c r="J294" s="131"/>
      <c r="K294" s="131"/>
      <c r="L294" s="131"/>
      <c r="M294" s="131"/>
      <c r="N294" s="131"/>
      <c r="O294" s="131"/>
      <c r="P294" s="131"/>
      <c r="Q294" s="131"/>
      <c r="R294" s="131"/>
      <c r="S294" s="131"/>
      <c r="T294" s="131"/>
      <c r="U294" s="131"/>
      <c r="V294" s="131"/>
      <c r="W294" s="131"/>
      <c r="X294" s="131"/>
      <c r="Y294" s="131"/>
      <c r="Z294" s="131"/>
      <c r="AA294" s="131"/>
      <c r="AB294" s="131"/>
      <c r="AC294" s="131"/>
      <c r="AD294" s="131"/>
      <c r="AE294" s="131"/>
      <c r="AF294" s="131"/>
      <c r="AG294" s="131"/>
      <c r="AH294" s="131"/>
      <c r="AI294" s="131"/>
    </row>
    <row r="295" ht="15.75" customHeight="1">
      <c r="A295" s="131"/>
      <c r="B295" s="131"/>
      <c r="C295" s="131"/>
      <c r="D295" s="131"/>
      <c r="E295" s="131"/>
      <c r="F295" s="131"/>
      <c r="G295" s="131"/>
      <c r="H295" s="131"/>
      <c r="I295" s="131"/>
      <c r="J295" s="131"/>
      <c r="K295" s="131"/>
      <c r="L295" s="131"/>
      <c r="M295" s="131"/>
      <c r="N295" s="131"/>
      <c r="O295" s="131"/>
      <c r="P295" s="131"/>
      <c r="Q295" s="131"/>
      <c r="R295" s="131"/>
      <c r="S295" s="131"/>
      <c r="T295" s="131"/>
      <c r="U295" s="131"/>
      <c r="V295" s="131"/>
      <c r="W295" s="131"/>
      <c r="X295" s="131"/>
      <c r="Y295" s="131"/>
      <c r="Z295" s="131"/>
      <c r="AA295" s="131"/>
      <c r="AB295" s="131"/>
      <c r="AC295" s="131"/>
      <c r="AD295" s="131"/>
      <c r="AE295" s="131"/>
      <c r="AF295" s="131"/>
      <c r="AG295" s="131"/>
      <c r="AH295" s="131"/>
      <c r="AI295" s="131"/>
    </row>
    <row r="296" ht="15.75" customHeight="1">
      <c r="A296" s="131"/>
      <c r="B296" s="131"/>
      <c r="C296" s="131"/>
      <c r="D296" s="131"/>
      <c r="E296" s="131"/>
      <c r="F296" s="131"/>
      <c r="G296" s="131"/>
      <c r="H296" s="131"/>
      <c r="I296" s="131"/>
      <c r="J296" s="131"/>
      <c r="K296" s="131"/>
      <c r="L296" s="131"/>
      <c r="M296" s="131"/>
      <c r="N296" s="131"/>
      <c r="O296" s="131"/>
      <c r="P296" s="131"/>
      <c r="Q296" s="131"/>
      <c r="R296" s="131"/>
      <c r="S296" s="131"/>
      <c r="T296" s="131"/>
      <c r="U296" s="131"/>
      <c r="V296" s="131"/>
      <c r="W296" s="131"/>
      <c r="X296" s="131"/>
      <c r="Y296" s="131"/>
      <c r="Z296" s="131"/>
      <c r="AA296" s="131"/>
      <c r="AB296" s="131"/>
      <c r="AC296" s="131"/>
      <c r="AD296" s="131"/>
      <c r="AE296" s="131"/>
      <c r="AF296" s="131"/>
      <c r="AG296" s="131"/>
      <c r="AH296" s="131"/>
      <c r="AI296" s="131"/>
    </row>
    <row r="297" ht="15.75" customHeight="1">
      <c r="A297" s="131"/>
      <c r="B297" s="131"/>
      <c r="C297" s="131"/>
      <c r="D297" s="131"/>
      <c r="E297" s="131"/>
      <c r="F297" s="131"/>
      <c r="G297" s="131"/>
      <c r="H297" s="131"/>
      <c r="I297" s="131"/>
      <c r="J297" s="131"/>
      <c r="K297" s="131"/>
      <c r="L297" s="131"/>
      <c r="M297" s="131"/>
      <c r="N297" s="131"/>
      <c r="O297" s="131"/>
      <c r="P297" s="131"/>
      <c r="Q297" s="131"/>
      <c r="R297" s="131"/>
      <c r="S297" s="131"/>
      <c r="T297" s="131"/>
      <c r="U297" s="131"/>
      <c r="V297" s="131"/>
      <c r="W297" s="131"/>
      <c r="X297" s="131"/>
      <c r="Y297" s="131"/>
      <c r="Z297" s="131"/>
      <c r="AA297" s="131"/>
      <c r="AB297" s="131"/>
      <c r="AC297" s="131"/>
      <c r="AD297" s="131"/>
      <c r="AE297" s="131"/>
      <c r="AF297" s="131"/>
      <c r="AG297" s="131"/>
      <c r="AH297" s="131"/>
      <c r="AI297" s="131"/>
    </row>
    <row r="298" ht="15.75" customHeight="1">
      <c r="A298" s="131"/>
      <c r="B298" s="131"/>
      <c r="C298" s="131"/>
      <c r="D298" s="131"/>
      <c r="E298" s="131"/>
      <c r="F298" s="131"/>
      <c r="G298" s="131"/>
      <c r="H298" s="131"/>
      <c r="I298" s="131"/>
      <c r="J298" s="131"/>
      <c r="K298" s="131"/>
      <c r="L298" s="131"/>
      <c r="M298" s="131"/>
      <c r="N298" s="131"/>
      <c r="O298" s="131"/>
      <c r="P298" s="131"/>
      <c r="Q298" s="131"/>
      <c r="R298" s="131"/>
      <c r="S298" s="131"/>
      <c r="T298" s="131"/>
      <c r="U298" s="131"/>
      <c r="V298" s="131"/>
      <c r="W298" s="131"/>
      <c r="X298" s="131"/>
      <c r="Y298" s="131"/>
      <c r="Z298" s="131"/>
      <c r="AA298" s="131"/>
      <c r="AB298" s="131"/>
      <c r="AC298" s="131"/>
      <c r="AD298" s="131"/>
      <c r="AE298" s="131"/>
      <c r="AF298" s="131"/>
      <c r="AG298" s="131"/>
      <c r="AH298" s="131"/>
      <c r="AI298" s="131"/>
    </row>
    <row r="299" ht="15.75" customHeight="1">
      <c r="A299" s="96"/>
      <c r="B299" s="96"/>
      <c r="C299" s="96"/>
      <c r="D299" s="96"/>
      <c r="E299" s="96"/>
      <c r="F299" s="96"/>
      <c r="G299" s="96"/>
      <c r="H299" s="96"/>
      <c r="I299" s="96"/>
      <c r="J299" s="96"/>
      <c r="K299" s="96"/>
      <c r="L299" s="96"/>
      <c r="M299" s="96"/>
      <c r="N299" s="96"/>
      <c r="O299" s="96"/>
      <c r="P299" s="96"/>
      <c r="Q299" s="96"/>
      <c r="R299" s="96"/>
      <c r="S299" s="96"/>
      <c r="T299" s="96"/>
      <c r="U299" s="96"/>
      <c r="V299" s="96"/>
      <c r="W299" s="96"/>
      <c r="X299" s="96"/>
      <c r="Y299" s="96"/>
      <c r="Z299" s="96"/>
      <c r="AA299" s="96"/>
      <c r="AB299" s="96"/>
      <c r="AC299" s="96"/>
      <c r="AD299" s="96"/>
      <c r="AE299" s="96"/>
      <c r="AF299" s="96"/>
      <c r="AG299" s="96"/>
      <c r="AH299" s="96"/>
      <c r="AI299" s="96"/>
    </row>
    <row r="300" ht="15.75" customHeight="1">
      <c r="A300" s="96"/>
      <c r="B300" s="96"/>
      <c r="C300" s="96"/>
      <c r="D300" s="96"/>
      <c r="E300" s="96"/>
      <c r="F300" s="96"/>
      <c r="G300" s="96"/>
      <c r="H300" s="96"/>
      <c r="I300" s="96"/>
      <c r="J300" s="96"/>
      <c r="K300" s="96"/>
      <c r="L300" s="96"/>
      <c r="M300" s="96"/>
      <c r="N300" s="96"/>
      <c r="O300" s="96"/>
      <c r="P300" s="96"/>
      <c r="Q300" s="96"/>
      <c r="R300" s="96"/>
      <c r="S300" s="96"/>
      <c r="T300" s="96"/>
      <c r="U300" s="96"/>
      <c r="V300" s="96"/>
      <c r="W300" s="96"/>
      <c r="X300" s="96"/>
      <c r="Y300" s="96"/>
      <c r="Z300" s="96"/>
      <c r="AA300" s="96"/>
      <c r="AB300" s="96"/>
      <c r="AC300" s="96"/>
      <c r="AD300" s="96"/>
      <c r="AE300" s="96"/>
      <c r="AF300" s="96"/>
      <c r="AG300" s="96"/>
      <c r="AH300" s="96"/>
      <c r="AI300" s="96"/>
    </row>
    <row r="301" ht="15.75" customHeight="1">
      <c r="A301" s="96"/>
      <c r="B301" s="96"/>
      <c r="C301" s="96"/>
      <c r="D301" s="96"/>
      <c r="E301" s="96"/>
      <c r="F301" s="96"/>
      <c r="G301" s="96"/>
      <c r="H301" s="96"/>
      <c r="I301" s="96"/>
      <c r="J301" s="96"/>
      <c r="K301" s="96"/>
      <c r="L301" s="96"/>
      <c r="M301" s="96"/>
      <c r="N301" s="96"/>
      <c r="O301" s="96"/>
      <c r="P301" s="96"/>
      <c r="Q301" s="96"/>
      <c r="R301" s="96"/>
      <c r="S301" s="96"/>
      <c r="T301" s="96"/>
      <c r="U301" s="96"/>
      <c r="V301" s="96"/>
      <c r="W301" s="96"/>
      <c r="X301" s="96"/>
      <c r="Y301" s="96"/>
      <c r="Z301" s="96"/>
      <c r="AA301" s="96"/>
      <c r="AB301" s="96"/>
      <c r="AC301" s="96"/>
      <c r="AD301" s="96"/>
      <c r="AE301" s="96"/>
      <c r="AF301" s="96"/>
      <c r="AG301" s="96"/>
      <c r="AH301" s="96"/>
      <c r="AI301" s="96"/>
    </row>
    <row r="302" ht="15.75" customHeight="1">
      <c r="A302" s="96"/>
      <c r="B302" s="96"/>
      <c r="C302" s="96"/>
      <c r="D302" s="96"/>
      <c r="E302" s="96"/>
      <c r="F302" s="96"/>
      <c r="G302" s="96"/>
      <c r="H302" s="96"/>
      <c r="I302" s="96"/>
      <c r="J302" s="96"/>
      <c r="K302" s="96"/>
      <c r="L302" s="96"/>
      <c r="M302" s="96"/>
      <c r="N302" s="96"/>
      <c r="O302" s="96"/>
      <c r="P302" s="96"/>
      <c r="Q302" s="96"/>
      <c r="R302" s="96"/>
      <c r="S302" s="96"/>
      <c r="T302" s="96"/>
      <c r="U302" s="96"/>
      <c r="V302" s="96"/>
      <c r="W302" s="96"/>
      <c r="X302" s="96"/>
      <c r="Y302" s="96"/>
      <c r="Z302" s="96"/>
      <c r="AA302" s="96"/>
      <c r="AB302" s="96"/>
      <c r="AC302" s="96"/>
      <c r="AD302" s="96"/>
      <c r="AE302" s="96"/>
      <c r="AF302" s="96"/>
      <c r="AG302" s="96"/>
      <c r="AH302" s="96"/>
      <c r="AI302" s="96"/>
    </row>
    <row r="303" ht="15.75" customHeight="1">
      <c r="A303" s="96"/>
      <c r="B303" s="96"/>
      <c r="C303" s="96"/>
      <c r="D303" s="96"/>
      <c r="E303" s="96"/>
      <c r="F303" s="96"/>
      <c r="G303" s="96"/>
      <c r="H303" s="96"/>
      <c r="I303" s="96"/>
      <c r="J303" s="96"/>
      <c r="K303" s="96"/>
      <c r="L303" s="96"/>
      <c r="M303" s="96"/>
      <c r="N303" s="96"/>
      <c r="O303" s="96"/>
      <c r="P303" s="96"/>
      <c r="Q303" s="96"/>
      <c r="R303" s="96"/>
      <c r="S303" s="96"/>
      <c r="T303" s="96"/>
      <c r="U303" s="96"/>
      <c r="V303" s="96"/>
      <c r="W303" s="96"/>
      <c r="X303" s="96"/>
      <c r="Y303" s="96"/>
      <c r="Z303" s="96"/>
      <c r="AA303" s="96"/>
      <c r="AB303" s="96"/>
      <c r="AC303" s="96"/>
      <c r="AD303" s="96"/>
      <c r="AE303" s="96"/>
      <c r="AF303" s="96"/>
      <c r="AG303" s="96"/>
      <c r="AH303" s="96"/>
      <c r="AI303" s="96"/>
    </row>
    <row r="304" ht="15.75" customHeight="1">
      <c r="A304" s="96"/>
      <c r="B304" s="96"/>
      <c r="C304" s="96"/>
      <c r="D304" s="96"/>
      <c r="E304" s="96"/>
      <c r="F304" s="96"/>
      <c r="G304" s="96"/>
      <c r="H304" s="96"/>
      <c r="I304" s="96"/>
      <c r="J304" s="96"/>
      <c r="K304" s="96"/>
      <c r="L304" s="96"/>
      <c r="M304" s="96"/>
      <c r="N304" s="96"/>
      <c r="O304" s="96"/>
      <c r="P304" s="96"/>
      <c r="Q304" s="96"/>
      <c r="R304" s="96"/>
      <c r="S304" s="96"/>
      <c r="T304" s="96"/>
      <c r="U304" s="96"/>
      <c r="V304" s="96"/>
      <c r="W304" s="96"/>
      <c r="X304" s="96"/>
      <c r="Y304" s="96"/>
      <c r="Z304" s="96"/>
      <c r="AA304" s="96"/>
      <c r="AB304" s="96"/>
      <c r="AC304" s="96"/>
      <c r="AD304" s="96"/>
      <c r="AE304" s="96"/>
      <c r="AF304" s="96"/>
      <c r="AG304" s="96"/>
      <c r="AH304" s="96"/>
      <c r="AI304" s="96"/>
    </row>
    <row r="305" ht="15.75" customHeight="1">
      <c r="A305" s="96"/>
      <c r="B305" s="96"/>
      <c r="C305" s="96"/>
      <c r="D305" s="96"/>
      <c r="E305" s="96"/>
      <c r="F305" s="96"/>
      <c r="G305" s="96"/>
      <c r="H305" s="96"/>
      <c r="I305" s="96"/>
      <c r="J305" s="96"/>
      <c r="K305" s="96"/>
      <c r="L305" s="96"/>
      <c r="M305" s="96"/>
      <c r="N305" s="96"/>
      <c r="O305" s="96"/>
      <c r="P305" s="96"/>
      <c r="Q305" s="96"/>
      <c r="R305" s="96"/>
      <c r="S305" s="96"/>
      <c r="T305" s="96"/>
      <c r="U305" s="96"/>
      <c r="V305" s="96"/>
      <c r="W305" s="96"/>
      <c r="X305" s="96"/>
      <c r="Y305" s="96"/>
      <c r="Z305" s="96"/>
      <c r="AA305" s="96"/>
      <c r="AB305" s="96"/>
      <c r="AC305" s="96"/>
      <c r="AD305" s="96"/>
      <c r="AE305" s="96"/>
      <c r="AF305" s="96"/>
      <c r="AG305" s="96"/>
      <c r="AH305" s="96"/>
      <c r="AI305" s="96"/>
    </row>
    <row r="306" ht="15.75" customHeight="1">
      <c r="A306" s="96"/>
      <c r="B306" s="96"/>
      <c r="C306" s="96"/>
      <c r="D306" s="96"/>
      <c r="E306" s="96"/>
      <c r="F306" s="96"/>
      <c r="G306" s="96"/>
      <c r="H306" s="96"/>
      <c r="I306" s="96"/>
      <c r="J306" s="96"/>
      <c r="K306" s="96"/>
      <c r="L306" s="96"/>
      <c r="M306" s="96"/>
      <c r="N306" s="96"/>
      <c r="O306" s="96"/>
      <c r="P306" s="96"/>
      <c r="Q306" s="96"/>
      <c r="R306" s="96"/>
      <c r="S306" s="96"/>
      <c r="T306" s="96"/>
      <c r="U306" s="96"/>
      <c r="V306" s="96"/>
      <c r="W306" s="96"/>
      <c r="X306" s="96"/>
      <c r="Y306" s="96"/>
      <c r="Z306" s="96"/>
      <c r="AA306" s="96"/>
      <c r="AB306" s="96"/>
      <c r="AC306" s="96"/>
      <c r="AD306" s="96"/>
      <c r="AE306" s="96"/>
      <c r="AF306" s="96"/>
      <c r="AG306" s="96"/>
      <c r="AH306" s="96"/>
      <c r="AI306" s="96"/>
    </row>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5">
    <mergeCell ref="U4:W4"/>
    <mergeCell ref="X4:Z4"/>
    <mergeCell ref="AC4:AE4"/>
    <mergeCell ref="AG4:AH4"/>
    <mergeCell ref="AG5:AH5"/>
    <mergeCell ref="AG6:AH6"/>
    <mergeCell ref="AG7:AH7"/>
    <mergeCell ref="AG8:AH8"/>
    <mergeCell ref="A1:I1"/>
    <mergeCell ref="K1:S1"/>
    <mergeCell ref="U1:W1"/>
    <mergeCell ref="X1:Z1"/>
    <mergeCell ref="AA1:AH1"/>
    <mergeCell ref="A4:B4"/>
    <mergeCell ref="C4:N4"/>
    <mergeCell ref="O4:Q4"/>
    <mergeCell ref="R4:T4"/>
    <mergeCell ref="B5:N5"/>
    <mergeCell ref="O5:Q5"/>
    <mergeCell ref="B6:N6"/>
    <mergeCell ref="R6:T6"/>
    <mergeCell ref="U7:W7"/>
    <mergeCell ref="U10:W10"/>
    <mergeCell ref="X10:Z10"/>
    <mergeCell ref="AC10:AE10"/>
    <mergeCell ref="AG10:AH10"/>
    <mergeCell ref="AG11:AH11"/>
    <mergeCell ref="AG12:AH12"/>
    <mergeCell ref="AG13:AH13"/>
    <mergeCell ref="AG14:AH14"/>
    <mergeCell ref="B7:N7"/>
    <mergeCell ref="B8:N8"/>
    <mergeCell ref="X8:Z8"/>
    <mergeCell ref="A10:B10"/>
    <mergeCell ref="C10:N10"/>
    <mergeCell ref="O10:Q10"/>
    <mergeCell ref="R10:T10"/>
    <mergeCell ref="AC16:AE16"/>
    <mergeCell ref="AG16:AH16"/>
    <mergeCell ref="AG17:AH17"/>
    <mergeCell ref="AG18:AH18"/>
    <mergeCell ref="AG19:AH19"/>
    <mergeCell ref="AG20:AH20"/>
    <mergeCell ref="B26:N26"/>
    <mergeCell ref="A29:I29"/>
    <mergeCell ref="K29:S29"/>
    <mergeCell ref="U29:W29"/>
    <mergeCell ref="X29:Z29"/>
    <mergeCell ref="AA29:AH29"/>
    <mergeCell ref="L33:V33"/>
    <mergeCell ref="A32:K32"/>
    <mergeCell ref="A34:K34"/>
    <mergeCell ref="L34:V34"/>
    <mergeCell ref="W35:AG35"/>
    <mergeCell ref="A36:K36"/>
    <mergeCell ref="W36:AG36"/>
    <mergeCell ref="L37:V37"/>
    <mergeCell ref="A38:K38"/>
    <mergeCell ref="L38:V38"/>
    <mergeCell ref="W39:AG39"/>
    <mergeCell ref="A40:K40"/>
    <mergeCell ref="W40:AG40"/>
    <mergeCell ref="L41:V41"/>
    <mergeCell ref="A42:K42"/>
    <mergeCell ref="L42:V42"/>
    <mergeCell ref="W43:AG43"/>
    <mergeCell ref="A44:K44"/>
    <mergeCell ref="W44:AG44"/>
    <mergeCell ref="L45:V45"/>
    <mergeCell ref="A46:K46"/>
    <mergeCell ref="L46:V46"/>
    <mergeCell ref="A53:K53"/>
    <mergeCell ref="A55:K55"/>
    <mergeCell ref="A49:K49"/>
    <mergeCell ref="L50:V50"/>
    <mergeCell ref="A51:K51"/>
    <mergeCell ref="L51:V51"/>
    <mergeCell ref="W52:AG52"/>
    <mergeCell ref="W53:AG53"/>
    <mergeCell ref="L54:V54"/>
    <mergeCell ref="L65:V65"/>
    <mergeCell ref="W65:AG65"/>
    <mergeCell ref="A70:I70"/>
    <mergeCell ref="K70:S70"/>
    <mergeCell ref="U70:W70"/>
    <mergeCell ref="X70:Z70"/>
    <mergeCell ref="AA70:AH70"/>
    <mergeCell ref="A73:K73"/>
    <mergeCell ref="L74:V74"/>
    <mergeCell ref="A75:K75"/>
    <mergeCell ref="L75:V75"/>
    <mergeCell ref="W76:AG76"/>
    <mergeCell ref="W77:AG77"/>
    <mergeCell ref="L78:V78"/>
    <mergeCell ref="L79:V79"/>
    <mergeCell ref="W80:AG80"/>
    <mergeCell ref="W81:AG81"/>
    <mergeCell ref="L82:V82"/>
    <mergeCell ref="L83:V83"/>
    <mergeCell ref="W84:AG84"/>
    <mergeCell ref="W85:AG85"/>
    <mergeCell ref="A92:K92"/>
    <mergeCell ref="A94:K94"/>
    <mergeCell ref="A96:K96"/>
    <mergeCell ref="A77:K77"/>
    <mergeCell ref="A79:K79"/>
    <mergeCell ref="A81:K81"/>
    <mergeCell ref="A83:K83"/>
    <mergeCell ref="A85:K85"/>
    <mergeCell ref="A87:K87"/>
    <mergeCell ref="A90:K90"/>
    <mergeCell ref="L86:V86"/>
    <mergeCell ref="L87:V87"/>
    <mergeCell ref="L91:V91"/>
    <mergeCell ref="L92:V92"/>
    <mergeCell ref="W93:AG93"/>
    <mergeCell ref="W94:AG94"/>
    <mergeCell ref="L95:V95"/>
    <mergeCell ref="L106:V106"/>
    <mergeCell ref="W106:AG106"/>
    <mergeCell ref="L96:V96"/>
    <mergeCell ref="L99:V99"/>
    <mergeCell ref="W100:AG100"/>
    <mergeCell ref="L101:V101"/>
    <mergeCell ref="W101:AG101"/>
    <mergeCell ref="L104:V104"/>
    <mergeCell ref="W105:AG105"/>
    <mergeCell ref="B11:N11"/>
    <mergeCell ref="O11:Q11"/>
    <mergeCell ref="B12:N12"/>
    <mergeCell ref="R12:T12"/>
    <mergeCell ref="B13:N13"/>
    <mergeCell ref="U13:W13"/>
    <mergeCell ref="X14:Z14"/>
    <mergeCell ref="B14:N14"/>
    <mergeCell ref="A16:B16"/>
    <mergeCell ref="C16:N16"/>
    <mergeCell ref="O16:Q16"/>
    <mergeCell ref="R16:T16"/>
    <mergeCell ref="U16:W16"/>
    <mergeCell ref="X16:Z16"/>
    <mergeCell ref="B17:N17"/>
    <mergeCell ref="O17:Q17"/>
    <mergeCell ref="B18:N18"/>
    <mergeCell ref="R18:T18"/>
    <mergeCell ref="B19:N19"/>
    <mergeCell ref="U19:W19"/>
    <mergeCell ref="X20:Z20"/>
    <mergeCell ref="AC22:AE22"/>
    <mergeCell ref="AG22:AH22"/>
    <mergeCell ref="AG23:AH23"/>
    <mergeCell ref="AG24:AH24"/>
    <mergeCell ref="AG25:AH25"/>
    <mergeCell ref="AG26:AH26"/>
    <mergeCell ref="B20:N20"/>
    <mergeCell ref="A22:B22"/>
    <mergeCell ref="C22:N22"/>
    <mergeCell ref="O22:Q22"/>
    <mergeCell ref="R22:T22"/>
    <mergeCell ref="U22:W22"/>
    <mergeCell ref="X22:Z22"/>
    <mergeCell ref="B23:N23"/>
    <mergeCell ref="O23:Q23"/>
    <mergeCell ref="B24:N24"/>
    <mergeCell ref="R24:T24"/>
    <mergeCell ref="B25:N25"/>
    <mergeCell ref="U25:W25"/>
    <mergeCell ref="X26:Z26"/>
    <mergeCell ref="L55:V55"/>
    <mergeCell ref="L58:V58"/>
    <mergeCell ref="W59:AG59"/>
    <mergeCell ref="L60:V60"/>
    <mergeCell ref="W60:AG60"/>
    <mergeCell ref="L63:V63"/>
    <mergeCell ref="W64:AG64"/>
  </mergeCells>
  <conditionalFormatting sqref="AG5:AH8 AG11:AH14 AG17:AH20 AG23:AH26">
    <cfRule type="cellIs" dxfId="0" priority="1" operator="lessThan">
      <formula>2.5</formula>
    </cfRule>
  </conditionalFormatting>
  <conditionalFormatting sqref="AG5:AH8 AG11:AH14 AG17:AH20 AG23:AH26">
    <cfRule type="cellIs" dxfId="1" priority="2" operator="greaterThan">
      <formula>2.5</formula>
    </cfRule>
  </conditionalFormatting>
  <dataValidations>
    <dataValidation type="list" allowBlank="1" showErrorMessage="1" sqref="B5:B8 B11:B14 B17:B20 B23:B26">
      <formula1>seznam!$K:$K</formula1>
    </dataValidation>
    <dataValidation type="list" allowBlank="1" showErrorMessage="1" sqref="A32 L33 A34 W35 A36 L37 A38 W39 A40 L41 A42 W43 A44 L45 A46 A49 L50 A51 W52 A53 L54 A55 L58 W59 L60 L63 W64 L65 A73 L74 A75 W76 A77 L78 A79 W80 A81 L82 A83 W84 A85 L86 A87 A90 L91 A92 W93 A94 L95 A96 L99 W100 L101 L104 W105 L106">
      <formula1>$B$5:$B$26</formula1>
    </dataValidation>
  </dataValidations>
  <printOptions horizontalCentered="1"/>
  <pageMargins bottom="0.3937007874015748" footer="0.0" header="0.0" left="0.3937007874015748" right="0.3937007874015748" top="0.3937007874015748"/>
  <pageSetup fitToHeight="0"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fitToPage="1"/>
  </sheetPr>
  <sheetViews>
    <sheetView showGridLines="0" workbookViewId="0"/>
  </sheetViews>
  <sheetFormatPr customHeight="1" defaultColWidth="12.63" defaultRowHeight="15.0"/>
  <cols>
    <col customWidth="1" min="1" max="35" width="2.38"/>
  </cols>
  <sheetData>
    <row r="1" ht="15.75" customHeight="1">
      <c r="A1" s="3" t="str">
        <f>div_A!A1</f>
        <v>1. KBT Libereckého kraje</v>
      </c>
      <c r="B1" s="2"/>
      <c r="C1" s="2"/>
      <c r="D1" s="2"/>
      <c r="E1" s="2"/>
      <c r="F1" s="2"/>
      <c r="G1" s="2"/>
      <c r="H1" s="2"/>
      <c r="I1" s="4"/>
      <c r="J1" s="5"/>
      <c r="K1" s="7" t="str">
        <f>div_A!K1</f>
        <v>Liberec, 28.9.2026</v>
      </c>
      <c r="L1" s="2"/>
      <c r="M1" s="2"/>
      <c r="N1" s="2"/>
      <c r="O1" s="2"/>
      <c r="P1" s="2"/>
      <c r="Q1" s="2"/>
      <c r="R1" s="2"/>
      <c r="S1" s="4"/>
      <c r="T1" s="8"/>
      <c r="U1" s="9" t="s">
        <v>2</v>
      </c>
      <c r="V1" s="2"/>
      <c r="W1" s="4"/>
      <c r="X1" s="12" t="s">
        <v>3</v>
      </c>
      <c r="Y1" s="2"/>
      <c r="Z1" s="4"/>
      <c r="AA1" s="12" t="s">
        <v>6</v>
      </c>
      <c r="AB1" s="2"/>
      <c r="AC1" s="2"/>
      <c r="AD1" s="2"/>
      <c r="AE1" s="2"/>
      <c r="AF1" s="2"/>
      <c r="AG1" s="2"/>
      <c r="AH1" s="16"/>
      <c r="AI1" s="17"/>
    </row>
    <row r="2" ht="9.0" customHeight="1">
      <c r="A2" s="18"/>
      <c r="B2" s="20"/>
      <c r="C2" s="20"/>
      <c r="D2" s="20"/>
      <c r="E2" s="20"/>
      <c r="F2" s="20"/>
      <c r="G2" s="20"/>
      <c r="H2" s="20"/>
      <c r="I2" s="20"/>
      <c r="J2" s="20"/>
      <c r="K2" s="20"/>
      <c r="L2" s="20"/>
      <c r="M2" s="20"/>
      <c r="N2" s="20"/>
      <c r="O2" s="21"/>
      <c r="P2" s="21"/>
      <c r="Q2" s="21"/>
      <c r="R2" s="21"/>
      <c r="S2" s="21"/>
      <c r="T2" s="21"/>
      <c r="U2" s="21"/>
      <c r="V2" s="21"/>
      <c r="W2" s="21"/>
      <c r="X2" s="21"/>
      <c r="Y2" s="21"/>
      <c r="Z2" s="21"/>
      <c r="AA2" s="21"/>
      <c r="AB2" s="21"/>
      <c r="AC2" s="21"/>
      <c r="AD2" s="21"/>
      <c r="AE2" s="21"/>
      <c r="AF2" s="21"/>
      <c r="AG2" s="21"/>
      <c r="AH2" s="17"/>
      <c r="AI2" s="17"/>
    </row>
    <row r="3" ht="9.0" customHeight="1">
      <c r="A3" s="18"/>
      <c r="B3" s="20"/>
      <c r="C3" s="20"/>
      <c r="D3" s="20"/>
      <c r="E3" s="20"/>
      <c r="F3" s="20"/>
      <c r="G3" s="20"/>
      <c r="H3" s="20"/>
      <c r="I3" s="20"/>
      <c r="J3" s="20"/>
      <c r="K3" s="20"/>
      <c r="L3" s="20"/>
      <c r="M3" s="20"/>
      <c r="N3" s="20"/>
      <c r="O3" s="21"/>
      <c r="P3" s="21"/>
      <c r="Q3" s="21"/>
      <c r="R3" s="21"/>
      <c r="S3" s="21"/>
      <c r="T3" s="21"/>
      <c r="U3" s="21"/>
      <c r="V3" s="21"/>
      <c r="W3" s="21"/>
      <c r="X3" s="21"/>
      <c r="Y3" s="21"/>
      <c r="Z3" s="21"/>
      <c r="AA3" s="21"/>
      <c r="AB3" s="21"/>
      <c r="AC3" s="21"/>
      <c r="AD3" s="21"/>
      <c r="AE3" s="21"/>
      <c r="AF3" s="21"/>
      <c r="AG3" s="21"/>
      <c r="AH3" s="17"/>
      <c r="AI3" s="17"/>
    </row>
    <row r="4" ht="16.5" customHeight="1">
      <c r="A4" s="22"/>
      <c r="B4" s="4"/>
      <c r="C4" s="23" t="s">
        <v>8</v>
      </c>
      <c r="D4" s="2"/>
      <c r="E4" s="2"/>
      <c r="F4" s="2"/>
      <c r="G4" s="2"/>
      <c r="H4" s="2"/>
      <c r="I4" s="2"/>
      <c r="J4" s="2"/>
      <c r="K4" s="2"/>
      <c r="L4" s="2"/>
      <c r="M4" s="2"/>
      <c r="N4" s="16"/>
      <c r="O4" s="24">
        <v>1.0</v>
      </c>
      <c r="P4" s="2"/>
      <c r="Q4" s="25"/>
      <c r="R4" s="26">
        <v>2.0</v>
      </c>
      <c r="S4" s="2"/>
      <c r="T4" s="25"/>
      <c r="U4" s="26">
        <v>3.0</v>
      </c>
      <c r="V4" s="2"/>
      <c r="W4" s="25"/>
      <c r="X4" s="26">
        <v>4.0</v>
      </c>
      <c r="Y4" s="2"/>
      <c r="Z4" s="16"/>
      <c r="AA4" s="27" t="s">
        <v>9</v>
      </c>
      <c r="AB4" s="27" t="s">
        <v>10</v>
      </c>
      <c r="AC4" s="26" t="s">
        <v>11</v>
      </c>
      <c r="AD4" s="2"/>
      <c r="AE4" s="25"/>
      <c r="AF4" s="28" t="s">
        <v>12</v>
      </c>
      <c r="AG4" s="29" t="s">
        <v>13</v>
      </c>
      <c r="AH4" s="16"/>
      <c r="AI4" s="17"/>
    </row>
    <row r="5" ht="16.5" customHeight="1">
      <c r="A5" s="30">
        <v>1.0</v>
      </c>
      <c r="B5" s="31" t="s">
        <v>15</v>
      </c>
      <c r="C5" s="32"/>
      <c r="D5" s="32"/>
      <c r="E5" s="32"/>
      <c r="F5" s="32"/>
      <c r="G5" s="32"/>
      <c r="H5" s="32"/>
      <c r="I5" s="32"/>
      <c r="J5" s="32"/>
      <c r="K5" s="32"/>
      <c r="L5" s="32"/>
      <c r="M5" s="32"/>
      <c r="N5" s="32"/>
      <c r="O5" s="33" t="s">
        <v>17</v>
      </c>
      <c r="P5" s="34"/>
      <c r="Q5" s="35"/>
      <c r="R5" s="36">
        <v>3.0</v>
      </c>
      <c r="S5" s="37" t="s">
        <v>19</v>
      </c>
      <c r="T5" s="38">
        <v>1.0</v>
      </c>
      <c r="U5" s="36">
        <v>3.0</v>
      </c>
      <c r="V5" s="37" t="s">
        <v>19</v>
      </c>
      <c r="W5" s="38">
        <v>0.0</v>
      </c>
      <c r="X5" s="36">
        <v>3.0</v>
      </c>
      <c r="Y5" s="37" t="s">
        <v>19</v>
      </c>
      <c r="Z5" s="36">
        <v>1.0</v>
      </c>
      <c r="AA5" s="39">
        <f>IF(B5&lt;&gt;"",SUM(IF(R5&gt;T5,1,0),IF(U5&gt;W5,1,0),IF(X5&gt;Z5,1,0)),"")</f>
        <v>3</v>
      </c>
      <c r="AB5" s="40">
        <f>IF(B5&lt;&gt;"",SUM(IF(R5&lt;T5,1,0),IF(U5&lt;W5,1,0),IF(X5&lt;Z5,1,0)),"")</f>
        <v>0</v>
      </c>
      <c r="AC5" s="41">
        <f>IF(B5&lt;&gt;"",R5+U5+X5,"")</f>
        <v>9</v>
      </c>
      <c r="AD5" s="41" t="s">
        <v>19</v>
      </c>
      <c r="AE5" s="42">
        <f>IF(B5&lt;&gt;"",T5+W5+Z5,"")</f>
        <v>2</v>
      </c>
      <c r="AF5" s="43">
        <f t="shared" ref="AF5:AF8" si="1">IF(B5&lt;&gt;"",(AA5*2)+AB5,"")</f>
        <v>6</v>
      </c>
      <c r="AG5" s="44">
        <f t="shared" ref="AG5:AG8" si="2">IF(B5&lt;&gt;"",RANK(AF5,$AF$5:$AF$8,0),"")</f>
        <v>1</v>
      </c>
      <c r="AH5" s="45"/>
      <c r="AI5" s="17"/>
    </row>
    <row r="6" ht="16.5" customHeight="1">
      <c r="A6" s="46">
        <v>2.0</v>
      </c>
      <c r="B6" s="31" t="s">
        <v>20</v>
      </c>
      <c r="C6" s="32"/>
      <c r="D6" s="32"/>
      <c r="E6" s="32"/>
      <c r="F6" s="32"/>
      <c r="G6" s="32"/>
      <c r="H6" s="32"/>
      <c r="I6" s="32"/>
      <c r="J6" s="32"/>
      <c r="K6" s="32"/>
      <c r="L6" s="32"/>
      <c r="M6" s="32"/>
      <c r="N6" s="32"/>
      <c r="O6" s="50">
        <f>T5</f>
        <v>1</v>
      </c>
      <c r="P6" s="51" t="s">
        <v>19</v>
      </c>
      <c r="Q6" s="52">
        <f>R5</f>
        <v>3</v>
      </c>
      <c r="R6" s="53" t="s">
        <v>17</v>
      </c>
      <c r="S6" s="54"/>
      <c r="T6" s="55"/>
      <c r="U6" s="56">
        <v>1.0</v>
      </c>
      <c r="V6" s="57" t="s">
        <v>19</v>
      </c>
      <c r="W6" s="58">
        <v>3.0</v>
      </c>
      <c r="X6" s="56">
        <v>2.0</v>
      </c>
      <c r="Y6" s="57" t="s">
        <v>19</v>
      </c>
      <c r="Z6" s="59">
        <v>3.0</v>
      </c>
      <c r="AA6" s="60">
        <f>IF(B6&lt;&gt;"",SUM(IF(O6&gt;Q6,1,0),IF(U6&gt;W6,1,0),IF(X6&gt;Z6,1,0)),"")</f>
        <v>0</v>
      </c>
      <c r="AB6" s="61">
        <f>IF(B6&lt;&gt;"",SUM(IF(O6&lt;Q6,1,0),IF(U6&lt;W6,1,0),IF(X6&lt;Z6,1,0)),"")</f>
        <v>3</v>
      </c>
      <c r="AC6" s="62">
        <f>IF(B6&lt;&gt;"",O6+U6+X6,"")</f>
        <v>4</v>
      </c>
      <c r="AD6" s="63" t="s">
        <v>19</v>
      </c>
      <c r="AE6" s="64">
        <f>IF(B6&lt;&gt;"",Q6+W6+Z6,"")</f>
        <v>9</v>
      </c>
      <c r="AF6" s="65">
        <f t="shared" si="1"/>
        <v>3</v>
      </c>
      <c r="AG6" s="44">
        <f t="shared" si="2"/>
        <v>4</v>
      </c>
      <c r="AH6" s="45"/>
      <c r="AI6" s="17"/>
    </row>
    <row r="7" ht="16.5" customHeight="1">
      <c r="A7" s="46">
        <v>3.0</v>
      </c>
      <c r="B7" s="31" t="s">
        <v>24</v>
      </c>
      <c r="C7" s="32"/>
      <c r="D7" s="32"/>
      <c r="E7" s="32"/>
      <c r="F7" s="32"/>
      <c r="G7" s="32"/>
      <c r="H7" s="32"/>
      <c r="I7" s="32"/>
      <c r="J7" s="32"/>
      <c r="K7" s="32"/>
      <c r="L7" s="32"/>
      <c r="M7" s="32"/>
      <c r="N7" s="32"/>
      <c r="O7" s="66">
        <f>W5</f>
        <v>0</v>
      </c>
      <c r="P7" s="67" t="s">
        <v>19</v>
      </c>
      <c r="Q7" s="68">
        <f>U5</f>
        <v>3</v>
      </c>
      <c r="R7" s="69">
        <f>W6</f>
        <v>3</v>
      </c>
      <c r="S7" s="67" t="s">
        <v>19</v>
      </c>
      <c r="T7" s="68">
        <f>U6</f>
        <v>1</v>
      </c>
      <c r="U7" s="53" t="s">
        <v>17</v>
      </c>
      <c r="V7" s="54"/>
      <c r="W7" s="55"/>
      <c r="X7" s="56">
        <v>1.0</v>
      </c>
      <c r="Y7" s="57" t="s">
        <v>19</v>
      </c>
      <c r="Z7" s="59">
        <v>3.0</v>
      </c>
      <c r="AA7" s="60">
        <f>IF(B7&lt;&gt;"",SUM(IF(O7&gt;Q7,1,0),IF(R7&gt;T7,1,0),IF(X7&gt;Z7,1,0)),"")</f>
        <v>1</v>
      </c>
      <c r="AB7" s="61">
        <f>IF(B7&lt;&gt;"",SUM(IF(O7&lt;Q7,1,0),IF(R7&lt;T7,1,0),IF(X7&lt;Z7,1,0)),"")</f>
        <v>2</v>
      </c>
      <c r="AC7" s="62">
        <f>IF(B7&lt;&gt;"",O7+R7+X7,"")</f>
        <v>4</v>
      </c>
      <c r="AD7" s="63" t="s">
        <v>19</v>
      </c>
      <c r="AE7" s="64">
        <f>IF(B7&lt;&gt;"",Q7+T7+Z7,"")</f>
        <v>7</v>
      </c>
      <c r="AF7" s="65">
        <f t="shared" si="1"/>
        <v>4</v>
      </c>
      <c r="AG7" s="44">
        <f t="shared" si="2"/>
        <v>3</v>
      </c>
      <c r="AH7" s="45"/>
      <c r="AI7" s="17"/>
    </row>
    <row r="8" ht="16.5" customHeight="1">
      <c r="A8" s="70">
        <v>4.0</v>
      </c>
      <c r="B8" s="71" t="s">
        <v>28</v>
      </c>
      <c r="C8" s="72"/>
      <c r="D8" s="72"/>
      <c r="E8" s="72"/>
      <c r="F8" s="72"/>
      <c r="G8" s="72"/>
      <c r="H8" s="72"/>
      <c r="I8" s="72"/>
      <c r="J8" s="72"/>
      <c r="K8" s="72"/>
      <c r="L8" s="72"/>
      <c r="M8" s="72"/>
      <c r="N8" s="72"/>
      <c r="O8" s="73">
        <f>Z5</f>
        <v>1</v>
      </c>
      <c r="P8" s="74" t="s">
        <v>19</v>
      </c>
      <c r="Q8" s="75">
        <f>X5</f>
        <v>3</v>
      </c>
      <c r="R8" s="76">
        <f>Z6</f>
        <v>3</v>
      </c>
      <c r="S8" s="74" t="s">
        <v>19</v>
      </c>
      <c r="T8" s="77">
        <f>X6</f>
        <v>2</v>
      </c>
      <c r="U8" s="76">
        <f>Z7</f>
        <v>3</v>
      </c>
      <c r="V8" s="78" t="s">
        <v>19</v>
      </c>
      <c r="W8" s="77">
        <f>X7</f>
        <v>1</v>
      </c>
      <c r="X8" s="79" t="s">
        <v>17</v>
      </c>
      <c r="Y8" s="80"/>
      <c r="Z8" s="81"/>
      <c r="AA8" s="82">
        <f>IF(B8&lt;&gt;"",SUM(IF(O8&gt;Q8,1,0),IF(R8&gt;T8,1,0),IF(U8&gt;W8,1,0)),"")</f>
        <v>2</v>
      </c>
      <c r="AB8" s="83">
        <f>IF(B8&lt;&gt;"",SUM(IF(O8&lt;Q8,1,0),IF(R8&lt;T8,1,0),IF(U8&lt;W8,1,0)),"")</f>
        <v>1</v>
      </c>
      <c r="AC8" s="84">
        <f>IF(B8&lt;&gt;"",O8+R8+U8,"")</f>
        <v>7</v>
      </c>
      <c r="AD8" s="85" t="s">
        <v>19</v>
      </c>
      <c r="AE8" s="86">
        <f>IF(B8&lt;&gt;"",Q8+T8+W8,"")</f>
        <v>6</v>
      </c>
      <c r="AF8" s="87">
        <f t="shared" si="1"/>
        <v>5</v>
      </c>
      <c r="AG8" s="88">
        <f t="shared" si="2"/>
        <v>2</v>
      </c>
      <c r="AH8" s="89"/>
      <c r="AI8" s="17"/>
    </row>
    <row r="9" ht="16.5" customHeight="1">
      <c r="A9" s="17"/>
      <c r="B9" s="20"/>
      <c r="C9" s="20"/>
      <c r="D9" s="20"/>
      <c r="E9" s="20"/>
      <c r="F9" s="20"/>
      <c r="G9" s="20"/>
      <c r="H9" s="20"/>
      <c r="I9" s="20"/>
      <c r="J9" s="20"/>
      <c r="K9" s="20"/>
      <c r="L9" s="20"/>
      <c r="M9" s="20"/>
      <c r="N9" s="20"/>
      <c r="O9" s="21"/>
      <c r="P9" s="21"/>
      <c r="Q9" s="21"/>
      <c r="R9" s="21"/>
      <c r="S9" s="21"/>
      <c r="T9" s="21"/>
      <c r="U9" s="21"/>
      <c r="V9" s="21"/>
      <c r="W9" s="21"/>
      <c r="X9" s="21"/>
      <c r="Y9" s="21"/>
      <c r="Z9" s="21"/>
      <c r="AA9" s="21"/>
      <c r="AB9" s="21"/>
      <c r="AC9" s="21"/>
      <c r="AD9" s="21"/>
      <c r="AE9" s="21"/>
      <c r="AF9" s="90"/>
      <c r="AG9" s="90"/>
      <c r="AH9" s="17"/>
      <c r="AI9" s="17"/>
    </row>
    <row r="10" ht="16.5" customHeight="1">
      <c r="A10" s="22"/>
      <c r="B10" s="4"/>
      <c r="C10" s="23" t="s">
        <v>31</v>
      </c>
      <c r="D10" s="2"/>
      <c r="E10" s="2"/>
      <c r="F10" s="2"/>
      <c r="G10" s="2"/>
      <c r="H10" s="2"/>
      <c r="I10" s="2"/>
      <c r="J10" s="2"/>
      <c r="K10" s="2"/>
      <c r="L10" s="2"/>
      <c r="M10" s="2"/>
      <c r="N10" s="16"/>
      <c r="O10" s="24">
        <v>1.0</v>
      </c>
      <c r="P10" s="2"/>
      <c r="Q10" s="25"/>
      <c r="R10" s="26">
        <v>2.0</v>
      </c>
      <c r="S10" s="2"/>
      <c r="T10" s="25"/>
      <c r="U10" s="26">
        <v>3.0</v>
      </c>
      <c r="V10" s="2"/>
      <c r="W10" s="25"/>
      <c r="X10" s="26">
        <v>4.0</v>
      </c>
      <c r="Y10" s="2"/>
      <c r="Z10" s="16"/>
      <c r="AA10" s="27" t="s">
        <v>9</v>
      </c>
      <c r="AB10" s="27" t="s">
        <v>10</v>
      </c>
      <c r="AC10" s="26" t="s">
        <v>11</v>
      </c>
      <c r="AD10" s="2"/>
      <c r="AE10" s="25"/>
      <c r="AF10" s="28" t="s">
        <v>12</v>
      </c>
      <c r="AG10" s="29" t="s">
        <v>13</v>
      </c>
      <c r="AH10" s="16"/>
      <c r="AI10" s="17"/>
    </row>
    <row r="11" ht="16.5" customHeight="1">
      <c r="A11" s="30">
        <v>1.0</v>
      </c>
      <c r="B11" s="31" t="s">
        <v>32</v>
      </c>
      <c r="C11" s="32"/>
      <c r="D11" s="32"/>
      <c r="E11" s="32"/>
      <c r="F11" s="32"/>
      <c r="G11" s="32"/>
      <c r="H11" s="32"/>
      <c r="I11" s="32"/>
      <c r="J11" s="32"/>
      <c r="K11" s="32"/>
      <c r="L11" s="32"/>
      <c r="M11" s="32"/>
      <c r="N11" s="32"/>
      <c r="O11" s="33" t="s">
        <v>17</v>
      </c>
      <c r="P11" s="34"/>
      <c r="Q11" s="35"/>
      <c r="R11" s="36">
        <v>1.0</v>
      </c>
      <c r="S11" s="37" t="s">
        <v>19</v>
      </c>
      <c r="T11" s="38">
        <v>3.0</v>
      </c>
      <c r="U11" s="36">
        <v>3.0</v>
      </c>
      <c r="V11" s="37" t="s">
        <v>19</v>
      </c>
      <c r="W11" s="38">
        <v>1.0</v>
      </c>
      <c r="X11" s="36">
        <v>3.0</v>
      </c>
      <c r="Y11" s="37" t="s">
        <v>19</v>
      </c>
      <c r="Z11" s="36">
        <v>0.0</v>
      </c>
      <c r="AA11" s="39">
        <f>IF(B11&lt;&gt;"",SUM(IF(R11&gt;T11,1,0),IF(U11&gt;W11,1,0),IF(X11&gt;Z11,1,0)),"")</f>
        <v>2</v>
      </c>
      <c r="AB11" s="40">
        <f>IF(B11&lt;&gt;"",SUM(IF(R11&lt;T11,1,0),IF(U11&lt;W11,1,0),IF(X11&lt;Z11,1,0)),"")</f>
        <v>1</v>
      </c>
      <c r="AC11" s="41">
        <f>IF(B11&lt;&gt;"",R11+U11+X11,"")</f>
        <v>7</v>
      </c>
      <c r="AD11" s="41" t="s">
        <v>19</v>
      </c>
      <c r="AE11" s="42">
        <f>IF(B11&lt;&gt;"",T11+W11+Z11,"")</f>
        <v>4</v>
      </c>
      <c r="AF11" s="43">
        <f t="shared" ref="AF11:AF14" si="3">IF(B11&lt;&gt;"",(AA11*2)+AB11,"")</f>
        <v>5</v>
      </c>
      <c r="AG11" s="44">
        <f t="shared" ref="AG11:AG14" si="4">IF(B11&lt;&gt;"",RANK(AF11,$AF$11:$AF$14,0)+IF(AI11&lt;&gt;"",RANK(AI11,$AI$11:$AI$14,0)-1,0),"")</f>
        <v>2</v>
      </c>
      <c r="AH11" s="45"/>
      <c r="AI11" s="17"/>
    </row>
    <row r="12" ht="16.5" customHeight="1">
      <c r="A12" s="46">
        <v>2.0</v>
      </c>
      <c r="B12" s="31" t="s">
        <v>35</v>
      </c>
      <c r="C12" s="32"/>
      <c r="D12" s="32"/>
      <c r="E12" s="32"/>
      <c r="F12" s="32"/>
      <c r="G12" s="32"/>
      <c r="H12" s="32"/>
      <c r="I12" s="32"/>
      <c r="J12" s="32"/>
      <c r="K12" s="32"/>
      <c r="L12" s="32"/>
      <c r="M12" s="32"/>
      <c r="N12" s="32"/>
      <c r="O12" s="50">
        <f>T11</f>
        <v>3</v>
      </c>
      <c r="P12" s="51" t="s">
        <v>19</v>
      </c>
      <c r="Q12" s="52">
        <f>R11</f>
        <v>1</v>
      </c>
      <c r="R12" s="53" t="s">
        <v>17</v>
      </c>
      <c r="S12" s="54"/>
      <c r="T12" s="55"/>
      <c r="U12" s="56">
        <v>3.0</v>
      </c>
      <c r="V12" s="57" t="s">
        <v>19</v>
      </c>
      <c r="W12" s="58">
        <v>0.0</v>
      </c>
      <c r="X12" s="56">
        <v>3.0</v>
      </c>
      <c r="Y12" s="57" t="s">
        <v>19</v>
      </c>
      <c r="Z12" s="59">
        <v>1.0</v>
      </c>
      <c r="AA12" s="60">
        <f>IF(B12&lt;&gt;"",SUM(IF(O12&gt;Q12,1,0),IF(U12&gt;W12,1,0),IF(X12&gt;Z12,1,0)),"")</f>
        <v>3</v>
      </c>
      <c r="AB12" s="61">
        <f>IF(B12&lt;&gt;"",SUM(IF(O12&lt;Q12,1,0),IF(U12&lt;W12,1,0),IF(X12&lt;Z12,1,0)),"")</f>
        <v>0</v>
      </c>
      <c r="AC12" s="62">
        <f>IF(B12&lt;&gt;"",O12+U12+X12,"")</f>
        <v>9</v>
      </c>
      <c r="AD12" s="63" t="s">
        <v>19</v>
      </c>
      <c r="AE12" s="64">
        <f>IF(B12&lt;&gt;"",Q12+W12+Z12,"")</f>
        <v>2</v>
      </c>
      <c r="AF12" s="65">
        <f t="shared" si="3"/>
        <v>6</v>
      </c>
      <c r="AG12" s="44">
        <f t="shared" si="4"/>
        <v>1</v>
      </c>
      <c r="AH12" s="45"/>
      <c r="AI12" s="17"/>
    </row>
    <row r="13" ht="16.5" customHeight="1">
      <c r="A13" s="46">
        <v>3.0</v>
      </c>
      <c r="B13" s="31" t="s">
        <v>38</v>
      </c>
      <c r="C13" s="32"/>
      <c r="D13" s="32"/>
      <c r="E13" s="32"/>
      <c r="F13" s="32"/>
      <c r="G13" s="32"/>
      <c r="H13" s="32"/>
      <c r="I13" s="32"/>
      <c r="J13" s="32"/>
      <c r="K13" s="32"/>
      <c r="L13" s="32"/>
      <c r="M13" s="32"/>
      <c r="N13" s="32"/>
      <c r="O13" s="66">
        <f>W11</f>
        <v>1</v>
      </c>
      <c r="P13" s="67" t="s">
        <v>19</v>
      </c>
      <c r="Q13" s="68">
        <f>U11</f>
        <v>3</v>
      </c>
      <c r="R13" s="69">
        <f>W12</f>
        <v>0</v>
      </c>
      <c r="S13" s="67" t="s">
        <v>19</v>
      </c>
      <c r="T13" s="68">
        <f>U12</f>
        <v>3</v>
      </c>
      <c r="U13" s="53" t="s">
        <v>17</v>
      </c>
      <c r="V13" s="54"/>
      <c r="W13" s="55"/>
      <c r="X13" s="56">
        <v>3.0</v>
      </c>
      <c r="Y13" s="57" t="s">
        <v>19</v>
      </c>
      <c r="Z13" s="59">
        <v>1.0</v>
      </c>
      <c r="AA13" s="60">
        <f>IF(B13&lt;&gt;"",SUM(IF(O13&gt;Q13,1,0),IF(R13&gt;T13,1,0),IF(X13&gt;Z13,1,0)),"")</f>
        <v>1</v>
      </c>
      <c r="AB13" s="61">
        <f>IF(B13&lt;&gt;"",SUM(IF(O13&lt;Q13,1,0),IF(R13&lt;T13,1,0),IF(X13&lt;Z13,1,0)),"")</f>
        <v>2</v>
      </c>
      <c r="AC13" s="62">
        <f>IF(B13&lt;&gt;"",O13+R13+X13,"")</f>
        <v>4</v>
      </c>
      <c r="AD13" s="63" t="s">
        <v>19</v>
      </c>
      <c r="AE13" s="64">
        <f>IF(B13&lt;&gt;"",Q13+T13+Z13,"")</f>
        <v>7</v>
      </c>
      <c r="AF13" s="65">
        <f t="shared" si="3"/>
        <v>4</v>
      </c>
      <c r="AG13" s="44">
        <f t="shared" si="4"/>
        <v>3</v>
      </c>
      <c r="AH13" s="45"/>
      <c r="AI13" s="17"/>
    </row>
    <row r="14" ht="16.5" customHeight="1">
      <c r="A14" s="70">
        <v>4.0</v>
      </c>
      <c r="B14" s="71" t="s">
        <v>43</v>
      </c>
      <c r="C14" s="72"/>
      <c r="D14" s="72"/>
      <c r="E14" s="72"/>
      <c r="F14" s="72"/>
      <c r="G14" s="72"/>
      <c r="H14" s="72"/>
      <c r="I14" s="72"/>
      <c r="J14" s="72"/>
      <c r="K14" s="72"/>
      <c r="L14" s="72"/>
      <c r="M14" s="72"/>
      <c r="N14" s="72"/>
      <c r="O14" s="73">
        <f>Z11</f>
        <v>0</v>
      </c>
      <c r="P14" s="74" t="s">
        <v>19</v>
      </c>
      <c r="Q14" s="75">
        <f>X11</f>
        <v>3</v>
      </c>
      <c r="R14" s="76">
        <f>Z12</f>
        <v>1</v>
      </c>
      <c r="S14" s="74" t="s">
        <v>19</v>
      </c>
      <c r="T14" s="77">
        <f>X12</f>
        <v>3</v>
      </c>
      <c r="U14" s="76">
        <f>Z13</f>
        <v>1</v>
      </c>
      <c r="V14" s="78" t="s">
        <v>19</v>
      </c>
      <c r="W14" s="77">
        <f>X13</f>
        <v>3</v>
      </c>
      <c r="X14" s="79" t="s">
        <v>17</v>
      </c>
      <c r="Y14" s="80"/>
      <c r="Z14" s="81"/>
      <c r="AA14" s="82">
        <f>IF(B14&lt;&gt;"",SUM(IF(O14&gt;Q14,1,0),IF(R14&gt;T14,1,0),IF(U14&gt;W14,1,0)),"")</f>
        <v>0</v>
      </c>
      <c r="AB14" s="83">
        <f>IF(B14&lt;&gt;"",SUM(IF(O14&lt;Q14,1,0),IF(R14&lt;T14,1,0),IF(U14&lt;W14,1,0)),"")</f>
        <v>3</v>
      </c>
      <c r="AC14" s="84">
        <f>IF(B14&lt;&gt;"",O14+R14+U14,"")</f>
        <v>2</v>
      </c>
      <c r="AD14" s="85" t="s">
        <v>19</v>
      </c>
      <c r="AE14" s="86">
        <f>IF(B14&lt;&gt;"",Q14+T14+W14,"")</f>
        <v>9</v>
      </c>
      <c r="AF14" s="87">
        <f t="shared" si="3"/>
        <v>3</v>
      </c>
      <c r="AG14" s="88">
        <f t="shared" si="4"/>
        <v>4</v>
      </c>
      <c r="AH14" s="89"/>
      <c r="AI14" s="17"/>
    </row>
    <row r="15" ht="16.5" customHeight="1">
      <c r="A15" s="17"/>
      <c r="B15" s="20"/>
      <c r="C15" s="20"/>
      <c r="D15" s="20"/>
      <c r="E15" s="20"/>
      <c r="F15" s="20"/>
      <c r="G15" s="20"/>
      <c r="H15" s="20"/>
      <c r="I15" s="20"/>
      <c r="J15" s="20"/>
      <c r="K15" s="20"/>
      <c r="L15" s="20"/>
      <c r="M15" s="20"/>
      <c r="N15" s="20"/>
      <c r="O15" s="21"/>
      <c r="P15" s="21"/>
      <c r="Q15" s="21"/>
      <c r="R15" s="21"/>
      <c r="S15" s="21"/>
      <c r="T15" s="21"/>
      <c r="U15" s="21"/>
      <c r="V15" s="21"/>
      <c r="W15" s="21"/>
      <c r="X15" s="21"/>
      <c r="Y15" s="21"/>
      <c r="Z15" s="21"/>
      <c r="AA15" s="21"/>
      <c r="AB15" s="21"/>
      <c r="AC15" s="21"/>
      <c r="AD15" s="21"/>
      <c r="AE15" s="21"/>
      <c r="AF15" s="21"/>
      <c r="AG15" s="21"/>
      <c r="AH15" s="91"/>
      <c r="AI15" s="17"/>
    </row>
    <row r="16" ht="16.5" customHeight="1">
      <c r="A16" s="22"/>
      <c r="B16" s="4"/>
      <c r="C16" s="23" t="s">
        <v>45</v>
      </c>
      <c r="D16" s="2"/>
      <c r="E16" s="2"/>
      <c r="F16" s="2"/>
      <c r="G16" s="2"/>
      <c r="H16" s="2"/>
      <c r="I16" s="2"/>
      <c r="J16" s="2"/>
      <c r="K16" s="2"/>
      <c r="L16" s="2"/>
      <c r="M16" s="2"/>
      <c r="N16" s="16"/>
      <c r="O16" s="24">
        <v>1.0</v>
      </c>
      <c r="P16" s="2"/>
      <c r="Q16" s="25"/>
      <c r="R16" s="26">
        <v>2.0</v>
      </c>
      <c r="S16" s="2"/>
      <c r="T16" s="25"/>
      <c r="U16" s="26">
        <v>3.0</v>
      </c>
      <c r="V16" s="2"/>
      <c r="W16" s="25"/>
      <c r="X16" s="26">
        <v>4.0</v>
      </c>
      <c r="Y16" s="2"/>
      <c r="Z16" s="16"/>
      <c r="AA16" s="27" t="s">
        <v>9</v>
      </c>
      <c r="AB16" s="27" t="s">
        <v>10</v>
      </c>
      <c r="AC16" s="26" t="s">
        <v>11</v>
      </c>
      <c r="AD16" s="2"/>
      <c r="AE16" s="25"/>
      <c r="AF16" s="28" t="s">
        <v>12</v>
      </c>
      <c r="AG16" s="29" t="s">
        <v>13</v>
      </c>
      <c r="AH16" s="16"/>
      <c r="AI16" s="17"/>
    </row>
    <row r="17" ht="16.5" customHeight="1">
      <c r="A17" s="30">
        <v>1.0</v>
      </c>
      <c r="B17" s="31" t="s">
        <v>47</v>
      </c>
      <c r="C17" s="32"/>
      <c r="D17" s="32"/>
      <c r="E17" s="32"/>
      <c r="F17" s="32"/>
      <c r="G17" s="32"/>
      <c r="H17" s="32"/>
      <c r="I17" s="32"/>
      <c r="J17" s="32"/>
      <c r="K17" s="32"/>
      <c r="L17" s="32"/>
      <c r="M17" s="32"/>
      <c r="N17" s="32"/>
      <c r="O17" s="33" t="s">
        <v>17</v>
      </c>
      <c r="P17" s="34"/>
      <c r="Q17" s="35"/>
      <c r="R17" s="36">
        <v>2.0</v>
      </c>
      <c r="S17" s="37" t="s">
        <v>19</v>
      </c>
      <c r="T17" s="38">
        <v>3.0</v>
      </c>
      <c r="U17" s="36">
        <v>0.0</v>
      </c>
      <c r="V17" s="37" t="s">
        <v>19</v>
      </c>
      <c r="W17" s="38">
        <v>3.0</v>
      </c>
      <c r="X17" s="36">
        <v>3.0</v>
      </c>
      <c r="Y17" s="37" t="s">
        <v>19</v>
      </c>
      <c r="Z17" s="36">
        <v>2.0</v>
      </c>
      <c r="AA17" s="39">
        <f>IF(B17&lt;&gt;"",SUM(IF(R17&gt;T17,1,0),IF(U17&gt;W17,1,0),IF(X17&gt;Z17,1,0)),"")</f>
        <v>1</v>
      </c>
      <c r="AB17" s="40">
        <f>IF(B17&lt;&gt;"",SUM(IF(R17&lt;T17,1,0),IF(U17&lt;W17,1,0),IF(X17&lt;Z17,1,0)),"")</f>
        <v>2</v>
      </c>
      <c r="AC17" s="41">
        <f>IF(B17&lt;&gt;"",R17+U17+X17,"")</f>
        <v>5</v>
      </c>
      <c r="AD17" s="41" t="s">
        <v>19</v>
      </c>
      <c r="AE17" s="42">
        <f>IF(B17&lt;&gt;"",T17+W17+Z17,"")</f>
        <v>8</v>
      </c>
      <c r="AF17" s="43">
        <f t="shared" ref="AF17:AF20" si="5">IF(B17&lt;&gt;"",(AA17*2)+AB17,"")</f>
        <v>4</v>
      </c>
      <c r="AG17" s="47">
        <f t="shared" ref="AG17:AG20" si="6">IF(B17&lt;&gt;"",RANK(AF17,$AF$17:$AF$20,0)+IF(AI17&lt;&gt;"",RANK(AI17,$AI$17:$AI$20,0)-1,0),"")</f>
        <v>3</v>
      </c>
      <c r="AH17" s="48"/>
      <c r="AI17" s="17"/>
    </row>
    <row r="18" ht="16.5" customHeight="1">
      <c r="A18" s="46">
        <v>2.0</v>
      </c>
      <c r="B18" s="31" t="s">
        <v>51</v>
      </c>
      <c r="C18" s="32"/>
      <c r="D18" s="32"/>
      <c r="E18" s="32"/>
      <c r="F18" s="32"/>
      <c r="G18" s="32"/>
      <c r="H18" s="32"/>
      <c r="I18" s="32"/>
      <c r="J18" s="32"/>
      <c r="K18" s="32"/>
      <c r="L18" s="32"/>
      <c r="M18" s="32"/>
      <c r="N18" s="32"/>
      <c r="O18" s="50">
        <f>T17</f>
        <v>3</v>
      </c>
      <c r="P18" s="51" t="s">
        <v>19</v>
      </c>
      <c r="Q18" s="52">
        <f>R17</f>
        <v>2</v>
      </c>
      <c r="R18" s="53" t="s">
        <v>17</v>
      </c>
      <c r="S18" s="54"/>
      <c r="T18" s="55"/>
      <c r="U18" s="56">
        <v>3.0</v>
      </c>
      <c r="V18" s="57" t="s">
        <v>19</v>
      </c>
      <c r="W18" s="58">
        <v>1.0</v>
      </c>
      <c r="X18" s="56">
        <v>3.0</v>
      </c>
      <c r="Y18" s="57" t="s">
        <v>19</v>
      </c>
      <c r="Z18" s="59">
        <v>0.0</v>
      </c>
      <c r="AA18" s="60">
        <f>IF(B18&lt;&gt;"",SUM(IF(O18&gt;Q18,1,0),IF(U18&gt;W18,1,0),IF(X18&gt;Z18,1,0)),"")</f>
        <v>3</v>
      </c>
      <c r="AB18" s="61">
        <f>IF(B18&lt;&gt;"",SUM(IF(O18&lt;Q18,1,0),IF(U18&lt;W18,1,0),IF(X18&lt;Z18,1,0)),"")</f>
        <v>0</v>
      </c>
      <c r="AC18" s="62">
        <f>IF(B18&lt;&gt;"",O18+U18+X18,"")</f>
        <v>9</v>
      </c>
      <c r="AD18" s="63" t="s">
        <v>19</v>
      </c>
      <c r="AE18" s="64">
        <f>IF(B18&lt;&gt;"",Q18+W18+Z18,"")</f>
        <v>3</v>
      </c>
      <c r="AF18" s="65">
        <f t="shared" si="5"/>
        <v>6</v>
      </c>
      <c r="AG18" s="44">
        <f t="shared" si="6"/>
        <v>1</v>
      </c>
      <c r="AH18" s="45"/>
      <c r="AI18" s="17"/>
    </row>
    <row r="19" ht="16.5" customHeight="1">
      <c r="A19" s="46">
        <v>3.0</v>
      </c>
      <c r="B19" s="31" t="s">
        <v>54</v>
      </c>
      <c r="C19" s="32"/>
      <c r="D19" s="32"/>
      <c r="E19" s="32"/>
      <c r="F19" s="32"/>
      <c r="G19" s="32"/>
      <c r="H19" s="32"/>
      <c r="I19" s="32"/>
      <c r="J19" s="32"/>
      <c r="K19" s="32"/>
      <c r="L19" s="32"/>
      <c r="M19" s="32"/>
      <c r="N19" s="32"/>
      <c r="O19" s="66">
        <f>W17</f>
        <v>3</v>
      </c>
      <c r="P19" s="67" t="s">
        <v>19</v>
      </c>
      <c r="Q19" s="68">
        <f>U17</f>
        <v>0</v>
      </c>
      <c r="R19" s="69">
        <f>W18</f>
        <v>1</v>
      </c>
      <c r="S19" s="67" t="s">
        <v>19</v>
      </c>
      <c r="T19" s="68">
        <f>U18</f>
        <v>3</v>
      </c>
      <c r="U19" s="53" t="s">
        <v>17</v>
      </c>
      <c r="V19" s="54"/>
      <c r="W19" s="55"/>
      <c r="X19" s="56">
        <v>3.0</v>
      </c>
      <c r="Y19" s="57" t="s">
        <v>19</v>
      </c>
      <c r="Z19" s="59">
        <v>0.0</v>
      </c>
      <c r="AA19" s="60">
        <f>IF(B19&lt;&gt;"",SUM(IF(O19&gt;Q19,1,0),IF(R19&gt;T19,1,0),IF(X19&gt;Z19,1,0)),"")</f>
        <v>2</v>
      </c>
      <c r="AB19" s="61">
        <f>IF(B19&lt;&gt;"",SUM(IF(O19&lt;Q19,1,0),IF(R19&lt;T19,1,0),IF(X19&lt;Z19,1,0)),"")</f>
        <v>1</v>
      </c>
      <c r="AC19" s="62">
        <f>IF(B19&lt;&gt;"",O19+R19+X19,"")</f>
        <v>7</v>
      </c>
      <c r="AD19" s="63" t="s">
        <v>19</v>
      </c>
      <c r="AE19" s="64">
        <f>IF(B19&lt;&gt;"",Q19+T19+Z19,"")</f>
        <v>3</v>
      </c>
      <c r="AF19" s="65">
        <f t="shared" si="5"/>
        <v>5</v>
      </c>
      <c r="AG19" s="44">
        <f t="shared" si="6"/>
        <v>2</v>
      </c>
      <c r="AH19" s="45"/>
      <c r="AI19" s="17"/>
    </row>
    <row r="20" ht="16.5" customHeight="1">
      <c r="A20" s="70">
        <v>4.0</v>
      </c>
      <c r="B20" s="71" t="s">
        <v>57</v>
      </c>
      <c r="C20" s="72"/>
      <c r="D20" s="72"/>
      <c r="E20" s="72"/>
      <c r="F20" s="72"/>
      <c r="G20" s="72"/>
      <c r="H20" s="72"/>
      <c r="I20" s="72"/>
      <c r="J20" s="72"/>
      <c r="K20" s="72"/>
      <c r="L20" s="72"/>
      <c r="M20" s="72"/>
      <c r="N20" s="72"/>
      <c r="O20" s="73">
        <f>Z17</f>
        <v>2</v>
      </c>
      <c r="P20" s="74" t="s">
        <v>19</v>
      </c>
      <c r="Q20" s="75">
        <f>X17</f>
        <v>3</v>
      </c>
      <c r="R20" s="76">
        <f>Z18</f>
        <v>0</v>
      </c>
      <c r="S20" s="74" t="s">
        <v>19</v>
      </c>
      <c r="T20" s="77">
        <f>X18</f>
        <v>3</v>
      </c>
      <c r="U20" s="76">
        <f>Z19</f>
        <v>0</v>
      </c>
      <c r="V20" s="78" t="s">
        <v>19</v>
      </c>
      <c r="W20" s="77">
        <f>X19</f>
        <v>3</v>
      </c>
      <c r="X20" s="79" t="s">
        <v>17</v>
      </c>
      <c r="Y20" s="80"/>
      <c r="Z20" s="81"/>
      <c r="AA20" s="82">
        <f>IF(B20&lt;&gt;"",SUM(IF(O20&gt;Q20,1,0),IF(R20&gt;T20,1,0),IF(U20&gt;W20,1,0)),"")</f>
        <v>0</v>
      </c>
      <c r="AB20" s="83">
        <f>IF(B20&lt;&gt;"",SUM(IF(O20&lt;Q20,1,0),IF(R20&lt;T20,1,0),IF(U20&lt;W20,1,0)),"")</f>
        <v>3</v>
      </c>
      <c r="AC20" s="84">
        <f>IF(B20&lt;&gt;"",O20+R20+U20,"")</f>
        <v>2</v>
      </c>
      <c r="AD20" s="85" t="s">
        <v>19</v>
      </c>
      <c r="AE20" s="86">
        <f>IF(B20&lt;&gt;"",Q20+T20+W20,"")</f>
        <v>9</v>
      </c>
      <c r="AF20" s="87">
        <f t="shared" si="5"/>
        <v>3</v>
      </c>
      <c r="AG20" s="88">
        <f t="shared" si="6"/>
        <v>4</v>
      </c>
      <c r="AH20" s="89"/>
      <c r="AI20" s="17"/>
    </row>
    <row r="21" ht="16.5" customHeight="1">
      <c r="A21" s="17"/>
      <c r="B21" s="20"/>
      <c r="C21" s="20"/>
      <c r="D21" s="20"/>
      <c r="E21" s="20"/>
      <c r="F21" s="20"/>
      <c r="G21" s="20"/>
      <c r="H21" s="20"/>
      <c r="I21" s="20"/>
      <c r="J21" s="20"/>
      <c r="K21" s="20"/>
      <c r="L21" s="20"/>
      <c r="M21" s="20"/>
      <c r="N21" s="20"/>
      <c r="O21" s="21"/>
      <c r="P21" s="21"/>
      <c r="Q21" s="21"/>
      <c r="R21" s="21"/>
      <c r="S21" s="21"/>
      <c r="T21" s="21"/>
      <c r="U21" s="21"/>
      <c r="V21" s="21"/>
      <c r="W21" s="21"/>
      <c r="X21" s="21"/>
      <c r="Y21" s="21"/>
      <c r="Z21" s="21"/>
      <c r="AA21" s="21"/>
      <c r="AB21" s="21"/>
      <c r="AC21" s="21"/>
      <c r="AD21" s="21"/>
      <c r="AE21" s="21"/>
      <c r="AF21" s="21"/>
      <c r="AG21" s="21"/>
      <c r="AH21" s="91"/>
      <c r="AI21" s="17"/>
    </row>
    <row r="22" ht="16.5" customHeight="1">
      <c r="A22" s="22"/>
      <c r="B22" s="4"/>
      <c r="C22" s="23" t="s">
        <v>58</v>
      </c>
      <c r="D22" s="2"/>
      <c r="E22" s="2"/>
      <c r="F22" s="2"/>
      <c r="G22" s="2"/>
      <c r="H22" s="2"/>
      <c r="I22" s="2"/>
      <c r="J22" s="2"/>
      <c r="K22" s="2"/>
      <c r="L22" s="2"/>
      <c r="M22" s="2"/>
      <c r="N22" s="16"/>
      <c r="O22" s="24">
        <v>1.0</v>
      </c>
      <c r="P22" s="2"/>
      <c r="Q22" s="25"/>
      <c r="R22" s="26">
        <v>2.0</v>
      </c>
      <c r="S22" s="2"/>
      <c r="T22" s="25"/>
      <c r="U22" s="26">
        <v>3.0</v>
      </c>
      <c r="V22" s="2"/>
      <c r="W22" s="25"/>
      <c r="X22" s="26">
        <v>4.0</v>
      </c>
      <c r="Y22" s="2"/>
      <c r="Z22" s="16"/>
      <c r="AA22" s="27" t="s">
        <v>9</v>
      </c>
      <c r="AB22" s="27" t="s">
        <v>10</v>
      </c>
      <c r="AC22" s="26" t="s">
        <v>11</v>
      </c>
      <c r="AD22" s="2"/>
      <c r="AE22" s="25"/>
      <c r="AF22" s="28" t="s">
        <v>12</v>
      </c>
      <c r="AG22" s="29" t="s">
        <v>13</v>
      </c>
      <c r="AH22" s="16"/>
      <c r="AI22" s="17"/>
    </row>
    <row r="23" ht="16.5" customHeight="1">
      <c r="A23" s="30">
        <v>1.0</v>
      </c>
      <c r="B23" s="31" t="s">
        <v>62</v>
      </c>
      <c r="C23" s="32"/>
      <c r="D23" s="32"/>
      <c r="E23" s="32"/>
      <c r="F23" s="32"/>
      <c r="G23" s="32"/>
      <c r="H23" s="32"/>
      <c r="I23" s="32"/>
      <c r="J23" s="32"/>
      <c r="K23" s="32"/>
      <c r="L23" s="32"/>
      <c r="M23" s="32"/>
      <c r="N23" s="32"/>
      <c r="O23" s="33" t="s">
        <v>17</v>
      </c>
      <c r="P23" s="34"/>
      <c r="Q23" s="35"/>
      <c r="R23" s="36">
        <v>3.0</v>
      </c>
      <c r="S23" s="37" t="s">
        <v>19</v>
      </c>
      <c r="T23" s="38">
        <v>0.0</v>
      </c>
      <c r="U23" s="36">
        <v>3.0</v>
      </c>
      <c r="V23" s="37" t="s">
        <v>19</v>
      </c>
      <c r="W23" s="38">
        <v>2.0</v>
      </c>
      <c r="X23" s="36">
        <v>3.0</v>
      </c>
      <c r="Y23" s="37" t="s">
        <v>19</v>
      </c>
      <c r="Z23" s="36">
        <v>1.0</v>
      </c>
      <c r="AA23" s="39">
        <f>IF(B23&lt;&gt;"",SUM(IF(R23&gt;T23,1,0),IF(U23&gt;W23,1,0),IF(X23&gt;Z23,1,0)),"")</f>
        <v>3</v>
      </c>
      <c r="AB23" s="40">
        <f>IF(B23&lt;&gt;"",SUM(IF(R23&lt;T23,1,0),IF(U23&lt;W23,1,0),IF(X23&lt;Z23,1,0)),"")</f>
        <v>0</v>
      </c>
      <c r="AC23" s="41">
        <f>IF(B23&lt;&gt;"",R23+U23+X23,"")</f>
        <v>9</v>
      </c>
      <c r="AD23" s="41" t="s">
        <v>19</v>
      </c>
      <c r="AE23" s="42">
        <f>IF(B23&lt;&gt;"",T23+W23+Z23,"")</f>
        <v>3</v>
      </c>
      <c r="AF23" s="43">
        <f t="shared" ref="AF23:AF26" si="7">IF(B23&lt;&gt;"",(AA23*2)+AB23,"")</f>
        <v>6</v>
      </c>
      <c r="AG23" s="44">
        <f t="shared" ref="AG23:AG26" si="8">IF(B23&lt;&gt;"",RANK(AF23,$AF$23:$AF$26,0)+IF(AI23&lt;&gt;"",RANK(AI23,$AI$23:$AI$26,0)-1,0),"")</f>
        <v>1</v>
      </c>
      <c r="AH23" s="45"/>
      <c r="AI23" s="17"/>
    </row>
    <row r="24" ht="16.5" customHeight="1">
      <c r="A24" s="46">
        <v>2.0</v>
      </c>
      <c r="B24" s="31" t="s">
        <v>65</v>
      </c>
      <c r="C24" s="32"/>
      <c r="D24" s="32"/>
      <c r="E24" s="32"/>
      <c r="F24" s="32"/>
      <c r="G24" s="32"/>
      <c r="H24" s="32"/>
      <c r="I24" s="32"/>
      <c r="J24" s="32"/>
      <c r="K24" s="32"/>
      <c r="L24" s="32"/>
      <c r="M24" s="32"/>
      <c r="N24" s="32"/>
      <c r="O24" s="50">
        <f>T23</f>
        <v>0</v>
      </c>
      <c r="P24" s="51" t="s">
        <v>19</v>
      </c>
      <c r="Q24" s="52">
        <f>R23</f>
        <v>3</v>
      </c>
      <c r="R24" s="53" t="s">
        <v>17</v>
      </c>
      <c r="S24" s="54"/>
      <c r="T24" s="55"/>
      <c r="U24" s="56">
        <v>0.0</v>
      </c>
      <c r="V24" s="57" t="s">
        <v>19</v>
      </c>
      <c r="W24" s="58">
        <v>3.0</v>
      </c>
      <c r="X24" s="56">
        <v>0.0</v>
      </c>
      <c r="Y24" s="57" t="s">
        <v>19</v>
      </c>
      <c r="Z24" s="59">
        <v>3.0</v>
      </c>
      <c r="AA24" s="60">
        <f>IF(B24&lt;&gt;"",SUM(IF(O24&gt;Q24,1,0),IF(U24&gt;W24,1,0),IF(X24&gt;Z24,1,0)),"")</f>
        <v>0</v>
      </c>
      <c r="AB24" s="61">
        <f>IF(B24&lt;&gt;"",SUM(IF(O24&lt;Q24,1,0),IF(U24&lt;W24,1,0),IF(X24&lt;Z24,1,0)),"")</f>
        <v>3</v>
      </c>
      <c r="AC24" s="62">
        <f>IF(B24&lt;&gt;"",O24+U24+X24,"")</f>
        <v>0</v>
      </c>
      <c r="AD24" s="63" t="s">
        <v>19</v>
      </c>
      <c r="AE24" s="64">
        <f>IF(B24&lt;&gt;"",Q24+W24+Z24,"")</f>
        <v>9</v>
      </c>
      <c r="AF24" s="65">
        <f t="shared" si="7"/>
        <v>3</v>
      </c>
      <c r="AG24" s="44">
        <f t="shared" si="8"/>
        <v>4</v>
      </c>
      <c r="AH24" s="45"/>
      <c r="AI24" s="17"/>
    </row>
    <row r="25" ht="16.5" customHeight="1">
      <c r="A25" s="46">
        <v>3.0</v>
      </c>
      <c r="B25" s="31" t="s">
        <v>69</v>
      </c>
      <c r="C25" s="32"/>
      <c r="D25" s="32"/>
      <c r="E25" s="32"/>
      <c r="F25" s="32"/>
      <c r="G25" s="32"/>
      <c r="H25" s="32"/>
      <c r="I25" s="32"/>
      <c r="J25" s="32"/>
      <c r="K25" s="32"/>
      <c r="L25" s="32"/>
      <c r="M25" s="32"/>
      <c r="N25" s="32"/>
      <c r="O25" s="66">
        <f>W23</f>
        <v>2</v>
      </c>
      <c r="P25" s="67" t="s">
        <v>19</v>
      </c>
      <c r="Q25" s="68">
        <f>U23</f>
        <v>3</v>
      </c>
      <c r="R25" s="69">
        <f>W24</f>
        <v>3</v>
      </c>
      <c r="S25" s="67" t="s">
        <v>19</v>
      </c>
      <c r="T25" s="68">
        <f>U24</f>
        <v>0</v>
      </c>
      <c r="U25" s="53" t="s">
        <v>17</v>
      </c>
      <c r="V25" s="54"/>
      <c r="W25" s="55"/>
      <c r="X25" s="56">
        <v>3.0</v>
      </c>
      <c r="Y25" s="57" t="s">
        <v>19</v>
      </c>
      <c r="Z25" s="59">
        <v>0.0</v>
      </c>
      <c r="AA25" s="60">
        <f>IF(B25&lt;&gt;"",SUM(IF(O25&gt;Q25,1,0),IF(R25&gt;T25,1,0),IF(X25&gt;Z25,1,0)),"")</f>
        <v>2</v>
      </c>
      <c r="AB25" s="61">
        <f>IF(B25&lt;&gt;"",SUM(IF(O25&lt;Q25,1,0),IF(R25&lt;T25,1,0),IF(X25&lt;Z25,1,0)),"")</f>
        <v>1</v>
      </c>
      <c r="AC25" s="62">
        <f>IF(B25&lt;&gt;"",O25+R25+X25,"")</f>
        <v>8</v>
      </c>
      <c r="AD25" s="63" t="s">
        <v>19</v>
      </c>
      <c r="AE25" s="64">
        <f>IF(B25&lt;&gt;"",Q25+T25+Z25,"")</f>
        <v>3</v>
      </c>
      <c r="AF25" s="65">
        <f t="shared" si="7"/>
        <v>5</v>
      </c>
      <c r="AG25" s="44">
        <f t="shared" si="8"/>
        <v>2</v>
      </c>
      <c r="AH25" s="45"/>
      <c r="AI25" s="17"/>
    </row>
    <row r="26" ht="16.5" customHeight="1">
      <c r="A26" s="70">
        <v>4.0</v>
      </c>
      <c r="B26" s="71" t="s">
        <v>71</v>
      </c>
      <c r="C26" s="72"/>
      <c r="D26" s="72"/>
      <c r="E26" s="72"/>
      <c r="F26" s="72"/>
      <c r="G26" s="72"/>
      <c r="H26" s="72"/>
      <c r="I26" s="72"/>
      <c r="J26" s="72"/>
      <c r="K26" s="72"/>
      <c r="L26" s="72"/>
      <c r="M26" s="72"/>
      <c r="N26" s="72"/>
      <c r="O26" s="73">
        <f>Z23</f>
        <v>1</v>
      </c>
      <c r="P26" s="74" t="s">
        <v>19</v>
      </c>
      <c r="Q26" s="75">
        <f>X23</f>
        <v>3</v>
      </c>
      <c r="R26" s="76">
        <f>Z24</f>
        <v>3</v>
      </c>
      <c r="S26" s="74" t="s">
        <v>19</v>
      </c>
      <c r="T26" s="77">
        <f>X24</f>
        <v>0</v>
      </c>
      <c r="U26" s="76">
        <f>Z25</f>
        <v>0</v>
      </c>
      <c r="V26" s="78" t="s">
        <v>19</v>
      </c>
      <c r="W26" s="77">
        <f>X25</f>
        <v>3</v>
      </c>
      <c r="X26" s="79" t="s">
        <v>17</v>
      </c>
      <c r="Y26" s="80"/>
      <c r="Z26" s="81"/>
      <c r="AA26" s="82">
        <f>IF(B26&lt;&gt;"",SUM(IF(O26&gt;Q26,1,0),IF(R26&gt;T26,1,0),IF(U26&gt;W26,1,0)),"")</f>
        <v>1</v>
      </c>
      <c r="AB26" s="83">
        <f>IF(B26&lt;&gt;"",SUM(IF(O26&lt;Q26,1,0),IF(R26&lt;T26,1,0),IF(U26&lt;W26,1,0)),"")</f>
        <v>2</v>
      </c>
      <c r="AC26" s="84">
        <f>IF(B26&lt;&gt;"",O26+R26+U26,"")</f>
        <v>4</v>
      </c>
      <c r="AD26" s="85" t="s">
        <v>19</v>
      </c>
      <c r="AE26" s="86">
        <f>IF(B26&lt;&gt;"",Q26+T26+W26,"")</f>
        <v>6</v>
      </c>
      <c r="AF26" s="87">
        <f t="shared" si="7"/>
        <v>4</v>
      </c>
      <c r="AG26" s="88">
        <f t="shared" si="8"/>
        <v>3</v>
      </c>
      <c r="AH26" s="89"/>
      <c r="AI26" s="17"/>
    </row>
    <row r="27" ht="12.75"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row>
    <row r="28" ht="12.7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row>
    <row r="29" ht="15.75" customHeight="1">
      <c r="A29" s="3" t="str">
        <f>A1</f>
        <v>1. KBT Libereckého kraje</v>
      </c>
      <c r="B29" s="2"/>
      <c r="C29" s="2"/>
      <c r="D29" s="2"/>
      <c r="E29" s="2"/>
      <c r="F29" s="2"/>
      <c r="G29" s="2"/>
      <c r="H29" s="2"/>
      <c r="I29" s="4"/>
      <c r="J29" s="5"/>
      <c r="K29" s="7" t="str">
        <f>K1</f>
        <v>Liberec, 28.9.2026</v>
      </c>
      <c r="L29" s="2"/>
      <c r="M29" s="2"/>
      <c r="N29" s="2"/>
      <c r="O29" s="2"/>
      <c r="P29" s="2"/>
      <c r="Q29" s="2"/>
      <c r="R29" s="2"/>
      <c r="S29" s="4"/>
      <c r="T29" s="5"/>
      <c r="U29" s="9" t="str">
        <f>U1</f>
        <v>Divize</v>
      </c>
      <c r="V29" s="2"/>
      <c r="W29" s="4"/>
      <c r="X29" s="12" t="str">
        <f>X1</f>
        <v>D</v>
      </c>
      <c r="Y29" s="2"/>
      <c r="Z29" s="4"/>
      <c r="AA29" s="12" t="str">
        <f>Z32</f>
        <v>o 1.-8. místo</v>
      </c>
      <c r="AB29" s="2"/>
      <c r="AC29" s="2"/>
      <c r="AD29" s="2"/>
      <c r="AE29" s="2"/>
      <c r="AF29" s="2"/>
      <c r="AG29" s="2"/>
      <c r="AH29" s="16"/>
      <c r="AI29" s="17"/>
    </row>
    <row r="30" ht="10.5" customHeight="1">
      <c r="A30" s="17"/>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17"/>
      <c r="AH30" s="17"/>
      <c r="AI30" s="17"/>
    </row>
    <row r="31" ht="10.5" customHeight="1">
      <c r="A31" s="97"/>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9"/>
      <c r="AI31" s="17"/>
    </row>
    <row r="32" ht="12.75" customHeight="1">
      <c r="A32" s="100" t="s">
        <v>15</v>
      </c>
      <c r="B32" s="32"/>
      <c r="C32" s="32"/>
      <c r="D32" s="32"/>
      <c r="E32" s="32"/>
      <c r="F32" s="32"/>
      <c r="G32" s="32"/>
      <c r="H32" s="32"/>
      <c r="I32" s="32"/>
      <c r="J32" s="32"/>
      <c r="K32" s="32"/>
      <c r="L32" s="101"/>
      <c r="M32" s="101"/>
      <c r="N32" s="101"/>
      <c r="O32" s="101"/>
      <c r="P32" s="101"/>
      <c r="Q32" s="101"/>
      <c r="R32" s="101"/>
      <c r="S32" s="101"/>
      <c r="T32" s="101"/>
      <c r="U32" s="101"/>
      <c r="V32" s="101"/>
      <c r="W32" s="101"/>
      <c r="X32" s="101"/>
      <c r="Y32" s="101"/>
      <c r="Z32" s="102" t="s">
        <v>74</v>
      </c>
      <c r="AA32" s="101"/>
      <c r="AB32" s="101"/>
      <c r="AC32" s="101"/>
      <c r="AD32" s="101"/>
      <c r="AE32" s="101"/>
      <c r="AF32" s="101"/>
      <c r="AG32" s="101"/>
      <c r="AH32" s="103"/>
      <c r="AI32" s="96"/>
    </row>
    <row r="33" ht="12.75" customHeight="1">
      <c r="A33" s="104"/>
      <c r="B33" s="101"/>
      <c r="C33" s="101"/>
      <c r="D33" s="101"/>
      <c r="E33" s="101"/>
      <c r="F33" s="101"/>
      <c r="G33" s="101"/>
      <c r="H33" s="101"/>
      <c r="I33" s="101"/>
      <c r="J33" s="101"/>
      <c r="K33" s="103"/>
      <c r="L33" s="106" t="str">
        <f>IF(L34="3:0",A32,IF(L34="3:1",A32,IF(L34="3:2",A32,IF(L34="2:3",A34,IF(L34="1:3",A34,IF(L34="0:3",A34,""))))))</f>
        <v>Růžková Stella (65) (PINK!)</v>
      </c>
      <c r="M33" s="32"/>
      <c r="N33" s="32"/>
      <c r="O33" s="32"/>
      <c r="P33" s="32"/>
      <c r="Q33" s="32"/>
      <c r="R33" s="32"/>
      <c r="S33" s="32"/>
      <c r="T33" s="32"/>
      <c r="U33" s="32"/>
      <c r="V33" s="32"/>
      <c r="W33" s="101"/>
      <c r="X33" s="101"/>
      <c r="Y33" s="101"/>
      <c r="Z33" s="101"/>
      <c r="AA33" s="101"/>
      <c r="AB33" s="101"/>
      <c r="AC33" s="101"/>
      <c r="AD33" s="101"/>
      <c r="AE33" s="101"/>
      <c r="AF33" s="101"/>
      <c r="AG33" s="101"/>
      <c r="AH33" s="103"/>
      <c r="AI33" s="96"/>
    </row>
    <row r="34" ht="12.75" customHeight="1">
      <c r="A34" s="100" t="s">
        <v>69</v>
      </c>
      <c r="B34" s="32"/>
      <c r="C34" s="32"/>
      <c r="D34" s="32"/>
      <c r="E34" s="32"/>
      <c r="F34" s="32"/>
      <c r="G34" s="32"/>
      <c r="H34" s="32"/>
      <c r="I34" s="32"/>
      <c r="J34" s="32"/>
      <c r="K34" s="32"/>
      <c r="L34" s="107" t="s">
        <v>79</v>
      </c>
      <c r="W34" s="104"/>
      <c r="X34" s="101"/>
      <c r="Y34" s="101"/>
      <c r="Z34" s="101"/>
      <c r="AA34" s="101"/>
      <c r="AB34" s="101"/>
      <c r="AC34" s="101"/>
      <c r="AD34" s="101"/>
      <c r="AE34" s="101"/>
      <c r="AF34" s="101"/>
      <c r="AG34" s="101"/>
      <c r="AH34" s="103"/>
      <c r="AI34" s="96"/>
    </row>
    <row r="35" ht="12.75" customHeight="1">
      <c r="A35" s="104"/>
      <c r="B35" s="101"/>
      <c r="C35" s="101"/>
      <c r="D35" s="101"/>
      <c r="E35" s="101"/>
      <c r="F35" s="101"/>
      <c r="G35" s="101"/>
      <c r="H35" s="101"/>
      <c r="I35" s="101"/>
      <c r="J35" s="101"/>
      <c r="K35" s="101"/>
      <c r="L35" s="101"/>
      <c r="M35" s="101"/>
      <c r="N35" s="101"/>
      <c r="O35" s="101"/>
      <c r="P35" s="101"/>
      <c r="Q35" s="101"/>
      <c r="R35" s="101"/>
      <c r="S35" s="101"/>
      <c r="T35" s="101"/>
      <c r="U35" s="101"/>
      <c r="V35" s="101"/>
      <c r="W35" s="106" t="str">
        <f>IF(W36="3:0",L33,IF(W36="3:1",L33,IF(W36="3:2",L33,IF(W36="2:3",L37,IF(W36="1:3",L37,IF(W36="0:3",L37,""))))))</f>
        <v>Růžková Stella (65) (PINK!)</v>
      </c>
      <c r="X35" s="32"/>
      <c r="Y35" s="32"/>
      <c r="Z35" s="32"/>
      <c r="AA35" s="32"/>
      <c r="AB35" s="32"/>
      <c r="AC35" s="32"/>
      <c r="AD35" s="32"/>
      <c r="AE35" s="32"/>
      <c r="AF35" s="32"/>
      <c r="AG35" s="32"/>
      <c r="AH35" s="103"/>
      <c r="AI35" s="96"/>
    </row>
    <row r="36" ht="12.75" customHeight="1">
      <c r="A36" s="100" t="s">
        <v>32</v>
      </c>
      <c r="B36" s="32"/>
      <c r="C36" s="32"/>
      <c r="D36" s="32"/>
      <c r="E36" s="32"/>
      <c r="F36" s="32"/>
      <c r="G36" s="32"/>
      <c r="H36" s="32"/>
      <c r="I36" s="32"/>
      <c r="J36" s="32"/>
      <c r="K36" s="32"/>
      <c r="L36" s="101"/>
      <c r="M36" s="101"/>
      <c r="N36" s="101"/>
      <c r="O36" s="101"/>
      <c r="P36" s="101"/>
      <c r="Q36" s="101"/>
      <c r="R36" s="101"/>
      <c r="S36" s="101"/>
      <c r="T36" s="101"/>
      <c r="U36" s="101"/>
      <c r="V36" s="101"/>
      <c r="W36" s="107" t="s">
        <v>78</v>
      </c>
      <c r="AH36" s="108"/>
      <c r="AI36" s="96"/>
    </row>
    <row r="37" ht="12.75" customHeight="1">
      <c r="A37" s="104"/>
      <c r="B37" s="101"/>
      <c r="C37" s="101"/>
      <c r="D37" s="101"/>
      <c r="E37" s="101"/>
      <c r="F37" s="101"/>
      <c r="G37" s="101"/>
      <c r="H37" s="101"/>
      <c r="I37" s="101"/>
      <c r="J37" s="101"/>
      <c r="K37" s="103"/>
      <c r="L37" s="106" t="str">
        <f>IF(L38="3:0",A36,IF(L38="3:1",A36,IF(L38="3:2",A36,IF(L38="2:3",A38,IF(L38="1:3",A38,IF(L38="0:3",A38,""))))))</f>
        <v>Zítko Jindřich (92) (Brniště)</v>
      </c>
      <c r="M37" s="32"/>
      <c r="N37" s="32"/>
      <c r="O37" s="32"/>
      <c r="P37" s="32"/>
      <c r="Q37" s="32"/>
      <c r="R37" s="32"/>
      <c r="S37" s="32"/>
      <c r="T37" s="32"/>
      <c r="U37" s="32"/>
      <c r="V37" s="32"/>
      <c r="W37" s="104"/>
      <c r="X37" s="101"/>
      <c r="Y37" s="101"/>
      <c r="Z37" s="101"/>
      <c r="AA37" s="101"/>
      <c r="AB37" s="101"/>
      <c r="AC37" s="101"/>
      <c r="AD37" s="101"/>
      <c r="AE37" s="101"/>
      <c r="AF37" s="101"/>
      <c r="AG37" s="109"/>
      <c r="AH37" s="108"/>
      <c r="AI37" s="96"/>
    </row>
    <row r="38" ht="12.75" customHeight="1">
      <c r="A38" s="100" t="s">
        <v>51</v>
      </c>
      <c r="B38" s="32"/>
      <c r="C38" s="32"/>
      <c r="D38" s="32"/>
      <c r="E38" s="32"/>
      <c r="F38" s="32"/>
      <c r="G38" s="32"/>
      <c r="H38" s="32"/>
      <c r="I38" s="32"/>
      <c r="J38" s="32"/>
      <c r="K38" s="32"/>
      <c r="L38" s="107" t="s">
        <v>84</v>
      </c>
      <c r="W38" s="101"/>
      <c r="X38" s="101"/>
      <c r="Y38" s="101"/>
      <c r="Z38" s="101"/>
      <c r="AA38" s="101"/>
      <c r="AB38" s="101"/>
      <c r="AC38" s="101"/>
      <c r="AD38" s="101"/>
      <c r="AE38" s="101"/>
      <c r="AF38" s="101"/>
      <c r="AG38" s="109"/>
      <c r="AH38" s="108"/>
      <c r="AI38" s="96"/>
    </row>
    <row r="39" ht="12.75" customHeight="1">
      <c r="A39" s="104"/>
      <c r="B39" s="101"/>
      <c r="C39" s="101"/>
      <c r="D39" s="101"/>
      <c r="E39" s="101"/>
      <c r="F39" s="101"/>
      <c r="G39" s="101"/>
      <c r="H39" s="101"/>
      <c r="I39" s="101"/>
      <c r="J39" s="101"/>
      <c r="K39" s="101"/>
      <c r="L39" s="101"/>
      <c r="M39" s="101"/>
      <c r="N39" s="101"/>
      <c r="O39" s="101"/>
      <c r="P39" s="101"/>
      <c r="Q39" s="101"/>
      <c r="R39" s="101"/>
      <c r="S39" s="101"/>
      <c r="T39" s="101"/>
      <c r="U39" s="101"/>
      <c r="V39" s="101"/>
      <c r="W39" s="113" t="str">
        <f>IF(W40="3:0",W35,IF(W40="3:1",W35,IF(W40="3:2",W35,IF(W40="2:3",W43,IF(W40="1:3",W43,IF(W40="0:3",W43,""))))))</f>
        <v>Ivanov Matteo (103) (STAR)</v>
      </c>
      <c r="X39" s="32"/>
      <c r="Y39" s="32"/>
      <c r="Z39" s="32"/>
      <c r="AA39" s="32"/>
      <c r="AB39" s="32"/>
      <c r="AC39" s="32"/>
      <c r="AD39" s="32"/>
      <c r="AE39" s="32"/>
      <c r="AF39" s="32"/>
      <c r="AG39" s="32"/>
      <c r="AH39" s="108"/>
      <c r="AI39" s="96"/>
    </row>
    <row r="40" ht="12.75" customHeight="1">
      <c r="A40" s="100" t="s">
        <v>62</v>
      </c>
      <c r="B40" s="32"/>
      <c r="C40" s="32"/>
      <c r="D40" s="32"/>
      <c r="E40" s="32"/>
      <c r="F40" s="32"/>
      <c r="G40" s="32"/>
      <c r="H40" s="32"/>
      <c r="I40" s="32"/>
      <c r="J40" s="32"/>
      <c r="K40" s="32"/>
      <c r="L40" s="101"/>
      <c r="M40" s="101"/>
      <c r="N40" s="101"/>
      <c r="O40" s="101"/>
      <c r="P40" s="101"/>
      <c r="Q40" s="101"/>
      <c r="R40" s="101"/>
      <c r="S40" s="101"/>
      <c r="T40" s="101"/>
      <c r="U40" s="101"/>
      <c r="V40" s="101"/>
      <c r="W40" s="114" t="s">
        <v>84</v>
      </c>
      <c r="AH40" s="108"/>
      <c r="AI40" s="96"/>
    </row>
    <row r="41" ht="12.75" customHeight="1">
      <c r="A41" s="104"/>
      <c r="B41" s="101"/>
      <c r="C41" s="101"/>
      <c r="D41" s="101"/>
      <c r="E41" s="101"/>
      <c r="F41" s="101"/>
      <c r="G41" s="101"/>
      <c r="H41" s="101"/>
      <c r="I41" s="101"/>
      <c r="J41" s="101"/>
      <c r="K41" s="101"/>
      <c r="L41" s="106" t="str">
        <f>IF(L42="3:0",A40,IF(L42="3:1",A40,IF(L42="3:2",A40,IF(L42="2:3",A42,IF(L42="1:3",A42,IF(L42="0:3",A42,""))))))</f>
        <v>Ivanov Matteo (103) (STAR)</v>
      </c>
      <c r="M41" s="32"/>
      <c r="N41" s="32"/>
      <c r="O41" s="32"/>
      <c r="P41" s="32"/>
      <c r="Q41" s="32"/>
      <c r="R41" s="32"/>
      <c r="S41" s="32"/>
      <c r="T41" s="32"/>
      <c r="U41" s="32"/>
      <c r="V41" s="32"/>
      <c r="W41" s="101"/>
      <c r="X41" s="101"/>
      <c r="Y41" s="101"/>
      <c r="Z41" s="101"/>
      <c r="AA41" s="101"/>
      <c r="AB41" s="101"/>
      <c r="AC41" s="101"/>
      <c r="AD41" s="101"/>
      <c r="AE41" s="101"/>
      <c r="AF41" s="101"/>
      <c r="AG41" s="109"/>
      <c r="AH41" s="108"/>
      <c r="AI41" s="96"/>
    </row>
    <row r="42" ht="12.75" customHeight="1">
      <c r="A42" s="100" t="s">
        <v>54</v>
      </c>
      <c r="B42" s="32"/>
      <c r="C42" s="32"/>
      <c r="D42" s="32"/>
      <c r="E42" s="32"/>
      <c r="F42" s="32"/>
      <c r="G42" s="32"/>
      <c r="H42" s="32"/>
      <c r="I42" s="32"/>
      <c r="J42" s="32"/>
      <c r="K42" s="32"/>
      <c r="L42" s="107" t="s">
        <v>85</v>
      </c>
      <c r="W42" s="104"/>
      <c r="X42" s="101"/>
      <c r="Y42" s="101"/>
      <c r="Z42" s="101"/>
      <c r="AA42" s="101"/>
      <c r="AB42" s="101"/>
      <c r="AC42" s="101"/>
      <c r="AD42" s="101"/>
      <c r="AE42" s="101"/>
      <c r="AF42" s="101"/>
      <c r="AG42" s="109"/>
      <c r="AH42" s="108"/>
      <c r="AI42" s="96"/>
    </row>
    <row r="43" ht="12.75" customHeight="1">
      <c r="A43" s="104"/>
      <c r="B43" s="101"/>
      <c r="C43" s="101"/>
      <c r="D43" s="101"/>
      <c r="E43" s="101"/>
      <c r="F43" s="101"/>
      <c r="G43" s="101"/>
      <c r="H43" s="101"/>
      <c r="I43" s="101"/>
      <c r="J43" s="101"/>
      <c r="K43" s="101"/>
      <c r="L43" s="101"/>
      <c r="M43" s="101"/>
      <c r="N43" s="101"/>
      <c r="O43" s="101"/>
      <c r="P43" s="101"/>
      <c r="Q43" s="101"/>
      <c r="R43" s="101"/>
      <c r="S43" s="101"/>
      <c r="T43" s="101"/>
      <c r="U43" s="101"/>
      <c r="V43" s="101"/>
      <c r="W43" s="106" t="str">
        <f>IF(W44="3:0",L41,IF(W44="3:1",L41,IF(W44="3:2",L41,IF(W44="2:3",L45,IF(W44="1:3",L45,IF(W44="0:3",L45,""))))))</f>
        <v>Ivanov Matteo (103) (STAR)</v>
      </c>
      <c r="X43" s="32"/>
      <c r="Y43" s="32"/>
      <c r="Z43" s="32"/>
      <c r="AA43" s="32"/>
      <c r="AB43" s="32"/>
      <c r="AC43" s="32"/>
      <c r="AD43" s="32"/>
      <c r="AE43" s="32"/>
      <c r="AF43" s="32"/>
      <c r="AG43" s="32"/>
      <c r="AH43" s="108"/>
      <c r="AI43" s="96"/>
    </row>
    <row r="44" ht="12.75" customHeight="1">
      <c r="A44" s="100" t="s">
        <v>28</v>
      </c>
      <c r="B44" s="32"/>
      <c r="C44" s="32"/>
      <c r="D44" s="32"/>
      <c r="E44" s="32"/>
      <c r="F44" s="32"/>
      <c r="G44" s="32"/>
      <c r="H44" s="32"/>
      <c r="I44" s="32"/>
      <c r="J44" s="32"/>
      <c r="K44" s="32"/>
      <c r="L44" s="101"/>
      <c r="M44" s="101"/>
      <c r="N44" s="101"/>
      <c r="O44" s="101"/>
      <c r="P44" s="101"/>
      <c r="Q44" s="101"/>
      <c r="R44" s="101"/>
      <c r="S44" s="101"/>
      <c r="T44" s="101"/>
      <c r="U44" s="101"/>
      <c r="V44" s="101"/>
      <c r="W44" s="107" t="s">
        <v>79</v>
      </c>
      <c r="AH44" s="103"/>
      <c r="AI44" s="96"/>
    </row>
    <row r="45" ht="12.75" customHeight="1">
      <c r="A45" s="104"/>
      <c r="B45" s="101"/>
      <c r="C45" s="101"/>
      <c r="D45" s="101"/>
      <c r="E45" s="101"/>
      <c r="F45" s="101"/>
      <c r="G45" s="101"/>
      <c r="H45" s="101"/>
      <c r="I45" s="101"/>
      <c r="J45" s="101"/>
      <c r="K45" s="101"/>
      <c r="L45" s="106" t="str">
        <f>IF(L46="3:0",A44,IF(L46="3:1",A44,IF(L46="3:2",A44,IF(L46="2:3",A46,IF(L46="1:3",A46,IF(L46="0:3",A46,""))))))</f>
        <v>Horáček Richard (95) (Brniště)</v>
      </c>
      <c r="M45" s="32"/>
      <c r="N45" s="32"/>
      <c r="O45" s="32"/>
      <c r="P45" s="32"/>
      <c r="Q45" s="32"/>
      <c r="R45" s="32"/>
      <c r="S45" s="32"/>
      <c r="T45" s="32"/>
      <c r="U45" s="32"/>
      <c r="V45" s="32"/>
      <c r="W45" s="104"/>
      <c r="X45" s="101"/>
      <c r="Y45" s="101"/>
      <c r="Z45" s="101"/>
      <c r="AA45" s="101"/>
      <c r="AB45" s="101"/>
      <c r="AC45" s="101"/>
      <c r="AD45" s="101"/>
      <c r="AE45" s="101"/>
      <c r="AF45" s="101"/>
      <c r="AG45" s="109"/>
      <c r="AH45" s="103"/>
      <c r="AI45" s="96"/>
    </row>
    <row r="46" ht="12.75" customHeight="1">
      <c r="A46" s="100" t="s">
        <v>35</v>
      </c>
      <c r="B46" s="32"/>
      <c r="C46" s="32"/>
      <c r="D46" s="32"/>
      <c r="E46" s="32"/>
      <c r="F46" s="32"/>
      <c r="G46" s="32"/>
      <c r="H46" s="32"/>
      <c r="I46" s="32"/>
      <c r="J46" s="32"/>
      <c r="K46" s="32"/>
      <c r="L46" s="107" t="s">
        <v>82</v>
      </c>
      <c r="W46" s="101"/>
      <c r="X46" s="101"/>
      <c r="Y46" s="101"/>
      <c r="Z46" s="101"/>
      <c r="AA46" s="109"/>
      <c r="AB46" s="109"/>
      <c r="AC46" s="109"/>
      <c r="AD46" s="109"/>
      <c r="AE46" s="109"/>
      <c r="AF46" s="109"/>
      <c r="AG46" s="109"/>
      <c r="AH46" s="103"/>
      <c r="AI46" s="96"/>
    </row>
    <row r="47" ht="10.5" customHeight="1">
      <c r="A47" s="115"/>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8"/>
      <c r="AI47" s="17"/>
    </row>
    <row r="48" ht="12.75" customHeight="1">
      <c r="A48" s="97"/>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9"/>
      <c r="AI48" s="17"/>
    </row>
    <row r="49" ht="12.75" customHeight="1">
      <c r="A49" s="106" t="str">
        <f>IF(L34="3:0",A34,IF(L34="3:1",A34,IF(L34="3:2",A34,IF(L34="2:3",A32,IF(L34="1:3",A32,IF(L34="0:3",A32,""))))))</f>
        <v>Bartko David (101) (STAR)</v>
      </c>
      <c r="B49" s="32"/>
      <c r="C49" s="32"/>
      <c r="D49" s="32"/>
      <c r="E49" s="32"/>
      <c r="F49" s="32"/>
      <c r="G49" s="32"/>
      <c r="H49" s="32"/>
      <c r="I49" s="32"/>
      <c r="J49" s="32"/>
      <c r="K49" s="32"/>
      <c r="L49" s="101"/>
      <c r="M49" s="101"/>
      <c r="N49" s="101"/>
      <c r="O49" s="101"/>
      <c r="P49" s="101"/>
      <c r="Q49" s="101"/>
      <c r="R49" s="101"/>
      <c r="S49" s="101"/>
      <c r="T49" s="101"/>
      <c r="U49" s="101"/>
      <c r="V49" s="101"/>
      <c r="W49" s="101"/>
      <c r="X49" s="101"/>
      <c r="Y49" s="101"/>
      <c r="Z49" s="102" t="s">
        <v>86</v>
      </c>
      <c r="AA49" s="101"/>
      <c r="AB49" s="101"/>
      <c r="AC49" s="101"/>
      <c r="AD49" s="101"/>
      <c r="AE49" s="101"/>
      <c r="AF49" s="101"/>
      <c r="AG49" s="101"/>
      <c r="AH49" s="103"/>
      <c r="AI49" s="17"/>
    </row>
    <row r="50" ht="12.75" customHeight="1">
      <c r="A50" s="104"/>
      <c r="B50" s="101"/>
      <c r="C50" s="101"/>
      <c r="D50" s="101"/>
      <c r="E50" s="101"/>
      <c r="F50" s="101"/>
      <c r="G50" s="101"/>
      <c r="H50" s="101"/>
      <c r="I50" s="101"/>
      <c r="J50" s="101"/>
      <c r="K50" s="103"/>
      <c r="L50" s="106" t="str">
        <f>IF(L51="3:0",A49,IF(L51="3:1",A49,IF(L51="3:2",A49,IF(L51="2:3",A51,IF(L51="1:3",A51,IF(L51="0:3",A51,""))))))</f>
        <v>Kyselová Angelika (73) (STAR)</v>
      </c>
      <c r="M50" s="32"/>
      <c r="N50" s="32"/>
      <c r="O50" s="32"/>
      <c r="P50" s="32"/>
      <c r="Q50" s="32"/>
      <c r="R50" s="32"/>
      <c r="S50" s="32"/>
      <c r="T50" s="32"/>
      <c r="U50" s="32"/>
      <c r="V50" s="32"/>
      <c r="W50" s="101"/>
      <c r="X50" s="101"/>
      <c r="Y50" s="101"/>
      <c r="Z50" s="101"/>
      <c r="AA50" s="101"/>
      <c r="AB50" s="101"/>
      <c r="AC50" s="101"/>
      <c r="AD50" s="101"/>
      <c r="AE50" s="101"/>
      <c r="AF50" s="101"/>
      <c r="AG50" s="101"/>
      <c r="AH50" s="103"/>
      <c r="AI50" s="17"/>
    </row>
    <row r="51" ht="12.75" customHeight="1">
      <c r="A51" s="106" t="str">
        <f>IF(L38="3:0",A38,IF(L38="3:1",A38,IF(L38="3:2",A38,IF(L38="2:3",A36,IF(L38="1:3",A36,IF(L38="0:3",A36,""))))))</f>
        <v>Kyselová Angelika (73) (STAR)</v>
      </c>
      <c r="B51" s="32"/>
      <c r="C51" s="32"/>
      <c r="D51" s="32"/>
      <c r="E51" s="32"/>
      <c r="F51" s="32"/>
      <c r="G51" s="32"/>
      <c r="H51" s="32"/>
      <c r="I51" s="32"/>
      <c r="J51" s="32"/>
      <c r="K51" s="32"/>
      <c r="L51" s="107" t="s">
        <v>82</v>
      </c>
      <c r="W51" s="104"/>
      <c r="X51" s="101"/>
      <c r="Y51" s="101"/>
      <c r="Z51" s="101"/>
      <c r="AA51" s="101"/>
      <c r="AB51" s="101"/>
      <c r="AC51" s="101"/>
      <c r="AD51" s="101"/>
      <c r="AE51" s="101"/>
      <c r="AF51" s="101"/>
      <c r="AG51" s="101"/>
      <c r="AH51" s="103"/>
      <c r="AI51" s="17"/>
    </row>
    <row r="52" ht="12.75" customHeight="1">
      <c r="A52" s="104"/>
      <c r="B52" s="101"/>
      <c r="C52" s="101"/>
      <c r="D52" s="101"/>
      <c r="E52" s="101"/>
      <c r="F52" s="101"/>
      <c r="G52" s="101"/>
      <c r="H52" s="101"/>
      <c r="I52" s="101"/>
      <c r="J52" s="101"/>
      <c r="K52" s="101"/>
      <c r="L52" s="101"/>
      <c r="M52" s="101"/>
      <c r="N52" s="101"/>
      <c r="O52" s="101"/>
      <c r="P52" s="101"/>
      <c r="Q52" s="101"/>
      <c r="R52" s="101"/>
      <c r="S52" s="101"/>
      <c r="T52" s="101"/>
      <c r="U52" s="101"/>
      <c r="V52" s="101"/>
      <c r="W52" s="106" t="str">
        <f>IF(W53="3:0",L50,IF(W53="3:1",L50,IF(W53="3:2",L50,IF(W53="2:3",L54,IF(W53="1:3",L54,IF(W53="0:3",L54,""))))))</f>
        <v>Hrubý Daniel (86) (Víchová)</v>
      </c>
      <c r="X52" s="32"/>
      <c r="Y52" s="32"/>
      <c r="Z52" s="32"/>
      <c r="AA52" s="32"/>
      <c r="AB52" s="32"/>
      <c r="AC52" s="32"/>
      <c r="AD52" s="32"/>
      <c r="AE52" s="32"/>
      <c r="AF52" s="32"/>
      <c r="AG52" s="32"/>
      <c r="AH52" s="103"/>
      <c r="AI52" s="17"/>
    </row>
    <row r="53" ht="12.75" customHeight="1">
      <c r="A53" s="106" t="str">
        <f>IF(L42="3:0",A42,IF(L42="3:1",A42,IF(L42="3:2",A42,IF(L42="2:3",A40,IF(L42="1:3",A40,IF(L42="0:3",A40,""))))))</f>
        <v>Hrubý Daniel (86) (Víchová)</v>
      </c>
      <c r="B53" s="32"/>
      <c r="C53" s="32"/>
      <c r="D53" s="32"/>
      <c r="E53" s="32"/>
      <c r="F53" s="32"/>
      <c r="G53" s="32"/>
      <c r="H53" s="32"/>
      <c r="I53" s="32"/>
      <c r="J53" s="32"/>
      <c r="K53" s="32"/>
      <c r="L53" s="101"/>
      <c r="M53" s="101"/>
      <c r="N53" s="101"/>
      <c r="O53" s="101"/>
      <c r="P53" s="101"/>
      <c r="Q53" s="101"/>
      <c r="R53" s="101"/>
      <c r="S53" s="101"/>
      <c r="T53" s="101"/>
      <c r="U53" s="101"/>
      <c r="V53" s="101"/>
      <c r="W53" s="107" t="s">
        <v>84</v>
      </c>
      <c r="AH53" s="103"/>
      <c r="AI53" s="17"/>
    </row>
    <row r="54" ht="12.75" customHeight="1">
      <c r="A54" s="104"/>
      <c r="B54" s="101"/>
      <c r="C54" s="101"/>
      <c r="D54" s="101"/>
      <c r="E54" s="101"/>
      <c r="F54" s="101"/>
      <c r="G54" s="101"/>
      <c r="H54" s="101"/>
      <c r="I54" s="101"/>
      <c r="J54" s="101"/>
      <c r="K54" s="103"/>
      <c r="L54" s="106" t="str">
        <f>IF(L55="3:0",A53,IF(L55="3:1",A53,IF(L55="3:2",A53,IF(L55="2:3",A55,IF(L55="1:3",A55,IF(L55="0:3",A55,""))))))</f>
        <v>Hrubý Daniel (86) (Víchová)</v>
      </c>
      <c r="M54" s="32"/>
      <c r="N54" s="32"/>
      <c r="O54" s="32"/>
      <c r="P54" s="32"/>
      <c r="Q54" s="32"/>
      <c r="R54" s="32"/>
      <c r="S54" s="32"/>
      <c r="T54" s="32"/>
      <c r="U54" s="32"/>
      <c r="V54" s="32"/>
      <c r="W54" s="104"/>
      <c r="X54" s="101"/>
      <c r="Y54" s="101"/>
      <c r="Z54" s="101"/>
      <c r="AA54" s="101"/>
      <c r="AB54" s="101"/>
      <c r="AC54" s="101"/>
      <c r="AD54" s="101"/>
      <c r="AE54" s="101"/>
      <c r="AF54" s="101"/>
      <c r="AG54" s="109"/>
      <c r="AH54" s="103"/>
      <c r="AI54" s="17"/>
    </row>
    <row r="55" ht="11.25" customHeight="1">
      <c r="A55" s="106" t="str">
        <f>IF(L46="3:0",A46,IF(L46="3:1",A46,IF(L46="3:2",A46,IF(L46="2:3",A44,IF(L46="1:3",A44,IF(L46="0:3",A44,""))))))</f>
        <v>Horáčková Dorota (90) (STAR)</v>
      </c>
      <c r="B55" s="32"/>
      <c r="C55" s="32"/>
      <c r="D55" s="32"/>
      <c r="E55" s="32"/>
      <c r="F55" s="32"/>
      <c r="G55" s="32"/>
      <c r="H55" s="32"/>
      <c r="I55" s="32"/>
      <c r="J55" s="32"/>
      <c r="K55" s="32"/>
      <c r="L55" s="107" t="s">
        <v>76</v>
      </c>
      <c r="W55" s="101"/>
      <c r="X55" s="101"/>
      <c r="Y55" s="101"/>
      <c r="Z55" s="101"/>
      <c r="AA55" s="101"/>
      <c r="AB55" s="101"/>
      <c r="AC55" s="101"/>
      <c r="AD55" s="101"/>
      <c r="AE55" s="101"/>
      <c r="AF55" s="101"/>
      <c r="AG55" s="109"/>
      <c r="AH55" s="103"/>
      <c r="AI55" s="17"/>
    </row>
    <row r="56" ht="12.75" customHeight="1">
      <c r="A56" s="115"/>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8"/>
      <c r="AI56" s="17"/>
    </row>
    <row r="57" ht="12.75" customHeight="1">
      <c r="A57" s="97"/>
      <c r="B57" s="98"/>
      <c r="C57" s="98"/>
      <c r="D57" s="98"/>
      <c r="E57" s="98"/>
      <c r="F57" s="98"/>
      <c r="G57" s="98"/>
      <c r="H57" s="98"/>
      <c r="I57" s="98"/>
      <c r="J57" s="98"/>
      <c r="K57" s="98"/>
      <c r="L57" s="98"/>
      <c r="M57" s="98"/>
      <c r="N57" s="98"/>
      <c r="O57" s="98"/>
      <c r="P57" s="98"/>
      <c r="Q57" s="98"/>
      <c r="R57" s="98"/>
      <c r="S57" s="98"/>
      <c r="T57" s="98"/>
      <c r="U57" s="98"/>
      <c r="V57" s="98"/>
      <c r="W57" s="98"/>
      <c r="X57" s="98"/>
      <c r="Y57" s="98"/>
      <c r="Z57" s="120" t="s">
        <v>89</v>
      </c>
      <c r="AA57" s="98"/>
      <c r="AB57" s="98"/>
      <c r="AC57" s="98"/>
      <c r="AD57" s="98"/>
      <c r="AE57" s="98"/>
      <c r="AF57" s="98"/>
      <c r="AG57" s="98"/>
      <c r="AH57" s="99"/>
      <c r="AI57" s="17"/>
    </row>
    <row r="58" ht="12.75" customHeight="1">
      <c r="A58" s="104"/>
      <c r="B58" s="101"/>
      <c r="C58" s="101"/>
      <c r="D58" s="101"/>
      <c r="E58" s="101"/>
      <c r="F58" s="101"/>
      <c r="G58" s="101"/>
      <c r="H58" s="101"/>
      <c r="I58" s="101"/>
      <c r="J58" s="101"/>
      <c r="K58" s="101"/>
      <c r="L58" s="113" t="str">
        <f>IF(W36="3:0",L37,IF(W36="3:1",L37,IF(W36="3:2",L37,IF(W36="2:3",L33,IF(W36="1:3",L33,IF(W36="0:3",L33,""))))))</f>
        <v>Zítko Jindřich (92) (Brniště)</v>
      </c>
      <c r="M58" s="32"/>
      <c r="N58" s="32"/>
      <c r="O58" s="32"/>
      <c r="P58" s="32"/>
      <c r="Q58" s="32"/>
      <c r="R58" s="32"/>
      <c r="S58" s="32"/>
      <c r="T58" s="32"/>
      <c r="U58" s="32"/>
      <c r="V58" s="32"/>
      <c r="W58" s="101"/>
      <c r="X58" s="101"/>
      <c r="Y58" s="101"/>
      <c r="Z58" s="101"/>
      <c r="AA58" s="101"/>
      <c r="AB58" s="101"/>
      <c r="AC58" s="101"/>
      <c r="AD58" s="101"/>
      <c r="AE58" s="101"/>
      <c r="AF58" s="101"/>
      <c r="AG58" s="101"/>
      <c r="AH58" s="103"/>
      <c r="AI58" s="17"/>
    </row>
    <row r="59" ht="11.25" customHeight="1">
      <c r="A59" s="104"/>
      <c r="B59" s="101"/>
      <c r="C59" s="101"/>
      <c r="D59" s="101"/>
      <c r="E59" s="101"/>
      <c r="F59" s="101"/>
      <c r="G59" s="101"/>
      <c r="H59" s="101"/>
      <c r="I59" s="101"/>
      <c r="J59" s="101"/>
      <c r="K59" s="101"/>
      <c r="L59" s="101"/>
      <c r="M59" s="101"/>
      <c r="N59" s="101"/>
      <c r="O59" s="101"/>
      <c r="P59" s="101"/>
      <c r="Q59" s="101"/>
      <c r="R59" s="101"/>
      <c r="S59" s="101"/>
      <c r="T59" s="101"/>
      <c r="U59" s="101"/>
      <c r="V59" s="103"/>
      <c r="W59" s="106" t="str">
        <f>IF(W60="3:0",L58,IF(W60="3:1",L58,IF(W60="3:2",L58,IF(W60="2:3",L60,IF(W60="1:3",L60,IF(W60="0:3",L60,""))))))</f>
        <v>Horáček Richard (95) (Brniště)</v>
      </c>
      <c r="X59" s="32"/>
      <c r="Y59" s="32"/>
      <c r="Z59" s="32"/>
      <c r="AA59" s="32"/>
      <c r="AB59" s="32"/>
      <c r="AC59" s="32"/>
      <c r="AD59" s="32"/>
      <c r="AE59" s="32"/>
      <c r="AF59" s="32"/>
      <c r="AG59" s="32"/>
      <c r="AH59" s="103"/>
      <c r="AI59" s="17"/>
    </row>
    <row r="60" ht="12.75" customHeight="1">
      <c r="A60" s="104"/>
      <c r="B60" s="101"/>
      <c r="C60" s="101"/>
      <c r="D60" s="101"/>
      <c r="E60" s="101"/>
      <c r="F60" s="101"/>
      <c r="G60" s="101"/>
      <c r="H60" s="101"/>
      <c r="I60" s="101"/>
      <c r="J60" s="101"/>
      <c r="K60" s="101"/>
      <c r="L60" s="113" t="str">
        <f>IF(W44="3:0",L45,IF(W44="3:1",L45,IF(W44="3:2",L45,IF(W44="2:3",L41,IF(W44="1:3",L41,IF(W44="0:3",L41,""))))))</f>
        <v>Horáček Richard (95) (Brniště)</v>
      </c>
      <c r="M60" s="32"/>
      <c r="N60" s="32"/>
      <c r="O60" s="32"/>
      <c r="P60" s="32"/>
      <c r="Q60" s="32"/>
      <c r="R60" s="32"/>
      <c r="S60" s="32"/>
      <c r="T60" s="32"/>
      <c r="U60" s="32"/>
      <c r="V60" s="32"/>
      <c r="W60" s="107" t="s">
        <v>85</v>
      </c>
      <c r="AH60" s="103"/>
      <c r="AI60" s="17"/>
    </row>
    <row r="61" ht="12.75" customHeight="1">
      <c r="A61" s="115"/>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8"/>
      <c r="AI61" s="17"/>
    </row>
    <row r="62" ht="12.75" customHeight="1">
      <c r="A62" s="97"/>
      <c r="B62" s="98"/>
      <c r="C62" s="98"/>
      <c r="D62" s="98"/>
      <c r="E62" s="98"/>
      <c r="F62" s="98"/>
      <c r="G62" s="98"/>
      <c r="H62" s="98"/>
      <c r="I62" s="98"/>
      <c r="J62" s="98"/>
      <c r="K62" s="98"/>
      <c r="L62" s="98"/>
      <c r="M62" s="98"/>
      <c r="N62" s="98"/>
      <c r="O62" s="98"/>
      <c r="P62" s="98"/>
      <c r="Q62" s="98"/>
      <c r="R62" s="98"/>
      <c r="S62" s="98"/>
      <c r="T62" s="98"/>
      <c r="U62" s="98"/>
      <c r="V62" s="98"/>
      <c r="W62" s="98"/>
      <c r="X62" s="98"/>
      <c r="Y62" s="98"/>
      <c r="Z62" s="120" t="s">
        <v>91</v>
      </c>
      <c r="AA62" s="98"/>
      <c r="AB62" s="98"/>
      <c r="AC62" s="98"/>
      <c r="AD62" s="98"/>
      <c r="AE62" s="98"/>
      <c r="AF62" s="98"/>
      <c r="AG62" s="98"/>
      <c r="AH62" s="99"/>
      <c r="AI62" s="17"/>
    </row>
    <row r="63" ht="12.75" customHeight="1">
      <c r="A63" s="104"/>
      <c r="B63" s="101"/>
      <c r="C63" s="101"/>
      <c r="D63" s="101"/>
      <c r="E63" s="101"/>
      <c r="F63" s="101"/>
      <c r="G63" s="101"/>
      <c r="H63" s="101"/>
      <c r="I63" s="101"/>
      <c r="J63" s="101"/>
      <c r="K63" s="101"/>
      <c r="L63" s="113" t="str">
        <f>IF(L51="3:0",A51,IF(L51="3:1",A51,IF(L51="3:2",A51,IF(L51="2:3",A49,IF(L51="1:3",A49,IF(L51="0:3",A49,""))))))</f>
        <v>Bartko David (101) (STAR)</v>
      </c>
      <c r="M63" s="32"/>
      <c r="N63" s="32"/>
      <c r="O63" s="32"/>
      <c r="P63" s="32"/>
      <c r="Q63" s="32"/>
      <c r="R63" s="32"/>
      <c r="S63" s="32"/>
      <c r="T63" s="32"/>
      <c r="U63" s="32"/>
      <c r="V63" s="32"/>
      <c r="W63" s="101"/>
      <c r="X63" s="101"/>
      <c r="Y63" s="101"/>
      <c r="Z63" s="101"/>
      <c r="AA63" s="101"/>
      <c r="AB63" s="101"/>
      <c r="AC63" s="101"/>
      <c r="AD63" s="101"/>
      <c r="AE63" s="101"/>
      <c r="AF63" s="101"/>
      <c r="AG63" s="101"/>
      <c r="AH63" s="103"/>
      <c r="AI63" s="17"/>
    </row>
    <row r="64" ht="12.75" customHeight="1">
      <c r="A64" s="104"/>
      <c r="B64" s="101"/>
      <c r="C64" s="101"/>
      <c r="D64" s="101"/>
      <c r="E64" s="101"/>
      <c r="F64" s="101"/>
      <c r="G64" s="101"/>
      <c r="H64" s="101"/>
      <c r="I64" s="101"/>
      <c r="J64" s="101"/>
      <c r="K64" s="101"/>
      <c r="L64" s="101"/>
      <c r="M64" s="101"/>
      <c r="N64" s="101"/>
      <c r="O64" s="101"/>
      <c r="P64" s="101"/>
      <c r="Q64" s="101"/>
      <c r="R64" s="101"/>
      <c r="S64" s="101"/>
      <c r="T64" s="101"/>
      <c r="U64" s="101"/>
      <c r="V64" s="103"/>
      <c r="W64" s="106" t="str">
        <f>IF(W65="3:0",L63,IF(W65="3:1",L63,IF(W65="3:2",L63,IF(W65="2:3",L65,IF(W65="1:3",L65,IF(W65="0:3",L65,""))))))</f>
        <v>Horáčková Dorota (90) (STAR)</v>
      </c>
      <c r="X64" s="32"/>
      <c r="Y64" s="32"/>
      <c r="Z64" s="32"/>
      <c r="AA64" s="32"/>
      <c r="AB64" s="32"/>
      <c r="AC64" s="32"/>
      <c r="AD64" s="32"/>
      <c r="AE64" s="32"/>
      <c r="AF64" s="32"/>
      <c r="AG64" s="32"/>
      <c r="AH64" s="103"/>
      <c r="AI64" s="17"/>
    </row>
    <row r="65" ht="15.75" customHeight="1">
      <c r="A65" s="104"/>
      <c r="B65" s="101"/>
      <c r="C65" s="101"/>
      <c r="D65" s="101"/>
      <c r="E65" s="101"/>
      <c r="F65" s="101"/>
      <c r="G65" s="101"/>
      <c r="H65" s="101"/>
      <c r="I65" s="101"/>
      <c r="J65" s="101"/>
      <c r="K65" s="101"/>
      <c r="L65" s="113" t="str">
        <f>IF(L55="3:0",A55,IF(L55="3:1",A55,IF(L55="3:2",A55,IF(L55="2:3",A53,IF(L55="1:3",A53,IF(L55="0:3",A53,""))))))</f>
        <v>Horáčková Dorota (90) (STAR)</v>
      </c>
      <c r="M65" s="32"/>
      <c r="N65" s="32"/>
      <c r="O65" s="32"/>
      <c r="P65" s="32"/>
      <c r="Q65" s="32"/>
      <c r="R65" s="32"/>
      <c r="S65" s="32"/>
      <c r="T65" s="32"/>
      <c r="U65" s="32"/>
      <c r="V65" s="32"/>
      <c r="W65" s="107" t="s">
        <v>85</v>
      </c>
      <c r="AH65" s="103"/>
      <c r="AI65" s="17"/>
    </row>
    <row r="66" ht="12.75" customHeight="1">
      <c r="A66" s="115"/>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8"/>
      <c r="AI66" s="17"/>
    </row>
    <row r="67" ht="12.75" customHeight="1">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7"/>
    </row>
    <row r="68" ht="12.75" customHeight="1">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7"/>
    </row>
    <row r="69" ht="12.75" customHeight="1">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7"/>
    </row>
    <row r="70" ht="12.75" customHeight="1">
      <c r="A70" s="121" t="str">
        <f>A1</f>
        <v>1. KBT Libereckého kraje</v>
      </c>
      <c r="B70" s="2"/>
      <c r="C70" s="2"/>
      <c r="D70" s="2"/>
      <c r="E70" s="2"/>
      <c r="F70" s="2"/>
      <c r="G70" s="2"/>
      <c r="H70" s="2"/>
      <c r="I70" s="4"/>
      <c r="J70" s="122"/>
      <c r="K70" s="123" t="str">
        <f>K1</f>
        <v>Liberec, 28.9.2026</v>
      </c>
      <c r="L70" s="2"/>
      <c r="M70" s="2"/>
      <c r="N70" s="2"/>
      <c r="O70" s="2"/>
      <c r="P70" s="2"/>
      <c r="Q70" s="2"/>
      <c r="R70" s="2"/>
      <c r="S70" s="4"/>
      <c r="T70" s="122"/>
      <c r="U70" s="126" t="str">
        <f>U1</f>
        <v>Divize</v>
      </c>
      <c r="V70" s="2"/>
      <c r="W70" s="4"/>
      <c r="X70" s="127" t="str">
        <f>X1</f>
        <v>D</v>
      </c>
      <c r="Y70" s="2"/>
      <c r="Z70" s="4"/>
      <c r="AA70" s="127" t="str">
        <f>Z73</f>
        <v>o 9.-16.místo</v>
      </c>
      <c r="AB70" s="2"/>
      <c r="AC70" s="2"/>
      <c r="AD70" s="2"/>
      <c r="AE70" s="2"/>
      <c r="AF70" s="2"/>
      <c r="AG70" s="2"/>
      <c r="AH70" s="16"/>
      <c r="AI70" s="17"/>
    </row>
    <row r="71" ht="12.75" customHeight="1">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7"/>
    </row>
    <row r="72" ht="12.75" customHeight="1">
      <c r="A72" s="97"/>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9"/>
      <c r="AI72" s="17"/>
    </row>
    <row r="73" ht="12.75" customHeight="1">
      <c r="A73" s="100" t="s">
        <v>47</v>
      </c>
      <c r="B73" s="32"/>
      <c r="C73" s="32"/>
      <c r="D73" s="32"/>
      <c r="E73" s="32"/>
      <c r="F73" s="32"/>
      <c r="G73" s="32"/>
      <c r="H73" s="32"/>
      <c r="I73" s="32"/>
      <c r="J73" s="32"/>
      <c r="K73" s="32"/>
      <c r="L73" s="101"/>
      <c r="M73" s="101"/>
      <c r="N73" s="101"/>
      <c r="O73" s="101"/>
      <c r="P73" s="101"/>
      <c r="Q73" s="101"/>
      <c r="R73" s="101"/>
      <c r="S73" s="101"/>
      <c r="T73" s="101"/>
      <c r="U73" s="101"/>
      <c r="V73" s="101"/>
      <c r="W73" s="101"/>
      <c r="X73" s="101"/>
      <c r="Y73" s="101"/>
      <c r="Z73" s="102" t="s">
        <v>93</v>
      </c>
      <c r="AA73" s="101"/>
      <c r="AB73" s="101"/>
      <c r="AC73" s="101"/>
      <c r="AD73" s="101"/>
      <c r="AE73" s="101"/>
      <c r="AF73" s="101"/>
      <c r="AG73" s="101"/>
      <c r="AH73" s="103"/>
      <c r="AI73" s="17"/>
    </row>
    <row r="74" ht="12.75" customHeight="1">
      <c r="A74" s="104"/>
      <c r="B74" s="101"/>
      <c r="C74" s="101"/>
      <c r="D74" s="101"/>
      <c r="E74" s="101"/>
      <c r="F74" s="101"/>
      <c r="G74" s="101"/>
      <c r="H74" s="101"/>
      <c r="I74" s="101"/>
      <c r="J74" s="101"/>
      <c r="K74" s="103"/>
      <c r="L74" s="106" t="str">
        <f>IF(L75="3:0",A73,IF(L75="3:1",A73,IF(L75="3:2",A73,IF(L75="2:3",A75,IF(L75="1:3",A75,IF(L75="0:3",A75,""))))))</f>
        <v>Helebrant Aleš (89) (KMST)</v>
      </c>
      <c r="M74" s="32"/>
      <c r="N74" s="32"/>
      <c r="O74" s="32"/>
      <c r="P74" s="32"/>
      <c r="Q74" s="32"/>
      <c r="R74" s="32"/>
      <c r="S74" s="32"/>
      <c r="T74" s="32"/>
      <c r="U74" s="32"/>
      <c r="V74" s="32"/>
      <c r="W74" s="101"/>
      <c r="X74" s="101"/>
      <c r="Y74" s="101"/>
      <c r="Z74" s="101"/>
      <c r="AA74" s="101"/>
      <c r="AB74" s="101"/>
      <c r="AC74" s="101"/>
      <c r="AD74" s="101"/>
      <c r="AE74" s="101"/>
      <c r="AF74" s="101"/>
      <c r="AG74" s="101"/>
      <c r="AH74" s="103"/>
      <c r="AI74" s="17"/>
    </row>
    <row r="75" ht="12.75" customHeight="1">
      <c r="A75" s="100" t="s">
        <v>20</v>
      </c>
      <c r="B75" s="32"/>
      <c r="C75" s="32"/>
      <c r="D75" s="32"/>
      <c r="E75" s="32"/>
      <c r="F75" s="32"/>
      <c r="G75" s="32"/>
      <c r="H75" s="32"/>
      <c r="I75" s="32"/>
      <c r="J75" s="32"/>
      <c r="K75" s="32"/>
      <c r="L75" s="107" t="s">
        <v>84</v>
      </c>
      <c r="W75" s="104"/>
      <c r="X75" s="101"/>
      <c r="Y75" s="101"/>
      <c r="Z75" s="101"/>
      <c r="AA75" s="101"/>
      <c r="AB75" s="101"/>
      <c r="AC75" s="101"/>
      <c r="AD75" s="101"/>
      <c r="AE75" s="101"/>
      <c r="AF75" s="101"/>
      <c r="AG75" s="101"/>
      <c r="AH75" s="103"/>
      <c r="AI75" s="17"/>
    </row>
    <row r="76" ht="12.75" customHeight="1">
      <c r="A76" s="104"/>
      <c r="B76" s="101"/>
      <c r="C76" s="101"/>
      <c r="D76" s="101"/>
      <c r="E76" s="101"/>
      <c r="F76" s="101"/>
      <c r="G76" s="101"/>
      <c r="H76" s="101"/>
      <c r="I76" s="101"/>
      <c r="J76" s="101"/>
      <c r="K76" s="101"/>
      <c r="L76" s="101"/>
      <c r="M76" s="101"/>
      <c r="N76" s="101"/>
      <c r="O76" s="101"/>
      <c r="P76" s="101"/>
      <c r="Q76" s="101"/>
      <c r="R76" s="101"/>
      <c r="S76" s="101"/>
      <c r="T76" s="101"/>
      <c r="U76" s="101"/>
      <c r="V76" s="101"/>
      <c r="W76" s="106" t="str">
        <f>IF(W77="3:0",L74,IF(W77="3:1",L74,IF(W77="3:2",L74,IF(W77="2:3",L78,IF(W77="1:3",L78,IF(W77="0:3",L78,""))))))</f>
        <v>Helebrant Aleš (89) (KMST)</v>
      </c>
      <c r="X76" s="32"/>
      <c r="Y76" s="32"/>
      <c r="Z76" s="32"/>
      <c r="AA76" s="32"/>
      <c r="AB76" s="32"/>
      <c r="AC76" s="32"/>
      <c r="AD76" s="32"/>
      <c r="AE76" s="32"/>
      <c r="AF76" s="32"/>
      <c r="AG76" s="32"/>
      <c r="AH76" s="103"/>
      <c r="AI76" s="17"/>
    </row>
    <row r="77" ht="12.75" customHeight="1">
      <c r="A77" s="100" t="s">
        <v>65</v>
      </c>
      <c r="B77" s="32"/>
      <c r="C77" s="32"/>
      <c r="D77" s="32"/>
      <c r="E77" s="32"/>
      <c r="F77" s="32"/>
      <c r="G77" s="32"/>
      <c r="H77" s="32"/>
      <c r="I77" s="32"/>
      <c r="J77" s="32"/>
      <c r="K77" s="32"/>
      <c r="L77" s="101"/>
      <c r="M77" s="101"/>
      <c r="N77" s="101"/>
      <c r="O77" s="101"/>
      <c r="P77" s="101"/>
      <c r="Q77" s="101"/>
      <c r="R77" s="101"/>
      <c r="S77" s="101"/>
      <c r="T77" s="101"/>
      <c r="U77" s="101"/>
      <c r="V77" s="101"/>
      <c r="W77" s="107" t="s">
        <v>79</v>
      </c>
      <c r="AH77" s="108"/>
      <c r="AI77" s="17"/>
    </row>
    <row r="78" ht="12.75" customHeight="1">
      <c r="A78" s="104"/>
      <c r="B78" s="101"/>
      <c r="C78" s="101"/>
      <c r="D78" s="101"/>
      <c r="E78" s="101"/>
      <c r="F78" s="101"/>
      <c r="G78" s="101"/>
      <c r="H78" s="101"/>
      <c r="I78" s="101"/>
      <c r="J78" s="101"/>
      <c r="K78" s="103"/>
      <c r="L78" s="106" t="str">
        <f>IF(L79="3:0",A77,IF(L79="3:1",A77,IF(L79="3:2",A77,IF(L79="2:3",A79,IF(L79="1:3",A79,IF(L79="0:3",A79,""))))))</f>
        <v>Skála Jan (116) (Bižu)</v>
      </c>
      <c r="M78" s="32"/>
      <c r="N78" s="32"/>
      <c r="O78" s="32"/>
      <c r="P78" s="32"/>
      <c r="Q78" s="32"/>
      <c r="R78" s="32"/>
      <c r="S78" s="32"/>
      <c r="T78" s="32"/>
      <c r="U78" s="32"/>
      <c r="V78" s="32"/>
      <c r="W78" s="104"/>
      <c r="X78" s="101"/>
      <c r="Y78" s="101"/>
      <c r="Z78" s="101"/>
      <c r="AA78" s="101"/>
      <c r="AB78" s="101"/>
      <c r="AC78" s="101"/>
      <c r="AD78" s="101"/>
      <c r="AE78" s="101"/>
      <c r="AF78" s="101"/>
      <c r="AG78" s="109"/>
      <c r="AH78" s="108"/>
      <c r="AI78" s="17"/>
    </row>
    <row r="79" ht="12.75" customHeight="1">
      <c r="A79" s="100" t="s">
        <v>38</v>
      </c>
      <c r="B79" s="32"/>
      <c r="C79" s="32"/>
      <c r="D79" s="32"/>
      <c r="E79" s="32"/>
      <c r="F79" s="32"/>
      <c r="G79" s="32"/>
      <c r="H79" s="32"/>
      <c r="I79" s="32"/>
      <c r="J79" s="32"/>
      <c r="K79" s="32"/>
      <c r="L79" s="107" t="s">
        <v>76</v>
      </c>
      <c r="W79" s="101"/>
      <c r="X79" s="101"/>
      <c r="Y79" s="101"/>
      <c r="Z79" s="101"/>
      <c r="AA79" s="101"/>
      <c r="AB79" s="101"/>
      <c r="AC79" s="101"/>
      <c r="AD79" s="101"/>
      <c r="AE79" s="101"/>
      <c r="AF79" s="101"/>
      <c r="AG79" s="109"/>
      <c r="AH79" s="108"/>
      <c r="AI79" s="17"/>
    </row>
    <row r="80" ht="12.75" customHeight="1">
      <c r="A80" s="104"/>
      <c r="B80" s="101"/>
      <c r="C80" s="101"/>
      <c r="D80" s="101"/>
      <c r="E80" s="101"/>
      <c r="F80" s="101"/>
      <c r="G80" s="101"/>
      <c r="H80" s="101"/>
      <c r="I80" s="101"/>
      <c r="J80" s="101"/>
      <c r="K80" s="101"/>
      <c r="L80" s="101"/>
      <c r="M80" s="101"/>
      <c r="N80" s="101"/>
      <c r="O80" s="101"/>
      <c r="P80" s="101"/>
      <c r="Q80" s="101"/>
      <c r="R80" s="101"/>
      <c r="S80" s="101"/>
      <c r="T80" s="101"/>
      <c r="U80" s="101"/>
      <c r="V80" s="101"/>
      <c r="W80" s="113" t="str">
        <f>IF(W81="3:0",W76,IF(W81="3:1",W76,IF(W81="3:2",W76,IF(W81="2:3",W84,IF(W81="1:3",W84,IF(W81="0:3",W84,""))))))</f>
        <v>Veselý Jakub (96) (ČL)</v>
      </c>
      <c r="X80" s="32"/>
      <c r="Y80" s="32"/>
      <c r="Z80" s="32"/>
      <c r="AA80" s="32"/>
      <c r="AB80" s="32"/>
      <c r="AC80" s="32"/>
      <c r="AD80" s="32"/>
      <c r="AE80" s="32"/>
      <c r="AF80" s="32"/>
      <c r="AG80" s="32"/>
      <c r="AH80" s="108"/>
      <c r="AI80" s="17"/>
    </row>
    <row r="81" ht="12.75" customHeight="1">
      <c r="A81" s="100" t="s">
        <v>24</v>
      </c>
      <c r="B81" s="32"/>
      <c r="C81" s="32"/>
      <c r="D81" s="32"/>
      <c r="E81" s="32"/>
      <c r="F81" s="32"/>
      <c r="G81" s="32"/>
      <c r="H81" s="32"/>
      <c r="I81" s="32"/>
      <c r="J81" s="32"/>
      <c r="K81" s="32"/>
      <c r="L81" s="101"/>
      <c r="M81" s="101"/>
      <c r="N81" s="101"/>
      <c r="O81" s="101"/>
      <c r="P81" s="101"/>
      <c r="Q81" s="101"/>
      <c r="R81" s="101"/>
      <c r="S81" s="101"/>
      <c r="T81" s="101"/>
      <c r="U81" s="101"/>
      <c r="V81" s="101"/>
      <c r="W81" s="114" t="s">
        <v>82</v>
      </c>
      <c r="AH81" s="108"/>
      <c r="AI81" s="17"/>
    </row>
    <row r="82" ht="12.75" customHeight="1">
      <c r="A82" s="104"/>
      <c r="B82" s="101"/>
      <c r="C82" s="101"/>
      <c r="D82" s="101"/>
      <c r="E82" s="101"/>
      <c r="F82" s="101"/>
      <c r="G82" s="101"/>
      <c r="H82" s="101"/>
      <c r="I82" s="101"/>
      <c r="J82" s="101"/>
      <c r="K82" s="101"/>
      <c r="L82" s="106" t="str">
        <f>IF(L83="3:0",A81,IF(L83="3:1",A81,IF(L83="3:2",A81,IF(L83="2:3",A83,IF(L83="1:3",A83,IF(L83="0:3",A83,""))))))</f>
        <v>Veselý Jakub (96) (ČL)</v>
      </c>
      <c r="M82" s="32"/>
      <c r="N82" s="32"/>
      <c r="O82" s="32"/>
      <c r="P82" s="32"/>
      <c r="Q82" s="32"/>
      <c r="R82" s="32"/>
      <c r="S82" s="32"/>
      <c r="T82" s="32"/>
      <c r="U82" s="32"/>
      <c r="V82" s="32"/>
      <c r="W82" s="101"/>
      <c r="X82" s="101"/>
      <c r="Y82" s="101"/>
      <c r="Z82" s="101"/>
      <c r="AA82" s="101"/>
      <c r="AB82" s="101"/>
      <c r="AC82" s="101"/>
      <c r="AD82" s="101"/>
      <c r="AE82" s="101"/>
      <c r="AF82" s="101"/>
      <c r="AG82" s="109"/>
      <c r="AH82" s="108"/>
      <c r="AI82" s="17"/>
    </row>
    <row r="83" ht="12.75" customHeight="1">
      <c r="A83" s="100" t="s">
        <v>57</v>
      </c>
      <c r="B83" s="32"/>
      <c r="C83" s="32"/>
      <c r="D83" s="32"/>
      <c r="E83" s="32"/>
      <c r="F83" s="32"/>
      <c r="G83" s="32"/>
      <c r="H83" s="32"/>
      <c r="I83" s="32"/>
      <c r="J83" s="32"/>
      <c r="K83" s="32"/>
      <c r="L83" s="107" t="s">
        <v>84</v>
      </c>
      <c r="W83" s="104"/>
      <c r="X83" s="101"/>
      <c r="Y83" s="101"/>
      <c r="Z83" s="101"/>
      <c r="AA83" s="101"/>
      <c r="AB83" s="101"/>
      <c r="AC83" s="101"/>
      <c r="AD83" s="101"/>
      <c r="AE83" s="101"/>
      <c r="AF83" s="101"/>
      <c r="AG83" s="109"/>
      <c r="AH83" s="108"/>
      <c r="AI83" s="17"/>
    </row>
    <row r="84" ht="12.75" customHeight="1">
      <c r="A84" s="104"/>
      <c r="B84" s="101"/>
      <c r="C84" s="101"/>
      <c r="D84" s="101"/>
      <c r="E84" s="101"/>
      <c r="F84" s="101"/>
      <c r="G84" s="101"/>
      <c r="H84" s="101"/>
      <c r="I84" s="101"/>
      <c r="J84" s="101"/>
      <c r="K84" s="101"/>
      <c r="L84" s="101"/>
      <c r="M84" s="101"/>
      <c r="N84" s="101"/>
      <c r="O84" s="101"/>
      <c r="P84" s="101"/>
      <c r="Q84" s="101"/>
      <c r="R84" s="101"/>
      <c r="S84" s="101"/>
      <c r="T84" s="101"/>
      <c r="U84" s="101"/>
      <c r="V84" s="101"/>
      <c r="W84" s="106" t="str">
        <f>IF(W85="3:0",L82,IF(W85="3:1",L82,IF(W85="3:2",L82,IF(W85="2:3",L86,IF(W85="1:3",L86,IF(W85="0:3",L86,""))))))</f>
        <v>Veselý Jakub (96) (ČL)</v>
      </c>
      <c r="X84" s="32"/>
      <c r="Y84" s="32"/>
      <c r="Z84" s="32"/>
      <c r="AA84" s="32"/>
      <c r="AB84" s="32"/>
      <c r="AC84" s="32"/>
      <c r="AD84" s="32"/>
      <c r="AE84" s="32"/>
      <c r="AF84" s="32"/>
      <c r="AG84" s="32"/>
      <c r="AH84" s="108"/>
      <c r="AI84" s="17"/>
    </row>
    <row r="85" ht="12.75" customHeight="1">
      <c r="A85" s="100" t="s">
        <v>43</v>
      </c>
      <c r="B85" s="32"/>
      <c r="C85" s="32"/>
      <c r="D85" s="32"/>
      <c r="E85" s="32"/>
      <c r="F85" s="32"/>
      <c r="G85" s="32"/>
      <c r="H85" s="32"/>
      <c r="I85" s="32"/>
      <c r="J85" s="32"/>
      <c r="K85" s="32"/>
      <c r="L85" s="101"/>
      <c r="M85" s="101"/>
      <c r="N85" s="101"/>
      <c r="O85" s="101"/>
      <c r="P85" s="101"/>
      <c r="Q85" s="101"/>
      <c r="R85" s="101"/>
      <c r="S85" s="101"/>
      <c r="T85" s="101"/>
      <c r="U85" s="101"/>
      <c r="V85" s="101"/>
      <c r="W85" s="107" t="s">
        <v>76</v>
      </c>
      <c r="AH85" s="103"/>
      <c r="AI85" s="17"/>
    </row>
    <row r="86" ht="12.75" customHeight="1">
      <c r="A86" s="104"/>
      <c r="B86" s="101"/>
      <c r="C86" s="101"/>
      <c r="D86" s="101"/>
      <c r="E86" s="101"/>
      <c r="F86" s="101"/>
      <c r="G86" s="101"/>
      <c r="H86" s="101"/>
      <c r="I86" s="101"/>
      <c r="J86" s="101"/>
      <c r="K86" s="101"/>
      <c r="L86" s="106" t="str">
        <f>IF(L87="3:0",A85,IF(L87="3:1",A85,IF(L87="3:2",A85,IF(L87="2:3",A87,IF(L87="1:3",A87,IF(L87="0:3",A87,""))))))</f>
        <v>Sadovskyi Yehor (94) (PINK!)</v>
      </c>
      <c r="M86" s="32"/>
      <c r="N86" s="32"/>
      <c r="O86" s="32"/>
      <c r="P86" s="32"/>
      <c r="Q86" s="32"/>
      <c r="R86" s="32"/>
      <c r="S86" s="32"/>
      <c r="T86" s="32"/>
      <c r="U86" s="32"/>
      <c r="V86" s="32"/>
      <c r="W86" s="104"/>
      <c r="X86" s="101"/>
      <c r="Y86" s="101"/>
      <c r="Z86" s="101"/>
      <c r="AA86" s="101"/>
      <c r="AB86" s="101"/>
      <c r="AC86" s="101"/>
      <c r="AD86" s="101"/>
      <c r="AE86" s="101"/>
      <c r="AF86" s="101"/>
      <c r="AG86" s="109"/>
      <c r="AH86" s="103"/>
      <c r="AI86" s="17"/>
    </row>
    <row r="87" ht="12.75" customHeight="1">
      <c r="A87" s="100" t="s">
        <v>71</v>
      </c>
      <c r="B87" s="32"/>
      <c r="C87" s="32"/>
      <c r="D87" s="32"/>
      <c r="E87" s="32"/>
      <c r="F87" s="32"/>
      <c r="G87" s="32"/>
      <c r="H87" s="32"/>
      <c r="I87" s="32"/>
      <c r="J87" s="32"/>
      <c r="K87" s="32"/>
      <c r="L87" s="107" t="s">
        <v>84</v>
      </c>
      <c r="W87" s="101"/>
      <c r="X87" s="101"/>
      <c r="Y87" s="101"/>
      <c r="Z87" s="101"/>
      <c r="AA87" s="109"/>
      <c r="AB87" s="109"/>
      <c r="AC87" s="109"/>
      <c r="AD87" s="109"/>
      <c r="AE87" s="109"/>
      <c r="AF87" s="109"/>
      <c r="AG87" s="109"/>
      <c r="AH87" s="103"/>
      <c r="AI87" s="17"/>
    </row>
    <row r="88" ht="12.75" customHeight="1">
      <c r="A88" s="115"/>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8"/>
      <c r="AI88" s="17"/>
    </row>
    <row r="89" ht="12.75" customHeight="1">
      <c r="A89" s="97"/>
      <c r="B89" s="98"/>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9"/>
      <c r="AI89" s="17"/>
    </row>
    <row r="90" ht="12.75" customHeight="1">
      <c r="A90" s="106" t="str">
        <f>IF(L75="3:0",A75,IF(L75="3:1",A75,IF(L75="3:2",A75,IF(L75="2:3",A73,IF(L75="1:3",A73,IF(L75="0:3",A73,""))))))</f>
        <v>Zahn Marek (80) (Bižu)</v>
      </c>
      <c r="B90" s="32"/>
      <c r="C90" s="32"/>
      <c r="D90" s="32"/>
      <c r="E90" s="32"/>
      <c r="F90" s="32"/>
      <c r="G90" s="32"/>
      <c r="H90" s="32"/>
      <c r="I90" s="32"/>
      <c r="J90" s="32"/>
      <c r="K90" s="32"/>
      <c r="L90" s="101"/>
      <c r="M90" s="101"/>
      <c r="N90" s="101"/>
      <c r="O90" s="101"/>
      <c r="P90" s="101"/>
      <c r="Q90" s="101"/>
      <c r="R90" s="101"/>
      <c r="S90" s="101"/>
      <c r="T90" s="101"/>
      <c r="U90" s="101"/>
      <c r="V90" s="101"/>
      <c r="W90" s="101"/>
      <c r="X90" s="101"/>
      <c r="Y90" s="101"/>
      <c r="Z90" s="102" t="s">
        <v>94</v>
      </c>
      <c r="AA90" s="101"/>
      <c r="AB90" s="101"/>
      <c r="AC90" s="101"/>
      <c r="AD90" s="101"/>
      <c r="AE90" s="101"/>
      <c r="AF90" s="101"/>
      <c r="AG90" s="101"/>
      <c r="AH90" s="103"/>
      <c r="AI90" s="17"/>
    </row>
    <row r="91" ht="12.75" customHeight="1">
      <c r="A91" s="104"/>
      <c r="B91" s="101"/>
      <c r="C91" s="101"/>
      <c r="D91" s="101"/>
      <c r="E91" s="101"/>
      <c r="F91" s="101"/>
      <c r="G91" s="101"/>
      <c r="H91" s="101"/>
      <c r="I91" s="101"/>
      <c r="J91" s="101"/>
      <c r="K91" s="103"/>
      <c r="L91" s="106" t="str">
        <f>IF(L92="3:0",A90,IF(L92="3:1",A90,IF(L92="3:2",A90,IF(L92="2:3",A92,IF(L92="1:3",A92,IF(L92="0:3",A92,""))))))</f>
        <v>Zahn Marek (80) (Bižu)</v>
      </c>
      <c r="M91" s="32"/>
      <c r="N91" s="32"/>
      <c r="O91" s="32"/>
      <c r="P91" s="32"/>
      <c r="Q91" s="32"/>
      <c r="R91" s="32"/>
      <c r="S91" s="32"/>
      <c r="T91" s="32"/>
      <c r="U91" s="32"/>
      <c r="V91" s="32"/>
      <c r="W91" s="101"/>
      <c r="X91" s="101"/>
      <c r="Y91" s="101"/>
      <c r="Z91" s="101"/>
      <c r="AA91" s="101"/>
      <c r="AB91" s="101"/>
      <c r="AC91" s="101"/>
      <c r="AD91" s="101"/>
      <c r="AE91" s="101"/>
      <c r="AF91" s="101"/>
      <c r="AG91" s="101"/>
      <c r="AH91" s="103"/>
      <c r="AI91" s="17"/>
    </row>
    <row r="92" ht="12.75" customHeight="1">
      <c r="A92" s="106" t="str">
        <f>IF(L79="3:0",A79,IF(L79="3:1",A79,IF(L79="3:2",A79,IF(L79="2:3",A77,IF(L79="1:3",A77,IF(L79="0:3",A77,""))))))</f>
        <v>Šimík Max (97) (PINK!)</v>
      </c>
      <c r="B92" s="32"/>
      <c r="C92" s="32"/>
      <c r="D92" s="32"/>
      <c r="E92" s="32"/>
      <c r="F92" s="32"/>
      <c r="G92" s="32"/>
      <c r="H92" s="32"/>
      <c r="I92" s="32"/>
      <c r="J92" s="32"/>
      <c r="K92" s="32"/>
      <c r="L92" s="107" t="s">
        <v>78</v>
      </c>
      <c r="W92" s="104"/>
      <c r="X92" s="101"/>
      <c r="Y92" s="101"/>
      <c r="Z92" s="101"/>
      <c r="AA92" s="101"/>
      <c r="AB92" s="101"/>
      <c r="AC92" s="101"/>
      <c r="AD92" s="101"/>
      <c r="AE92" s="101"/>
      <c r="AF92" s="101"/>
      <c r="AG92" s="101"/>
      <c r="AH92" s="103"/>
      <c r="AI92" s="17"/>
    </row>
    <row r="93" ht="12.75" customHeight="1">
      <c r="A93" s="104"/>
      <c r="B93" s="101"/>
      <c r="C93" s="101"/>
      <c r="D93" s="101"/>
      <c r="E93" s="101"/>
      <c r="F93" s="101"/>
      <c r="G93" s="101"/>
      <c r="H93" s="101"/>
      <c r="I93" s="101"/>
      <c r="J93" s="101"/>
      <c r="K93" s="101"/>
      <c r="L93" s="101"/>
      <c r="M93" s="101"/>
      <c r="N93" s="101"/>
      <c r="O93" s="101"/>
      <c r="P93" s="101"/>
      <c r="Q93" s="101"/>
      <c r="R93" s="101"/>
      <c r="S93" s="101"/>
      <c r="T93" s="101"/>
      <c r="U93" s="101"/>
      <c r="V93" s="101"/>
      <c r="W93" s="106" t="str">
        <f>IF(W94="3:0",L91,IF(W94="3:1",L91,IF(W94="3:2",L91,IF(W94="2:3",L95,IF(W94="1:3",L95,IF(W94="0:3",L95,""))))))</f>
        <v>Zahn Marek (80) (Bižu)</v>
      </c>
      <c r="X93" s="32"/>
      <c r="Y93" s="32"/>
      <c r="Z93" s="32"/>
      <c r="AA93" s="32"/>
      <c r="AB93" s="32"/>
      <c r="AC93" s="32"/>
      <c r="AD93" s="32"/>
      <c r="AE93" s="32"/>
      <c r="AF93" s="32"/>
      <c r="AG93" s="32"/>
      <c r="AH93" s="103"/>
      <c r="AI93" s="17"/>
    </row>
    <row r="94" ht="12.75" customHeight="1">
      <c r="A94" s="106" t="str">
        <f>IF(L83="3:0",A83,IF(L83="3:1",A83,IF(L83="3:2",A83,IF(L83="2:3",A81,IF(L83="1:3",A81,IF(L83="0:3",A81,""))))))</f>
        <v>Mařanová Alena (102) (N. Ves)</v>
      </c>
      <c r="B94" s="32"/>
      <c r="C94" s="32"/>
      <c r="D94" s="32"/>
      <c r="E94" s="32"/>
      <c r="F94" s="32"/>
      <c r="G94" s="32"/>
      <c r="H94" s="32"/>
      <c r="I94" s="32"/>
      <c r="J94" s="32"/>
      <c r="K94" s="32"/>
      <c r="L94" s="101"/>
      <c r="M94" s="101"/>
      <c r="N94" s="101"/>
      <c r="O94" s="101"/>
      <c r="P94" s="101"/>
      <c r="Q94" s="101"/>
      <c r="R94" s="101"/>
      <c r="S94" s="101"/>
      <c r="T94" s="101"/>
      <c r="U94" s="101"/>
      <c r="V94" s="101"/>
      <c r="W94" s="107" t="s">
        <v>79</v>
      </c>
      <c r="AH94" s="103"/>
      <c r="AI94" s="17"/>
    </row>
    <row r="95" ht="12.75" customHeight="1">
      <c r="A95" s="104"/>
      <c r="B95" s="101"/>
      <c r="C95" s="101"/>
      <c r="D95" s="101"/>
      <c r="E95" s="101"/>
      <c r="F95" s="101"/>
      <c r="G95" s="101"/>
      <c r="H95" s="101"/>
      <c r="I95" s="101"/>
      <c r="J95" s="101"/>
      <c r="K95" s="103"/>
      <c r="L95" s="106" t="str">
        <f>IF(L96="3:0",A94,IF(L96="3:1",A94,IF(L96="3:2",A94,IF(L96="2:3",A96,IF(L96="1:3",A96,IF(L96="0:3",A96,""))))))</f>
        <v>Ešner Filip (88) (ČL)</v>
      </c>
      <c r="M95" s="32"/>
      <c r="N95" s="32"/>
      <c r="O95" s="32"/>
      <c r="P95" s="32"/>
      <c r="Q95" s="32"/>
      <c r="R95" s="32"/>
      <c r="S95" s="32"/>
      <c r="T95" s="32"/>
      <c r="U95" s="32"/>
      <c r="V95" s="32"/>
      <c r="W95" s="104"/>
      <c r="X95" s="101"/>
      <c r="Y95" s="101"/>
      <c r="Z95" s="101"/>
      <c r="AA95" s="101"/>
      <c r="AB95" s="101"/>
      <c r="AC95" s="101"/>
      <c r="AD95" s="101"/>
      <c r="AE95" s="101"/>
      <c r="AF95" s="101"/>
      <c r="AG95" s="109"/>
      <c r="AH95" s="103"/>
      <c r="AI95" s="17"/>
    </row>
    <row r="96" ht="12.75" customHeight="1">
      <c r="A96" s="106" t="str">
        <f>IF(L87="3:0",A87,IF(L87="3:1",A87,IF(L87="3:2",A87,IF(L87="2:3",A85,IF(L87="1:3",A85,IF(L87="0:3",A85,""))))))</f>
        <v>Ešner Filip (88) (ČL)</v>
      </c>
      <c r="B96" s="32"/>
      <c r="C96" s="32"/>
      <c r="D96" s="32"/>
      <c r="E96" s="32"/>
      <c r="F96" s="32"/>
      <c r="G96" s="32"/>
      <c r="H96" s="32"/>
      <c r="I96" s="32"/>
      <c r="J96" s="32"/>
      <c r="K96" s="32"/>
      <c r="L96" s="107" t="s">
        <v>84</v>
      </c>
      <c r="W96" s="101"/>
      <c r="X96" s="101"/>
      <c r="Y96" s="101"/>
      <c r="Z96" s="101"/>
      <c r="AA96" s="101"/>
      <c r="AB96" s="101"/>
      <c r="AC96" s="101"/>
      <c r="AD96" s="101"/>
      <c r="AE96" s="101"/>
      <c r="AF96" s="101"/>
      <c r="AG96" s="109"/>
      <c r="AH96" s="103"/>
      <c r="AI96" s="17"/>
    </row>
    <row r="97" ht="12.75" customHeight="1">
      <c r="A97" s="115"/>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8"/>
      <c r="AI97" s="17"/>
    </row>
    <row r="98" ht="12.75" customHeight="1">
      <c r="A98" s="97"/>
      <c r="B98" s="98"/>
      <c r="C98" s="98"/>
      <c r="D98" s="98"/>
      <c r="E98" s="98"/>
      <c r="F98" s="98"/>
      <c r="G98" s="98"/>
      <c r="H98" s="98"/>
      <c r="I98" s="98"/>
      <c r="J98" s="98"/>
      <c r="K98" s="98"/>
      <c r="L98" s="98"/>
      <c r="M98" s="98"/>
      <c r="N98" s="98"/>
      <c r="O98" s="98"/>
      <c r="P98" s="98"/>
      <c r="Q98" s="98"/>
      <c r="R98" s="98"/>
      <c r="S98" s="98"/>
      <c r="T98" s="98"/>
      <c r="U98" s="98"/>
      <c r="V98" s="98"/>
      <c r="W98" s="98"/>
      <c r="X98" s="98"/>
      <c r="Y98" s="98"/>
      <c r="Z98" s="120" t="s">
        <v>95</v>
      </c>
      <c r="AA98" s="98"/>
      <c r="AB98" s="98"/>
      <c r="AC98" s="98"/>
      <c r="AD98" s="98"/>
      <c r="AE98" s="98"/>
      <c r="AF98" s="98"/>
      <c r="AG98" s="98"/>
      <c r="AH98" s="99"/>
      <c r="AI98" s="17"/>
    </row>
    <row r="99" ht="12.75" customHeight="1">
      <c r="A99" s="104"/>
      <c r="B99" s="101"/>
      <c r="C99" s="101"/>
      <c r="D99" s="101"/>
      <c r="E99" s="101"/>
      <c r="F99" s="101"/>
      <c r="G99" s="101"/>
      <c r="H99" s="101"/>
      <c r="I99" s="101"/>
      <c r="J99" s="101"/>
      <c r="K99" s="101"/>
      <c r="L99" s="113" t="str">
        <f>IF(W77="3:0",L78,IF(W77="3:1",L78,IF(W77="3:2",L78,IF(W77="2:3",L74,IF(W77="1:3",L74,IF(W77="0:3",L74,""))))))</f>
        <v>Skála Jan (116) (Bižu)</v>
      </c>
      <c r="M99" s="32"/>
      <c r="N99" s="32"/>
      <c r="O99" s="32"/>
      <c r="P99" s="32"/>
      <c r="Q99" s="32"/>
      <c r="R99" s="32"/>
      <c r="S99" s="32"/>
      <c r="T99" s="32"/>
      <c r="U99" s="32"/>
      <c r="V99" s="32"/>
      <c r="W99" s="101"/>
      <c r="X99" s="101"/>
      <c r="Y99" s="101"/>
      <c r="Z99" s="101"/>
      <c r="AA99" s="101"/>
      <c r="AB99" s="101"/>
      <c r="AC99" s="101"/>
      <c r="AD99" s="101"/>
      <c r="AE99" s="101"/>
      <c r="AF99" s="101"/>
      <c r="AG99" s="101"/>
      <c r="AH99" s="103"/>
      <c r="AI99" s="17"/>
    </row>
    <row r="100" ht="12.75" customHeight="1">
      <c r="A100" s="104"/>
      <c r="B100" s="101"/>
      <c r="C100" s="101"/>
      <c r="D100" s="101"/>
      <c r="E100" s="101"/>
      <c r="F100" s="101"/>
      <c r="G100" s="101"/>
      <c r="H100" s="101"/>
      <c r="I100" s="101"/>
      <c r="J100" s="101"/>
      <c r="K100" s="101"/>
      <c r="L100" s="101"/>
      <c r="M100" s="101"/>
      <c r="N100" s="101"/>
      <c r="O100" s="101"/>
      <c r="P100" s="101"/>
      <c r="Q100" s="101"/>
      <c r="R100" s="101"/>
      <c r="S100" s="101"/>
      <c r="T100" s="101"/>
      <c r="U100" s="101"/>
      <c r="V100" s="103"/>
      <c r="W100" s="106" t="str">
        <f>IF(W101="3:0",L99,IF(W101="3:1",L99,IF(W101="3:2",L99,IF(W101="2:3",L101,IF(W101="1:3",L101,IF(W101="0:3",L101,""))))))</f>
        <v>Sadovskyi Yehor (94) (PINK!)</v>
      </c>
      <c r="X100" s="32"/>
      <c r="Y100" s="32"/>
      <c r="Z100" s="32"/>
      <c r="AA100" s="32"/>
      <c r="AB100" s="32"/>
      <c r="AC100" s="32"/>
      <c r="AD100" s="32"/>
      <c r="AE100" s="32"/>
      <c r="AF100" s="32"/>
      <c r="AG100" s="32"/>
      <c r="AH100" s="103"/>
      <c r="AI100" s="17"/>
    </row>
    <row r="101" ht="12.75" customHeight="1">
      <c r="A101" s="104"/>
      <c r="B101" s="101"/>
      <c r="C101" s="101"/>
      <c r="D101" s="101"/>
      <c r="E101" s="101"/>
      <c r="F101" s="101"/>
      <c r="G101" s="101"/>
      <c r="H101" s="101"/>
      <c r="I101" s="101"/>
      <c r="J101" s="101"/>
      <c r="K101" s="101"/>
      <c r="L101" s="113" t="str">
        <f>IF(W85="3:0",L86,IF(W85="3:1",L86,IF(W85="3:2",L86,IF(W85="2:3",L82,IF(W85="1:3",L82,IF(W85="0:3",L82,""))))))</f>
        <v>Sadovskyi Yehor (94) (PINK!)</v>
      </c>
      <c r="M101" s="32"/>
      <c r="N101" s="32"/>
      <c r="O101" s="32"/>
      <c r="P101" s="32"/>
      <c r="Q101" s="32"/>
      <c r="R101" s="32"/>
      <c r="S101" s="32"/>
      <c r="T101" s="32"/>
      <c r="U101" s="32"/>
      <c r="V101" s="32"/>
      <c r="W101" s="107" t="s">
        <v>84</v>
      </c>
      <c r="AH101" s="103"/>
      <c r="AI101" s="17"/>
    </row>
    <row r="102" ht="12.75" customHeight="1">
      <c r="A102" s="115"/>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8"/>
      <c r="AI102" s="17"/>
    </row>
    <row r="103" ht="12.75" customHeight="1">
      <c r="A103" s="97"/>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120" t="s">
        <v>96</v>
      </c>
      <c r="AA103" s="98"/>
      <c r="AB103" s="98"/>
      <c r="AC103" s="98"/>
      <c r="AD103" s="98"/>
      <c r="AE103" s="98"/>
      <c r="AF103" s="98"/>
      <c r="AG103" s="98"/>
      <c r="AH103" s="99"/>
      <c r="AI103" s="17"/>
    </row>
    <row r="104" ht="12.75" customHeight="1">
      <c r="A104" s="104"/>
      <c r="B104" s="101"/>
      <c r="C104" s="101"/>
      <c r="D104" s="101"/>
      <c r="E104" s="101"/>
      <c r="F104" s="101"/>
      <c r="G104" s="101"/>
      <c r="H104" s="101"/>
      <c r="I104" s="101"/>
      <c r="J104" s="101"/>
      <c r="K104" s="101"/>
      <c r="L104" s="113" t="str">
        <f>IF(L92="3:0",A92,IF(L92="3:1",A92,IF(L92="3:2",A92,IF(L92="2:3",A90,IF(L92="1:3",A90,IF(L92="0:3",A90,""))))))</f>
        <v>Šimík Max (97) (PINK!)</v>
      </c>
      <c r="M104" s="32"/>
      <c r="N104" s="32"/>
      <c r="O104" s="32"/>
      <c r="P104" s="32"/>
      <c r="Q104" s="32"/>
      <c r="R104" s="32"/>
      <c r="S104" s="32"/>
      <c r="T104" s="32"/>
      <c r="U104" s="32"/>
      <c r="V104" s="32"/>
      <c r="W104" s="101"/>
      <c r="X104" s="101"/>
      <c r="Y104" s="101"/>
      <c r="Z104" s="101"/>
      <c r="AA104" s="101"/>
      <c r="AB104" s="101"/>
      <c r="AC104" s="101"/>
      <c r="AD104" s="101"/>
      <c r="AE104" s="101"/>
      <c r="AF104" s="101"/>
      <c r="AG104" s="101"/>
      <c r="AH104" s="103"/>
      <c r="AI104" s="17"/>
    </row>
    <row r="105" ht="12.75" customHeight="1">
      <c r="A105" s="104"/>
      <c r="B105" s="101"/>
      <c r="C105" s="101"/>
      <c r="D105" s="101"/>
      <c r="E105" s="101"/>
      <c r="F105" s="101"/>
      <c r="G105" s="101"/>
      <c r="H105" s="101"/>
      <c r="I105" s="101"/>
      <c r="J105" s="101"/>
      <c r="K105" s="101"/>
      <c r="L105" s="101"/>
      <c r="M105" s="101"/>
      <c r="N105" s="101"/>
      <c r="O105" s="101"/>
      <c r="P105" s="101"/>
      <c r="Q105" s="101"/>
      <c r="R105" s="101"/>
      <c r="S105" s="101"/>
      <c r="T105" s="101"/>
      <c r="U105" s="101"/>
      <c r="V105" s="103"/>
      <c r="W105" s="106" t="str">
        <f>IF(W106="3:0",L104,IF(W106="3:1",L104,IF(W106="3:2",L104,IF(W106="2:3",L106,IF(W106="1:3",L106,IF(W106="0:3",L106,""))))))</f>
        <v>Mařanová Alena (102) (N. Ves)</v>
      </c>
      <c r="X105" s="32"/>
      <c r="Y105" s="32"/>
      <c r="Z105" s="32"/>
      <c r="AA105" s="32"/>
      <c r="AB105" s="32"/>
      <c r="AC105" s="32"/>
      <c r="AD105" s="32"/>
      <c r="AE105" s="32"/>
      <c r="AF105" s="32"/>
      <c r="AG105" s="32"/>
      <c r="AH105" s="103"/>
      <c r="AI105" s="17"/>
    </row>
    <row r="106" ht="12.75" customHeight="1">
      <c r="A106" s="104"/>
      <c r="B106" s="101"/>
      <c r="C106" s="101"/>
      <c r="D106" s="101"/>
      <c r="E106" s="101"/>
      <c r="F106" s="101"/>
      <c r="G106" s="101"/>
      <c r="H106" s="101"/>
      <c r="I106" s="101"/>
      <c r="J106" s="101"/>
      <c r="K106" s="101"/>
      <c r="L106" s="113" t="str">
        <f>IF(L96="3:0",A96,IF(L96="3:1",A96,IF(L96="3:2",A96,IF(L96="2:3",A94,IF(L96="1:3",A94,IF(L96="0:3",A94,""))))))</f>
        <v>Mařanová Alena (102) (N. Ves)</v>
      </c>
      <c r="M106" s="32"/>
      <c r="N106" s="32"/>
      <c r="O106" s="32"/>
      <c r="P106" s="32"/>
      <c r="Q106" s="32"/>
      <c r="R106" s="32"/>
      <c r="S106" s="32"/>
      <c r="T106" s="32"/>
      <c r="U106" s="32"/>
      <c r="V106" s="32"/>
      <c r="W106" s="107" t="s">
        <v>84</v>
      </c>
      <c r="AH106" s="128" t="s">
        <v>97</v>
      </c>
      <c r="AI106" s="17"/>
    </row>
    <row r="107" ht="12.75" customHeight="1">
      <c r="A107" s="115"/>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8"/>
      <c r="AI107" s="17"/>
    </row>
    <row r="108"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row>
    <row r="109"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row>
    <row r="110"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row>
    <row r="111"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row>
    <row r="112"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row>
    <row r="113"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row>
    <row r="114"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row>
    <row r="115"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row>
    <row r="116"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row>
    <row r="117"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row>
    <row r="118"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row>
    <row r="119"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row>
    <row r="120"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row>
    <row r="121"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row>
    <row r="122"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row>
    <row r="123"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row>
    <row r="124"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row>
    <row r="125"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row>
    <row r="126"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row>
    <row r="127"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row>
    <row r="128"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row>
    <row r="129"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row>
    <row r="130"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row>
    <row r="131"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row>
    <row r="132"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row>
    <row r="133"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row>
    <row r="134"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row>
    <row r="135"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row>
    <row r="136"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row>
    <row r="137"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row>
    <row r="138"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row>
    <row r="139"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row>
    <row r="140"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row>
    <row r="141"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row>
    <row r="142"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row>
    <row r="143"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row>
    <row r="144"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row>
    <row r="145"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row>
    <row r="146"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row>
    <row r="147"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row>
    <row r="148"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row>
    <row r="149"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row>
    <row r="150"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row>
    <row r="151"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row>
    <row r="152"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row>
    <row r="153"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row>
    <row r="154"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row>
    <row r="155"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row>
    <row r="156"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row>
    <row r="157"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row>
    <row r="158"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row>
    <row r="159"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row>
    <row r="160"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row>
    <row r="161"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row>
    <row r="162"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row>
    <row r="163"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row>
    <row r="164"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row>
    <row r="165"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row>
    <row r="166"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row>
    <row r="167"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row>
    <row r="168"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row>
    <row r="169"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row>
    <row r="170" ht="15.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row>
    <row r="171" ht="15.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row>
    <row r="172" ht="15.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row>
    <row r="173" ht="15.75" customHeight="1">
      <c r="A173" s="131"/>
      <c r="B173" s="131"/>
      <c r="C173" s="131"/>
      <c r="D173" s="131"/>
      <c r="E173" s="131"/>
      <c r="F173" s="131"/>
      <c r="G173" s="131"/>
      <c r="H173" s="131"/>
      <c r="I173" s="131"/>
      <c r="J173" s="131"/>
      <c r="K173" s="131"/>
      <c r="L173" s="131"/>
      <c r="M173" s="131"/>
      <c r="N173" s="131"/>
      <c r="O173" s="131"/>
      <c r="P173" s="131"/>
      <c r="Q173" s="131"/>
      <c r="R173" s="131"/>
      <c r="S173" s="131"/>
      <c r="T173" s="131"/>
      <c r="U173" s="131"/>
      <c r="V173" s="131"/>
      <c r="W173" s="131"/>
      <c r="X173" s="131"/>
      <c r="Y173" s="131"/>
      <c r="Z173" s="131"/>
      <c r="AA173" s="131"/>
      <c r="AB173" s="131"/>
      <c r="AC173" s="131"/>
      <c r="AD173" s="131"/>
      <c r="AE173" s="131"/>
      <c r="AF173" s="131"/>
      <c r="AG173" s="131"/>
      <c r="AH173" s="131"/>
      <c r="AI173" s="131"/>
    </row>
    <row r="174" ht="15.75" customHeight="1">
      <c r="A174" s="131"/>
      <c r="B174" s="131"/>
      <c r="C174" s="131"/>
      <c r="D174" s="131"/>
      <c r="E174" s="131"/>
      <c r="F174" s="131"/>
      <c r="G174" s="131"/>
      <c r="H174" s="131"/>
      <c r="I174" s="131"/>
      <c r="J174" s="131"/>
      <c r="K174" s="131"/>
      <c r="L174" s="131"/>
      <c r="M174" s="131"/>
      <c r="N174" s="131"/>
      <c r="O174" s="131"/>
      <c r="P174" s="131"/>
      <c r="Q174" s="131"/>
      <c r="R174" s="131"/>
      <c r="S174" s="131"/>
      <c r="T174" s="131"/>
      <c r="U174" s="131"/>
      <c r="V174" s="131"/>
      <c r="W174" s="131"/>
      <c r="X174" s="131"/>
      <c r="Y174" s="131"/>
      <c r="Z174" s="131"/>
      <c r="AA174" s="131"/>
      <c r="AB174" s="131"/>
      <c r="AC174" s="131"/>
      <c r="AD174" s="131"/>
      <c r="AE174" s="131"/>
      <c r="AF174" s="131"/>
      <c r="AG174" s="131"/>
      <c r="AH174" s="131"/>
      <c r="AI174" s="131"/>
    </row>
    <row r="175" ht="15.75" customHeight="1">
      <c r="A175" s="131"/>
      <c r="B175" s="131"/>
      <c r="C175" s="131"/>
      <c r="D175" s="131"/>
      <c r="E175" s="131"/>
      <c r="F175" s="131"/>
      <c r="G175" s="131"/>
      <c r="H175" s="131"/>
      <c r="I175" s="131"/>
      <c r="J175" s="131"/>
      <c r="K175" s="131"/>
      <c r="L175" s="131"/>
      <c r="M175" s="131"/>
      <c r="N175" s="131"/>
      <c r="O175" s="131"/>
      <c r="P175" s="131"/>
      <c r="Q175" s="131"/>
      <c r="R175" s="131"/>
      <c r="S175" s="131"/>
      <c r="T175" s="131"/>
      <c r="U175" s="131"/>
      <c r="V175" s="131"/>
      <c r="W175" s="131"/>
      <c r="X175" s="131"/>
      <c r="Y175" s="131"/>
      <c r="Z175" s="131"/>
      <c r="AA175" s="131"/>
      <c r="AB175" s="131"/>
      <c r="AC175" s="131"/>
      <c r="AD175" s="131"/>
      <c r="AE175" s="131"/>
      <c r="AF175" s="131"/>
      <c r="AG175" s="131"/>
      <c r="AH175" s="131"/>
      <c r="AI175" s="131"/>
    </row>
    <row r="176" ht="15.75" customHeight="1">
      <c r="A176" s="131"/>
      <c r="B176" s="131"/>
      <c r="C176" s="131"/>
      <c r="D176" s="131"/>
      <c r="E176" s="131"/>
      <c r="F176" s="131"/>
      <c r="G176" s="131"/>
      <c r="H176" s="131"/>
      <c r="I176" s="131"/>
      <c r="J176" s="131"/>
      <c r="K176" s="131"/>
      <c r="L176" s="131"/>
      <c r="M176" s="131"/>
      <c r="N176" s="131"/>
      <c r="O176" s="131"/>
      <c r="P176" s="131"/>
      <c r="Q176" s="131"/>
      <c r="R176" s="131"/>
      <c r="S176" s="131"/>
      <c r="T176" s="131"/>
      <c r="U176" s="131"/>
      <c r="V176" s="131"/>
      <c r="W176" s="131"/>
      <c r="X176" s="131"/>
      <c r="Y176" s="131"/>
      <c r="Z176" s="131"/>
      <c r="AA176" s="131"/>
      <c r="AB176" s="131"/>
      <c r="AC176" s="131"/>
      <c r="AD176" s="131"/>
      <c r="AE176" s="131"/>
      <c r="AF176" s="131"/>
      <c r="AG176" s="131"/>
      <c r="AH176" s="131"/>
      <c r="AI176" s="131"/>
    </row>
    <row r="177" ht="15.75" customHeight="1">
      <c r="A177" s="131"/>
      <c r="B177" s="131"/>
      <c r="C177" s="131"/>
      <c r="D177" s="131"/>
      <c r="E177" s="131"/>
      <c r="F177" s="131"/>
      <c r="G177" s="131"/>
      <c r="H177" s="131"/>
      <c r="I177" s="131"/>
      <c r="J177" s="131"/>
      <c r="K177" s="131"/>
      <c r="L177" s="131"/>
      <c r="M177" s="131"/>
      <c r="N177" s="131"/>
      <c r="O177" s="131"/>
      <c r="P177" s="131"/>
      <c r="Q177" s="131"/>
      <c r="R177" s="131"/>
      <c r="S177" s="131"/>
      <c r="T177" s="131"/>
      <c r="U177" s="131"/>
      <c r="V177" s="131"/>
      <c r="W177" s="131"/>
      <c r="X177" s="131"/>
      <c r="Y177" s="131"/>
      <c r="Z177" s="131"/>
      <c r="AA177" s="131"/>
      <c r="AB177" s="131"/>
      <c r="AC177" s="131"/>
      <c r="AD177" s="131"/>
      <c r="AE177" s="131"/>
      <c r="AF177" s="131"/>
      <c r="AG177" s="131"/>
      <c r="AH177" s="131"/>
      <c r="AI177" s="131"/>
    </row>
    <row r="178" ht="15.75" customHeight="1">
      <c r="A178" s="131"/>
      <c r="B178" s="131"/>
      <c r="C178" s="131"/>
      <c r="D178" s="131"/>
      <c r="E178" s="131"/>
      <c r="F178" s="131"/>
      <c r="G178" s="131"/>
      <c r="H178" s="131"/>
      <c r="I178" s="131"/>
      <c r="J178" s="131"/>
      <c r="K178" s="131"/>
      <c r="L178" s="131"/>
      <c r="M178" s="131"/>
      <c r="N178" s="131"/>
      <c r="O178" s="131"/>
      <c r="P178" s="131"/>
      <c r="Q178" s="131"/>
      <c r="R178" s="131"/>
      <c r="S178" s="131"/>
      <c r="T178" s="131"/>
      <c r="U178" s="131"/>
      <c r="V178" s="131"/>
      <c r="W178" s="131"/>
      <c r="X178" s="131"/>
      <c r="Y178" s="131"/>
      <c r="Z178" s="131"/>
      <c r="AA178" s="131"/>
      <c r="AB178" s="131"/>
      <c r="AC178" s="131"/>
      <c r="AD178" s="131"/>
      <c r="AE178" s="131"/>
      <c r="AF178" s="131"/>
      <c r="AG178" s="131"/>
      <c r="AH178" s="131"/>
      <c r="AI178" s="131"/>
    </row>
    <row r="179" ht="15.75" customHeight="1">
      <c r="A179" s="131"/>
      <c r="B179" s="131"/>
      <c r="C179" s="131"/>
      <c r="D179" s="131"/>
      <c r="E179" s="131"/>
      <c r="F179" s="131"/>
      <c r="G179" s="131"/>
      <c r="H179" s="131"/>
      <c r="I179" s="131"/>
      <c r="J179" s="131"/>
      <c r="K179" s="131"/>
      <c r="L179" s="131"/>
      <c r="M179" s="131"/>
      <c r="N179" s="131"/>
      <c r="O179" s="131"/>
      <c r="P179" s="131"/>
      <c r="Q179" s="131"/>
      <c r="R179" s="131"/>
      <c r="S179" s="131"/>
      <c r="T179" s="131"/>
      <c r="U179" s="131"/>
      <c r="V179" s="131"/>
      <c r="W179" s="131"/>
      <c r="X179" s="131"/>
      <c r="Y179" s="131"/>
      <c r="Z179" s="131"/>
      <c r="AA179" s="131"/>
      <c r="AB179" s="131"/>
      <c r="AC179" s="131"/>
      <c r="AD179" s="131"/>
      <c r="AE179" s="131"/>
      <c r="AF179" s="131"/>
      <c r="AG179" s="131"/>
      <c r="AH179" s="131"/>
      <c r="AI179" s="131"/>
    </row>
    <row r="180" ht="15.75" customHeight="1">
      <c r="A180" s="131"/>
      <c r="B180" s="131"/>
      <c r="C180" s="131"/>
      <c r="D180" s="131"/>
      <c r="E180" s="131"/>
      <c r="F180" s="131"/>
      <c r="G180" s="131"/>
      <c r="H180" s="131"/>
      <c r="I180" s="131"/>
      <c r="J180" s="131"/>
      <c r="K180" s="131"/>
      <c r="L180" s="131"/>
      <c r="M180" s="131"/>
      <c r="N180" s="131"/>
      <c r="O180" s="131"/>
      <c r="P180" s="131"/>
      <c r="Q180" s="131"/>
      <c r="R180" s="131"/>
      <c r="S180" s="131"/>
      <c r="T180" s="131"/>
      <c r="U180" s="131"/>
      <c r="V180" s="131"/>
      <c r="W180" s="131"/>
      <c r="X180" s="131"/>
      <c r="Y180" s="131"/>
      <c r="Z180" s="131"/>
      <c r="AA180" s="131"/>
      <c r="AB180" s="131"/>
      <c r="AC180" s="131"/>
      <c r="AD180" s="131"/>
      <c r="AE180" s="131"/>
      <c r="AF180" s="131"/>
      <c r="AG180" s="131"/>
      <c r="AH180" s="131"/>
      <c r="AI180" s="131"/>
    </row>
    <row r="181" ht="15.75" customHeight="1">
      <c r="A181" s="131"/>
      <c r="B181" s="131"/>
      <c r="C181" s="131"/>
      <c r="D181" s="131"/>
      <c r="E181" s="131"/>
      <c r="F181" s="131"/>
      <c r="G181" s="131"/>
      <c r="H181" s="131"/>
      <c r="I181" s="131"/>
      <c r="J181" s="131"/>
      <c r="K181" s="131"/>
      <c r="L181" s="131"/>
      <c r="M181" s="131"/>
      <c r="N181" s="131"/>
      <c r="O181" s="131"/>
      <c r="P181" s="131"/>
      <c r="Q181" s="131"/>
      <c r="R181" s="131"/>
      <c r="S181" s="131"/>
      <c r="T181" s="131"/>
      <c r="U181" s="131"/>
      <c r="V181" s="131"/>
      <c r="W181" s="131"/>
      <c r="X181" s="131"/>
      <c r="Y181" s="131"/>
      <c r="Z181" s="131"/>
      <c r="AA181" s="131"/>
      <c r="AB181" s="131"/>
      <c r="AC181" s="131"/>
      <c r="AD181" s="131"/>
      <c r="AE181" s="131"/>
      <c r="AF181" s="131"/>
      <c r="AG181" s="131"/>
      <c r="AH181" s="131"/>
      <c r="AI181" s="131"/>
    </row>
    <row r="182" ht="15.75" customHeight="1">
      <c r="A182" s="131"/>
      <c r="B182" s="131"/>
      <c r="C182" s="131"/>
      <c r="D182" s="131"/>
      <c r="E182" s="131"/>
      <c r="F182" s="131"/>
      <c r="G182" s="131"/>
      <c r="H182" s="131"/>
      <c r="I182" s="131"/>
      <c r="J182" s="131"/>
      <c r="K182" s="131"/>
      <c r="L182" s="131"/>
      <c r="M182" s="131"/>
      <c r="N182" s="131"/>
      <c r="O182" s="131"/>
      <c r="P182" s="131"/>
      <c r="Q182" s="131"/>
      <c r="R182" s="131"/>
      <c r="S182" s="131"/>
      <c r="T182" s="131"/>
      <c r="U182" s="131"/>
      <c r="V182" s="131"/>
      <c r="W182" s="131"/>
      <c r="X182" s="131"/>
      <c r="Y182" s="131"/>
      <c r="Z182" s="131"/>
      <c r="AA182" s="131"/>
      <c r="AB182" s="131"/>
      <c r="AC182" s="131"/>
      <c r="AD182" s="131"/>
      <c r="AE182" s="131"/>
      <c r="AF182" s="131"/>
      <c r="AG182" s="131"/>
      <c r="AH182" s="131"/>
      <c r="AI182" s="131"/>
    </row>
    <row r="183" ht="15.75" customHeight="1">
      <c r="A183" s="131"/>
      <c r="B183" s="131"/>
      <c r="C183" s="131"/>
      <c r="D183" s="131"/>
      <c r="E183" s="131"/>
      <c r="F183" s="131"/>
      <c r="G183" s="131"/>
      <c r="H183" s="131"/>
      <c r="I183" s="131"/>
      <c r="J183" s="131"/>
      <c r="K183" s="131"/>
      <c r="L183" s="131"/>
      <c r="M183" s="131"/>
      <c r="N183" s="131"/>
      <c r="O183" s="131"/>
      <c r="P183" s="131"/>
      <c r="Q183" s="131"/>
      <c r="R183" s="131"/>
      <c r="S183" s="131"/>
      <c r="T183" s="131"/>
      <c r="U183" s="131"/>
      <c r="V183" s="131"/>
      <c r="W183" s="131"/>
      <c r="X183" s="131"/>
      <c r="Y183" s="131"/>
      <c r="Z183" s="131"/>
      <c r="AA183" s="131"/>
      <c r="AB183" s="131"/>
      <c r="AC183" s="131"/>
      <c r="AD183" s="131"/>
      <c r="AE183" s="131"/>
      <c r="AF183" s="131"/>
      <c r="AG183" s="131"/>
      <c r="AH183" s="131"/>
      <c r="AI183" s="131"/>
    </row>
    <row r="184" ht="15.75" customHeight="1">
      <c r="A184" s="131"/>
      <c r="B184" s="131"/>
      <c r="C184" s="131"/>
      <c r="D184" s="131"/>
      <c r="E184" s="131"/>
      <c r="F184" s="131"/>
      <c r="G184" s="131"/>
      <c r="H184" s="131"/>
      <c r="I184" s="131"/>
      <c r="J184" s="131"/>
      <c r="K184" s="131"/>
      <c r="L184" s="131"/>
      <c r="M184" s="131"/>
      <c r="N184" s="131"/>
      <c r="O184" s="131"/>
      <c r="P184" s="131"/>
      <c r="Q184" s="131"/>
      <c r="R184" s="131"/>
      <c r="S184" s="131"/>
      <c r="T184" s="131"/>
      <c r="U184" s="131"/>
      <c r="V184" s="131"/>
      <c r="W184" s="131"/>
      <c r="X184" s="131"/>
      <c r="Y184" s="131"/>
      <c r="Z184" s="131"/>
      <c r="AA184" s="131"/>
      <c r="AB184" s="131"/>
      <c r="AC184" s="131"/>
      <c r="AD184" s="131"/>
      <c r="AE184" s="131"/>
      <c r="AF184" s="131"/>
      <c r="AG184" s="131"/>
      <c r="AH184" s="131"/>
      <c r="AI184" s="131"/>
    </row>
    <row r="185" ht="15.75" customHeight="1">
      <c r="A185" s="131"/>
      <c r="B185" s="131"/>
      <c r="C185" s="131"/>
      <c r="D185" s="131"/>
      <c r="E185" s="131"/>
      <c r="F185" s="131"/>
      <c r="G185" s="131"/>
      <c r="H185" s="131"/>
      <c r="I185" s="131"/>
      <c r="J185" s="131"/>
      <c r="K185" s="131"/>
      <c r="L185" s="131"/>
      <c r="M185" s="131"/>
      <c r="N185" s="131"/>
      <c r="O185" s="131"/>
      <c r="P185" s="131"/>
      <c r="Q185" s="131"/>
      <c r="R185" s="131"/>
      <c r="S185" s="131"/>
      <c r="T185" s="131"/>
      <c r="U185" s="131"/>
      <c r="V185" s="131"/>
      <c r="W185" s="131"/>
      <c r="X185" s="131"/>
      <c r="Y185" s="131"/>
      <c r="Z185" s="131"/>
      <c r="AA185" s="131"/>
      <c r="AB185" s="131"/>
      <c r="AC185" s="131"/>
      <c r="AD185" s="131"/>
      <c r="AE185" s="131"/>
      <c r="AF185" s="131"/>
      <c r="AG185" s="131"/>
      <c r="AH185" s="131"/>
      <c r="AI185" s="131"/>
    </row>
    <row r="186" ht="15.75" customHeight="1">
      <c r="A186" s="131"/>
      <c r="B186" s="131"/>
      <c r="C186" s="131"/>
      <c r="D186" s="131"/>
      <c r="E186" s="131"/>
      <c r="F186" s="131"/>
      <c r="G186" s="131"/>
      <c r="H186" s="131"/>
      <c r="I186" s="131"/>
      <c r="J186" s="131"/>
      <c r="K186" s="131"/>
      <c r="L186" s="131"/>
      <c r="M186" s="131"/>
      <c r="N186" s="131"/>
      <c r="O186" s="131"/>
      <c r="P186" s="131"/>
      <c r="Q186" s="131"/>
      <c r="R186" s="131"/>
      <c r="S186" s="131"/>
      <c r="T186" s="131"/>
      <c r="U186" s="131"/>
      <c r="V186" s="131"/>
      <c r="W186" s="131"/>
      <c r="X186" s="131"/>
      <c r="Y186" s="131"/>
      <c r="Z186" s="131"/>
      <c r="AA186" s="131"/>
      <c r="AB186" s="131"/>
      <c r="AC186" s="131"/>
      <c r="AD186" s="131"/>
      <c r="AE186" s="131"/>
      <c r="AF186" s="131"/>
      <c r="AG186" s="131"/>
      <c r="AH186" s="131"/>
      <c r="AI186" s="131"/>
    </row>
    <row r="187" ht="15.75" customHeight="1">
      <c r="A187" s="131"/>
      <c r="B187" s="131"/>
      <c r="C187" s="131"/>
      <c r="D187" s="131"/>
      <c r="E187" s="131"/>
      <c r="F187" s="131"/>
      <c r="G187" s="131"/>
      <c r="H187" s="131"/>
      <c r="I187" s="131"/>
      <c r="J187" s="131"/>
      <c r="K187" s="131"/>
      <c r="L187" s="131"/>
      <c r="M187" s="131"/>
      <c r="N187" s="131"/>
      <c r="O187" s="131"/>
      <c r="P187" s="131"/>
      <c r="Q187" s="131"/>
      <c r="R187" s="131"/>
      <c r="S187" s="131"/>
      <c r="T187" s="131"/>
      <c r="U187" s="131"/>
      <c r="V187" s="131"/>
      <c r="W187" s="131"/>
      <c r="X187" s="131"/>
      <c r="Y187" s="131"/>
      <c r="Z187" s="131"/>
      <c r="AA187" s="131"/>
      <c r="AB187" s="131"/>
      <c r="AC187" s="131"/>
      <c r="AD187" s="131"/>
      <c r="AE187" s="131"/>
      <c r="AF187" s="131"/>
      <c r="AG187" s="131"/>
      <c r="AH187" s="131"/>
      <c r="AI187" s="131"/>
    </row>
    <row r="188" ht="15.75" customHeight="1">
      <c r="A188" s="131"/>
      <c r="B188" s="131"/>
      <c r="C188" s="131"/>
      <c r="D188" s="131"/>
      <c r="E188" s="131"/>
      <c r="F188" s="131"/>
      <c r="G188" s="131"/>
      <c r="H188" s="131"/>
      <c r="I188" s="131"/>
      <c r="J188" s="131"/>
      <c r="K188" s="131"/>
      <c r="L188" s="131"/>
      <c r="M188" s="131"/>
      <c r="N188" s="131"/>
      <c r="O188" s="131"/>
      <c r="P188" s="131"/>
      <c r="Q188" s="131"/>
      <c r="R188" s="131"/>
      <c r="S188" s="131"/>
      <c r="T188" s="131"/>
      <c r="U188" s="131"/>
      <c r="V188" s="131"/>
      <c r="W188" s="131"/>
      <c r="X188" s="131"/>
      <c r="Y188" s="131"/>
      <c r="Z188" s="131"/>
      <c r="AA188" s="131"/>
      <c r="AB188" s="131"/>
      <c r="AC188" s="131"/>
      <c r="AD188" s="131"/>
      <c r="AE188" s="131"/>
      <c r="AF188" s="131"/>
      <c r="AG188" s="131"/>
      <c r="AH188" s="131"/>
      <c r="AI188" s="131"/>
    </row>
    <row r="189" ht="15.75" customHeight="1">
      <c r="A189" s="131"/>
      <c r="B189" s="131"/>
      <c r="C189" s="131"/>
      <c r="D189" s="131"/>
      <c r="E189" s="131"/>
      <c r="F189" s="131"/>
      <c r="G189" s="131"/>
      <c r="H189" s="131"/>
      <c r="I189" s="131"/>
      <c r="J189" s="131"/>
      <c r="K189" s="131"/>
      <c r="L189" s="131"/>
      <c r="M189" s="131"/>
      <c r="N189" s="131"/>
      <c r="O189" s="131"/>
      <c r="P189" s="131"/>
      <c r="Q189" s="131"/>
      <c r="R189" s="131"/>
      <c r="S189" s="131"/>
      <c r="T189" s="131"/>
      <c r="U189" s="131"/>
      <c r="V189" s="131"/>
      <c r="W189" s="131"/>
      <c r="X189" s="131"/>
      <c r="Y189" s="131"/>
      <c r="Z189" s="131"/>
      <c r="AA189" s="131"/>
      <c r="AB189" s="131"/>
      <c r="AC189" s="131"/>
      <c r="AD189" s="131"/>
      <c r="AE189" s="131"/>
      <c r="AF189" s="131"/>
      <c r="AG189" s="131"/>
      <c r="AH189" s="131"/>
      <c r="AI189" s="131"/>
    </row>
    <row r="190" ht="15.75" customHeight="1">
      <c r="A190" s="131"/>
      <c r="B190" s="131"/>
      <c r="C190" s="131"/>
      <c r="D190" s="131"/>
      <c r="E190" s="131"/>
      <c r="F190" s="131"/>
      <c r="G190" s="131"/>
      <c r="H190" s="131"/>
      <c r="I190" s="131"/>
      <c r="J190" s="131"/>
      <c r="K190" s="131"/>
      <c r="L190" s="131"/>
      <c r="M190" s="131"/>
      <c r="N190" s="131"/>
      <c r="O190" s="131"/>
      <c r="P190" s="131"/>
      <c r="Q190" s="131"/>
      <c r="R190" s="131"/>
      <c r="S190" s="131"/>
      <c r="T190" s="131"/>
      <c r="U190" s="131"/>
      <c r="V190" s="131"/>
      <c r="W190" s="131"/>
      <c r="X190" s="131"/>
      <c r="Y190" s="131"/>
      <c r="Z190" s="131"/>
      <c r="AA190" s="131"/>
      <c r="AB190" s="131"/>
      <c r="AC190" s="131"/>
      <c r="AD190" s="131"/>
      <c r="AE190" s="131"/>
      <c r="AF190" s="131"/>
      <c r="AG190" s="131"/>
      <c r="AH190" s="131"/>
      <c r="AI190" s="131"/>
    </row>
    <row r="191" ht="15.75" customHeight="1">
      <c r="A191" s="131"/>
      <c r="B191" s="131"/>
      <c r="C191" s="131"/>
      <c r="D191" s="131"/>
      <c r="E191" s="131"/>
      <c r="F191" s="131"/>
      <c r="G191" s="131"/>
      <c r="H191" s="131"/>
      <c r="I191" s="131"/>
      <c r="J191" s="131"/>
      <c r="K191" s="131"/>
      <c r="L191" s="131"/>
      <c r="M191" s="131"/>
      <c r="N191" s="131"/>
      <c r="O191" s="131"/>
      <c r="P191" s="131"/>
      <c r="Q191" s="131"/>
      <c r="R191" s="131"/>
      <c r="S191" s="131"/>
      <c r="T191" s="131"/>
      <c r="U191" s="131"/>
      <c r="V191" s="131"/>
      <c r="W191" s="131"/>
      <c r="X191" s="131"/>
      <c r="Y191" s="131"/>
      <c r="Z191" s="131"/>
      <c r="AA191" s="131"/>
      <c r="AB191" s="131"/>
      <c r="AC191" s="131"/>
      <c r="AD191" s="131"/>
      <c r="AE191" s="131"/>
      <c r="AF191" s="131"/>
      <c r="AG191" s="131"/>
      <c r="AH191" s="131"/>
      <c r="AI191" s="131"/>
    </row>
    <row r="192" ht="15.75" customHeight="1">
      <c r="A192" s="131"/>
      <c r="B192" s="131"/>
      <c r="C192" s="131"/>
      <c r="D192" s="131"/>
      <c r="E192" s="131"/>
      <c r="F192" s="131"/>
      <c r="G192" s="131"/>
      <c r="H192" s="131"/>
      <c r="I192" s="131"/>
      <c r="J192" s="131"/>
      <c r="K192" s="131"/>
      <c r="L192" s="131"/>
      <c r="M192" s="131"/>
      <c r="N192" s="131"/>
      <c r="O192" s="131"/>
      <c r="P192" s="131"/>
      <c r="Q192" s="131"/>
      <c r="R192" s="131"/>
      <c r="S192" s="131"/>
      <c r="T192" s="131"/>
      <c r="U192" s="131"/>
      <c r="V192" s="131"/>
      <c r="W192" s="131"/>
      <c r="X192" s="131"/>
      <c r="Y192" s="131"/>
      <c r="Z192" s="131"/>
      <c r="AA192" s="131"/>
      <c r="AB192" s="131"/>
      <c r="AC192" s="131"/>
      <c r="AD192" s="131"/>
      <c r="AE192" s="131"/>
      <c r="AF192" s="131"/>
      <c r="AG192" s="131"/>
      <c r="AH192" s="131"/>
      <c r="AI192" s="131"/>
    </row>
    <row r="193" ht="15.75" customHeight="1">
      <c r="A193" s="131"/>
      <c r="B193" s="131"/>
      <c r="C193" s="131"/>
      <c r="D193" s="131"/>
      <c r="E193" s="131"/>
      <c r="F193" s="131"/>
      <c r="G193" s="131"/>
      <c r="H193" s="131"/>
      <c r="I193" s="131"/>
      <c r="J193" s="131"/>
      <c r="K193" s="131"/>
      <c r="L193" s="131"/>
      <c r="M193" s="131"/>
      <c r="N193" s="131"/>
      <c r="O193" s="131"/>
      <c r="P193" s="131"/>
      <c r="Q193" s="131"/>
      <c r="R193" s="131"/>
      <c r="S193" s="131"/>
      <c r="T193" s="131"/>
      <c r="U193" s="131"/>
      <c r="V193" s="131"/>
      <c r="W193" s="131"/>
      <c r="X193" s="131"/>
      <c r="Y193" s="131"/>
      <c r="Z193" s="131"/>
      <c r="AA193" s="131"/>
      <c r="AB193" s="131"/>
      <c r="AC193" s="131"/>
      <c r="AD193" s="131"/>
      <c r="AE193" s="131"/>
      <c r="AF193" s="131"/>
      <c r="AG193" s="131"/>
      <c r="AH193" s="131"/>
      <c r="AI193" s="131"/>
    </row>
    <row r="194" ht="15.75" customHeight="1">
      <c r="A194" s="131"/>
      <c r="B194" s="131"/>
      <c r="C194" s="131"/>
      <c r="D194" s="131"/>
      <c r="E194" s="131"/>
      <c r="F194" s="131"/>
      <c r="G194" s="131"/>
      <c r="H194" s="131"/>
      <c r="I194" s="131"/>
      <c r="J194" s="131"/>
      <c r="K194" s="131"/>
      <c r="L194" s="131"/>
      <c r="M194" s="131"/>
      <c r="N194" s="131"/>
      <c r="O194" s="131"/>
      <c r="P194" s="131"/>
      <c r="Q194" s="131"/>
      <c r="R194" s="131"/>
      <c r="S194" s="131"/>
      <c r="T194" s="131"/>
      <c r="U194" s="131"/>
      <c r="V194" s="131"/>
      <c r="W194" s="131"/>
      <c r="X194" s="131"/>
      <c r="Y194" s="131"/>
      <c r="Z194" s="131"/>
      <c r="AA194" s="131"/>
      <c r="AB194" s="131"/>
      <c r="AC194" s="131"/>
      <c r="AD194" s="131"/>
      <c r="AE194" s="131"/>
      <c r="AF194" s="131"/>
      <c r="AG194" s="131"/>
      <c r="AH194" s="131"/>
      <c r="AI194" s="131"/>
    </row>
    <row r="195" ht="15.75" customHeight="1">
      <c r="A195" s="131"/>
      <c r="B195" s="131"/>
      <c r="C195" s="131"/>
      <c r="D195" s="131"/>
      <c r="E195" s="131"/>
      <c r="F195" s="131"/>
      <c r="G195" s="131"/>
      <c r="H195" s="131"/>
      <c r="I195" s="131"/>
      <c r="J195" s="131"/>
      <c r="K195" s="131"/>
      <c r="L195" s="131"/>
      <c r="M195" s="131"/>
      <c r="N195" s="131"/>
      <c r="O195" s="131"/>
      <c r="P195" s="131"/>
      <c r="Q195" s="131"/>
      <c r="R195" s="131"/>
      <c r="S195" s="131"/>
      <c r="T195" s="131"/>
      <c r="U195" s="131"/>
      <c r="V195" s="131"/>
      <c r="W195" s="131"/>
      <c r="X195" s="131"/>
      <c r="Y195" s="131"/>
      <c r="Z195" s="131"/>
      <c r="AA195" s="131"/>
      <c r="AB195" s="131"/>
      <c r="AC195" s="131"/>
      <c r="AD195" s="131"/>
      <c r="AE195" s="131"/>
      <c r="AF195" s="131"/>
      <c r="AG195" s="131"/>
      <c r="AH195" s="131"/>
      <c r="AI195" s="131"/>
    </row>
    <row r="196" ht="15.75" customHeight="1">
      <c r="A196" s="131"/>
      <c r="B196" s="131"/>
      <c r="C196" s="131"/>
      <c r="D196" s="131"/>
      <c r="E196" s="131"/>
      <c r="F196" s="131"/>
      <c r="G196" s="131"/>
      <c r="H196" s="131"/>
      <c r="I196" s="131"/>
      <c r="J196" s="131"/>
      <c r="K196" s="131"/>
      <c r="L196" s="131"/>
      <c r="M196" s="131"/>
      <c r="N196" s="131"/>
      <c r="O196" s="131"/>
      <c r="P196" s="131"/>
      <c r="Q196" s="131"/>
      <c r="R196" s="131"/>
      <c r="S196" s="131"/>
      <c r="T196" s="131"/>
      <c r="U196" s="131"/>
      <c r="V196" s="131"/>
      <c r="W196" s="131"/>
      <c r="X196" s="131"/>
      <c r="Y196" s="131"/>
      <c r="Z196" s="131"/>
      <c r="AA196" s="131"/>
      <c r="AB196" s="131"/>
      <c r="AC196" s="131"/>
      <c r="AD196" s="131"/>
      <c r="AE196" s="131"/>
      <c r="AF196" s="131"/>
      <c r="AG196" s="131"/>
      <c r="AH196" s="131"/>
      <c r="AI196" s="131"/>
    </row>
    <row r="197" ht="15.75" customHeight="1">
      <c r="A197" s="131"/>
      <c r="B197" s="131"/>
      <c r="C197" s="131"/>
      <c r="D197" s="131"/>
      <c r="E197" s="131"/>
      <c r="F197" s="131"/>
      <c r="G197" s="131"/>
      <c r="H197" s="131"/>
      <c r="I197" s="131"/>
      <c r="J197" s="131"/>
      <c r="K197" s="131"/>
      <c r="L197" s="131"/>
      <c r="M197" s="131"/>
      <c r="N197" s="131"/>
      <c r="O197" s="131"/>
      <c r="P197" s="131"/>
      <c r="Q197" s="131"/>
      <c r="R197" s="131"/>
      <c r="S197" s="131"/>
      <c r="T197" s="131"/>
      <c r="U197" s="131"/>
      <c r="V197" s="131"/>
      <c r="W197" s="131"/>
      <c r="X197" s="131"/>
      <c r="Y197" s="131"/>
      <c r="Z197" s="131"/>
      <c r="AA197" s="131"/>
      <c r="AB197" s="131"/>
      <c r="AC197" s="131"/>
      <c r="AD197" s="131"/>
      <c r="AE197" s="131"/>
      <c r="AF197" s="131"/>
      <c r="AG197" s="131"/>
      <c r="AH197" s="131"/>
      <c r="AI197" s="131"/>
    </row>
    <row r="198" ht="15.75" customHeight="1">
      <c r="A198" s="131"/>
      <c r="B198" s="131"/>
      <c r="C198" s="131"/>
      <c r="D198" s="131"/>
      <c r="E198" s="131"/>
      <c r="F198" s="131"/>
      <c r="G198" s="131"/>
      <c r="H198" s="131"/>
      <c r="I198" s="131"/>
      <c r="J198" s="131"/>
      <c r="K198" s="131"/>
      <c r="L198" s="131"/>
      <c r="M198" s="131"/>
      <c r="N198" s="131"/>
      <c r="O198" s="131"/>
      <c r="P198" s="131"/>
      <c r="Q198" s="131"/>
      <c r="R198" s="131"/>
      <c r="S198" s="131"/>
      <c r="T198" s="131"/>
      <c r="U198" s="131"/>
      <c r="V198" s="131"/>
      <c r="W198" s="131"/>
      <c r="X198" s="131"/>
      <c r="Y198" s="131"/>
      <c r="Z198" s="131"/>
      <c r="AA198" s="131"/>
      <c r="AB198" s="131"/>
      <c r="AC198" s="131"/>
      <c r="AD198" s="131"/>
      <c r="AE198" s="131"/>
      <c r="AF198" s="131"/>
      <c r="AG198" s="131"/>
      <c r="AH198" s="131"/>
      <c r="AI198" s="131"/>
    </row>
    <row r="199" ht="15.75" customHeight="1">
      <c r="A199" s="131"/>
      <c r="B199" s="131"/>
      <c r="C199" s="131"/>
      <c r="D199" s="131"/>
      <c r="E199" s="131"/>
      <c r="F199" s="131"/>
      <c r="G199" s="131"/>
      <c r="H199" s="131"/>
      <c r="I199" s="131"/>
      <c r="J199" s="131"/>
      <c r="K199" s="131"/>
      <c r="L199" s="131"/>
      <c r="M199" s="131"/>
      <c r="N199" s="131"/>
      <c r="O199" s="131"/>
      <c r="P199" s="131"/>
      <c r="Q199" s="131"/>
      <c r="R199" s="131"/>
      <c r="S199" s="131"/>
      <c r="T199" s="131"/>
      <c r="U199" s="131"/>
      <c r="V199" s="131"/>
      <c r="W199" s="131"/>
      <c r="X199" s="131"/>
      <c r="Y199" s="131"/>
      <c r="Z199" s="131"/>
      <c r="AA199" s="131"/>
      <c r="AB199" s="131"/>
      <c r="AC199" s="131"/>
      <c r="AD199" s="131"/>
      <c r="AE199" s="131"/>
      <c r="AF199" s="131"/>
      <c r="AG199" s="131"/>
      <c r="AH199" s="131"/>
      <c r="AI199" s="131"/>
    </row>
    <row r="200" ht="15.75" customHeight="1">
      <c r="A200" s="131"/>
      <c r="B200" s="131"/>
      <c r="C200" s="131"/>
      <c r="D200" s="131"/>
      <c r="E200" s="131"/>
      <c r="F200" s="131"/>
      <c r="G200" s="131"/>
      <c r="H200" s="131"/>
      <c r="I200" s="131"/>
      <c r="J200" s="131"/>
      <c r="K200" s="131"/>
      <c r="L200" s="131"/>
      <c r="M200" s="131"/>
      <c r="N200" s="131"/>
      <c r="O200" s="131"/>
      <c r="P200" s="131"/>
      <c r="Q200" s="131"/>
      <c r="R200" s="131"/>
      <c r="S200" s="131"/>
      <c r="T200" s="131"/>
      <c r="U200" s="131"/>
      <c r="V200" s="131"/>
      <c r="W200" s="131"/>
      <c r="X200" s="131"/>
      <c r="Y200" s="131"/>
      <c r="Z200" s="131"/>
      <c r="AA200" s="131"/>
      <c r="AB200" s="131"/>
      <c r="AC200" s="131"/>
      <c r="AD200" s="131"/>
      <c r="AE200" s="131"/>
      <c r="AF200" s="131"/>
      <c r="AG200" s="131"/>
      <c r="AH200" s="131"/>
      <c r="AI200" s="131"/>
    </row>
    <row r="201" ht="15.75" customHeight="1">
      <c r="A201" s="131"/>
      <c r="B201" s="131"/>
      <c r="C201" s="131"/>
      <c r="D201" s="131"/>
      <c r="E201" s="131"/>
      <c r="F201" s="131"/>
      <c r="G201" s="131"/>
      <c r="H201" s="131"/>
      <c r="I201" s="131"/>
      <c r="J201" s="131"/>
      <c r="K201" s="131"/>
      <c r="L201" s="131"/>
      <c r="M201" s="131"/>
      <c r="N201" s="131"/>
      <c r="O201" s="131"/>
      <c r="P201" s="131"/>
      <c r="Q201" s="131"/>
      <c r="R201" s="131"/>
      <c r="S201" s="131"/>
      <c r="T201" s="131"/>
      <c r="U201" s="131"/>
      <c r="V201" s="131"/>
      <c r="W201" s="131"/>
      <c r="X201" s="131"/>
      <c r="Y201" s="131"/>
      <c r="Z201" s="131"/>
      <c r="AA201" s="131"/>
      <c r="AB201" s="131"/>
      <c r="AC201" s="131"/>
      <c r="AD201" s="131"/>
      <c r="AE201" s="131"/>
      <c r="AF201" s="131"/>
      <c r="AG201" s="131"/>
      <c r="AH201" s="131"/>
      <c r="AI201" s="131"/>
    </row>
    <row r="202" ht="15.75" customHeight="1">
      <c r="A202" s="131"/>
      <c r="B202" s="131"/>
      <c r="C202" s="131"/>
      <c r="D202" s="131"/>
      <c r="E202" s="131"/>
      <c r="F202" s="131"/>
      <c r="G202" s="131"/>
      <c r="H202" s="131"/>
      <c r="I202" s="131"/>
      <c r="J202" s="131"/>
      <c r="K202" s="131"/>
      <c r="L202" s="131"/>
      <c r="M202" s="131"/>
      <c r="N202" s="131"/>
      <c r="O202" s="131"/>
      <c r="P202" s="131"/>
      <c r="Q202" s="131"/>
      <c r="R202" s="131"/>
      <c r="S202" s="131"/>
      <c r="T202" s="131"/>
      <c r="U202" s="131"/>
      <c r="V202" s="131"/>
      <c r="W202" s="131"/>
      <c r="X202" s="131"/>
      <c r="Y202" s="131"/>
      <c r="Z202" s="131"/>
      <c r="AA202" s="131"/>
      <c r="AB202" s="131"/>
      <c r="AC202" s="131"/>
      <c r="AD202" s="131"/>
      <c r="AE202" s="131"/>
      <c r="AF202" s="131"/>
      <c r="AG202" s="131"/>
      <c r="AH202" s="131"/>
      <c r="AI202" s="131"/>
    </row>
    <row r="203" ht="15.75" customHeight="1">
      <c r="A203" s="131"/>
      <c r="B203" s="131"/>
      <c r="C203" s="131"/>
      <c r="D203" s="131"/>
      <c r="E203" s="131"/>
      <c r="F203" s="131"/>
      <c r="G203" s="131"/>
      <c r="H203" s="131"/>
      <c r="I203" s="131"/>
      <c r="J203" s="131"/>
      <c r="K203" s="131"/>
      <c r="L203" s="131"/>
      <c r="M203" s="131"/>
      <c r="N203" s="131"/>
      <c r="O203" s="131"/>
      <c r="P203" s="131"/>
      <c r="Q203" s="131"/>
      <c r="R203" s="131"/>
      <c r="S203" s="131"/>
      <c r="T203" s="131"/>
      <c r="U203" s="131"/>
      <c r="V203" s="131"/>
      <c r="W203" s="131"/>
      <c r="X203" s="131"/>
      <c r="Y203" s="131"/>
      <c r="Z203" s="131"/>
      <c r="AA203" s="131"/>
      <c r="AB203" s="131"/>
      <c r="AC203" s="131"/>
      <c r="AD203" s="131"/>
      <c r="AE203" s="131"/>
      <c r="AF203" s="131"/>
      <c r="AG203" s="131"/>
      <c r="AH203" s="131"/>
      <c r="AI203" s="131"/>
    </row>
    <row r="204" ht="15.75" customHeight="1">
      <c r="A204" s="131"/>
      <c r="B204" s="131"/>
      <c r="C204" s="131"/>
      <c r="D204" s="131"/>
      <c r="E204" s="131"/>
      <c r="F204" s="131"/>
      <c r="G204" s="131"/>
      <c r="H204" s="131"/>
      <c r="I204" s="131"/>
      <c r="J204" s="131"/>
      <c r="K204" s="131"/>
      <c r="L204" s="131"/>
      <c r="M204" s="131"/>
      <c r="N204" s="131"/>
      <c r="O204" s="131"/>
      <c r="P204" s="131"/>
      <c r="Q204" s="131"/>
      <c r="R204" s="131"/>
      <c r="S204" s="131"/>
      <c r="T204" s="131"/>
      <c r="U204" s="131"/>
      <c r="V204" s="131"/>
      <c r="W204" s="131"/>
      <c r="X204" s="131"/>
      <c r="Y204" s="131"/>
      <c r="Z204" s="131"/>
      <c r="AA204" s="131"/>
      <c r="AB204" s="131"/>
      <c r="AC204" s="131"/>
      <c r="AD204" s="131"/>
      <c r="AE204" s="131"/>
      <c r="AF204" s="131"/>
      <c r="AG204" s="131"/>
      <c r="AH204" s="131"/>
      <c r="AI204" s="131"/>
    </row>
    <row r="205" ht="15.75" customHeight="1">
      <c r="A205" s="131"/>
      <c r="B205" s="131"/>
      <c r="C205" s="131"/>
      <c r="D205" s="131"/>
      <c r="E205" s="131"/>
      <c r="F205" s="131"/>
      <c r="G205" s="131"/>
      <c r="H205" s="131"/>
      <c r="I205" s="131"/>
      <c r="J205" s="131"/>
      <c r="K205" s="131"/>
      <c r="L205" s="131"/>
      <c r="M205" s="131"/>
      <c r="N205" s="131"/>
      <c r="O205" s="131"/>
      <c r="P205" s="131"/>
      <c r="Q205" s="131"/>
      <c r="R205" s="131"/>
      <c r="S205" s="131"/>
      <c r="T205" s="131"/>
      <c r="U205" s="131"/>
      <c r="V205" s="131"/>
      <c r="W205" s="131"/>
      <c r="X205" s="131"/>
      <c r="Y205" s="131"/>
      <c r="Z205" s="131"/>
      <c r="AA205" s="131"/>
      <c r="AB205" s="131"/>
      <c r="AC205" s="131"/>
      <c r="AD205" s="131"/>
      <c r="AE205" s="131"/>
      <c r="AF205" s="131"/>
      <c r="AG205" s="131"/>
      <c r="AH205" s="131"/>
      <c r="AI205" s="131"/>
    </row>
    <row r="206" ht="15.75" customHeight="1">
      <c r="A206" s="131"/>
      <c r="B206" s="131"/>
      <c r="C206" s="131"/>
      <c r="D206" s="131"/>
      <c r="E206" s="131"/>
      <c r="F206" s="131"/>
      <c r="G206" s="131"/>
      <c r="H206" s="131"/>
      <c r="I206" s="131"/>
      <c r="J206" s="131"/>
      <c r="K206" s="131"/>
      <c r="L206" s="131"/>
      <c r="M206" s="131"/>
      <c r="N206" s="131"/>
      <c r="O206" s="131"/>
      <c r="P206" s="131"/>
      <c r="Q206" s="131"/>
      <c r="R206" s="131"/>
      <c r="S206" s="131"/>
      <c r="T206" s="131"/>
      <c r="U206" s="131"/>
      <c r="V206" s="131"/>
      <c r="W206" s="131"/>
      <c r="X206" s="131"/>
      <c r="Y206" s="131"/>
      <c r="Z206" s="131"/>
      <c r="AA206" s="131"/>
      <c r="AB206" s="131"/>
      <c r="AC206" s="131"/>
      <c r="AD206" s="131"/>
      <c r="AE206" s="131"/>
      <c r="AF206" s="131"/>
      <c r="AG206" s="131"/>
      <c r="AH206" s="131"/>
      <c r="AI206" s="131"/>
    </row>
    <row r="207" ht="15.75" customHeight="1">
      <c r="A207" s="131"/>
      <c r="B207" s="131"/>
      <c r="C207" s="131"/>
      <c r="D207" s="131"/>
      <c r="E207" s="131"/>
      <c r="F207" s="131"/>
      <c r="G207" s="131"/>
      <c r="H207" s="131"/>
      <c r="I207" s="131"/>
      <c r="J207" s="131"/>
      <c r="K207" s="131"/>
      <c r="L207" s="131"/>
      <c r="M207" s="131"/>
      <c r="N207" s="131"/>
      <c r="O207" s="131"/>
      <c r="P207" s="131"/>
      <c r="Q207" s="131"/>
      <c r="R207" s="131"/>
      <c r="S207" s="131"/>
      <c r="T207" s="131"/>
      <c r="U207" s="131"/>
      <c r="V207" s="131"/>
      <c r="W207" s="131"/>
      <c r="X207" s="131"/>
      <c r="Y207" s="131"/>
      <c r="Z207" s="131"/>
      <c r="AA207" s="131"/>
      <c r="AB207" s="131"/>
      <c r="AC207" s="131"/>
      <c r="AD207" s="131"/>
      <c r="AE207" s="131"/>
      <c r="AF207" s="131"/>
      <c r="AG207" s="131"/>
      <c r="AH207" s="131"/>
      <c r="AI207" s="131"/>
    </row>
    <row r="208" ht="15.75" customHeight="1">
      <c r="A208" s="131"/>
      <c r="B208" s="131"/>
      <c r="C208" s="131"/>
      <c r="D208" s="131"/>
      <c r="E208" s="131"/>
      <c r="F208" s="131"/>
      <c r="G208" s="131"/>
      <c r="H208" s="131"/>
      <c r="I208" s="131"/>
      <c r="J208" s="131"/>
      <c r="K208" s="131"/>
      <c r="L208" s="131"/>
      <c r="M208" s="131"/>
      <c r="N208" s="131"/>
      <c r="O208" s="131"/>
      <c r="P208" s="131"/>
      <c r="Q208" s="131"/>
      <c r="R208" s="131"/>
      <c r="S208" s="131"/>
      <c r="T208" s="131"/>
      <c r="U208" s="131"/>
      <c r="V208" s="131"/>
      <c r="W208" s="131"/>
      <c r="X208" s="131"/>
      <c r="Y208" s="131"/>
      <c r="Z208" s="131"/>
      <c r="AA208" s="131"/>
      <c r="AB208" s="131"/>
      <c r="AC208" s="131"/>
      <c r="AD208" s="131"/>
      <c r="AE208" s="131"/>
      <c r="AF208" s="131"/>
      <c r="AG208" s="131"/>
      <c r="AH208" s="131"/>
      <c r="AI208" s="131"/>
    </row>
    <row r="209" ht="15.75" customHeight="1">
      <c r="A209" s="131"/>
      <c r="B209" s="131"/>
      <c r="C209" s="131"/>
      <c r="D209" s="131"/>
      <c r="E209" s="131"/>
      <c r="F209" s="131"/>
      <c r="G209" s="131"/>
      <c r="H209" s="131"/>
      <c r="I209" s="131"/>
      <c r="J209" s="131"/>
      <c r="K209" s="131"/>
      <c r="L209" s="131"/>
      <c r="M209" s="131"/>
      <c r="N209" s="131"/>
      <c r="O209" s="131"/>
      <c r="P209" s="131"/>
      <c r="Q209" s="131"/>
      <c r="R209" s="131"/>
      <c r="S209" s="131"/>
      <c r="T209" s="131"/>
      <c r="U209" s="131"/>
      <c r="V209" s="131"/>
      <c r="W209" s="131"/>
      <c r="X209" s="131"/>
      <c r="Y209" s="131"/>
      <c r="Z209" s="131"/>
      <c r="AA209" s="131"/>
      <c r="AB209" s="131"/>
      <c r="AC209" s="131"/>
      <c r="AD209" s="131"/>
      <c r="AE209" s="131"/>
      <c r="AF209" s="131"/>
      <c r="AG209" s="131"/>
      <c r="AH209" s="131"/>
      <c r="AI209" s="131"/>
    </row>
    <row r="210" ht="15.75" customHeight="1">
      <c r="A210" s="131"/>
      <c r="B210" s="131"/>
      <c r="C210" s="131"/>
      <c r="D210" s="131"/>
      <c r="E210" s="131"/>
      <c r="F210" s="131"/>
      <c r="G210" s="131"/>
      <c r="H210" s="131"/>
      <c r="I210" s="131"/>
      <c r="J210" s="131"/>
      <c r="K210" s="131"/>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row>
    <row r="211" ht="15.75" customHeight="1">
      <c r="A211" s="131"/>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c r="AA211" s="131"/>
      <c r="AB211" s="131"/>
      <c r="AC211" s="131"/>
      <c r="AD211" s="131"/>
      <c r="AE211" s="131"/>
      <c r="AF211" s="131"/>
      <c r="AG211" s="131"/>
      <c r="AH211" s="131"/>
      <c r="AI211" s="131"/>
    </row>
    <row r="212" ht="15.75" customHeight="1">
      <c r="A212" s="131"/>
      <c r="B212" s="131"/>
      <c r="C212" s="131"/>
      <c r="D212" s="131"/>
      <c r="E212" s="131"/>
      <c r="F212" s="131"/>
      <c r="G212" s="131"/>
      <c r="H212" s="131"/>
      <c r="I212" s="131"/>
      <c r="J212" s="131"/>
      <c r="K212" s="131"/>
      <c r="L212" s="131"/>
      <c r="M212" s="131"/>
      <c r="N212" s="131"/>
      <c r="O212" s="131"/>
      <c r="P212" s="131"/>
      <c r="Q212" s="131"/>
      <c r="R212" s="131"/>
      <c r="S212" s="131"/>
      <c r="T212" s="131"/>
      <c r="U212" s="131"/>
      <c r="V212" s="131"/>
      <c r="W212" s="131"/>
      <c r="X212" s="131"/>
      <c r="Y212" s="131"/>
      <c r="Z212" s="131"/>
      <c r="AA212" s="131"/>
      <c r="AB212" s="131"/>
      <c r="AC212" s="131"/>
      <c r="AD212" s="131"/>
      <c r="AE212" s="131"/>
      <c r="AF212" s="131"/>
      <c r="AG212" s="131"/>
      <c r="AH212" s="131"/>
      <c r="AI212" s="131"/>
    </row>
    <row r="213" ht="15.75" customHeight="1">
      <c r="A213" s="131"/>
      <c r="B213" s="131"/>
      <c r="C213" s="131"/>
      <c r="D213" s="131"/>
      <c r="E213" s="131"/>
      <c r="F213" s="131"/>
      <c r="G213" s="131"/>
      <c r="H213" s="131"/>
      <c r="I213" s="131"/>
      <c r="J213" s="131"/>
      <c r="K213" s="131"/>
      <c r="L213" s="131"/>
      <c r="M213" s="131"/>
      <c r="N213" s="131"/>
      <c r="O213" s="131"/>
      <c r="P213" s="131"/>
      <c r="Q213" s="131"/>
      <c r="R213" s="131"/>
      <c r="S213" s="131"/>
      <c r="T213" s="131"/>
      <c r="U213" s="131"/>
      <c r="V213" s="131"/>
      <c r="W213" s="131"/>
      <c r="X213" s="131"/>
      <c r="Y213" s="131"/>
      <c r="Z213" s="131"/>
      <c r="AA213" s="131"/>
      <c r="AB213" s="131"/>
      <c r="AC213" s="131"/>
      <c r="AD213" s="131"/>
      <c r="AE213" s="131"/>
      <c r="AF213" s="131"/>
      <c r="AG213" s="131"/>
      <c r="AH213" s="131"/>
      <c r="AI213" s="131"/>
    </row>
    <row r="214" ht="15.75" customHeight="1">
      <c r="A214" s="131"/>
      <c r="B214" s="131"/>
      <c r="C214" s="131"/>
      <c r="D214" s="131"/>
      <c r="E214" s="131"/>
      <c r="F214" s="131"/>
      <c r="G214" s="131"/>
      <c r="H214" s="131"/>
      <c r="I214" s="131"/>
      <c r="J214" s="131"/>
      <c r="K214" s="131"/>
      <c r="L214" s="131"/>
      <c r="M214" s="131"/>
      <c r="N214" s="131"/>
      <c r="O214" s="131"/>
      <c r="P214" s="131"/>
      <c r="Q214" s="131"/>
      <c r="R214" s="131"/>
      <c r="S214" s="131"/>
      <c r="T214" s="131"/>
      <c r="U214" s="131"/>
      <c r="V214" s="131"/>
      <c r="W214" s="131"/>
      <c r="X214" s="131"/>
      <c r="Y214" s="131"/>
      <c r="Z214" s="131"/>
      <c r="AA214" s="131"/>
      <c r="AB214" s="131"/>
      <c r="AC214" s="131"/>
      <c r="AD214" s="131"/>
      <c r="AE214" s="131"/>
      <c r="AF214" s="131"/>
      <c r="AG214" s="131"/>
      <c r="AH214" s="131"/>
      <c r="AI214" s="131"/>
    </row>
    <row r="215" ht="15.75" customHeight="1">
      <c r="A215" s="131"/>
      <c r="B215" s="131"/>
      <c r="C215" s="131"/>
      <c r="D215" s="131"/>
      <c r="E215" s="131"/>
      <c r="F215" s="131"/>
      <c r="G215" s="131"/>
      <c r="H215" s="131"/>
      <c r="I215" s="131"/>
      <c r="J215" s="131"/>
      <c r="K215" s="131"/>
      <c r="L215" s="131"/>
      <c r="M215" s="131"/>
      <c r="N215" s="131"/>
      <c r="O215" s="131"/>
      <c r="P215" s="131"/>
      <c r="Q215" s="131"/>
      <c r="R215" s="131"/>
      <c r="S215" s="131"/>
      <c r="T215" s="131"/>
      <c r="U215" s="131"/>
      <c r="V215" s="131"/>
      <c r="W215" s="131"/>
      <c r="X215" s="131"/>
      <c r="Y215" s="131"/>
      <c r="Z215" s="131"/>
      <c r="AA215" s="131"/>
      <c r="AB215" s="131"/>
      <c r="AC215" s="131"/>
      <c r="AD215" s="131"/>
      <c r="AE215" s="131"/>
      <c r="AF215" s="131"/>
      <c r="AG215" s="131"/>
      <c r="AH215" s="131"/>
      <c r="AI215" s="131"/>
    </row>
    <row r="216" ht="15.75" customHeight="1">
      <c r="A216" s="131"/>
      <c r="B216" s="131"/>
      <c r="C216" s="131"/>
      <c r="D216" s="131"/>
      <c r="E216" s="131"/>
      <c r="F216" s="131"/>
      <c r="G216" s="131"/>
      <c r="H216" s="131"/>
      <c r="I216" s="131"/>
      <c r="J216" s="131"/>
      <c r="K216" s="131"/>
      <c r="L216" s="131"/>
      <c r="M216" s="131"/>
      <c r="N216" s="131"/>
      <c r="O216" s="131"/>
      <c r="P216" s="131"/>
      <c r="Q216" s="131"/>
      <c r="R216" s="131"/>
      <c r="S216" s="131"/>
      <c r="T216" s="131"/>
      <c r="U216" s="131"/>
      <c r="V216" s="131"/>
      <c r="W216" s="131"/>
      <c r="X216" s="131"/>
      <c r="Y216" s="131"/>
      <c r="Z216" s="131"/>
      <c r="AA216" s="131"/>
      <c r="AB216" s="131"/>
      <c r="AC216" s="131"/>
      <c r="AD216" s="131"/>
      <c r="AE216" s="131"/>
      <c r="AF216" s="131"/>
      <c r="AG216" s="131"/>
      <c r="AH216" s="131"/>
      <c r="AI216" s="131"/>
    </row>
    <row r="217" ht="15.75" customHeight="1">
      <c r="A217" s="131"/>
      <c r="B217" s="131"/>
      <c r="C217" s="131"/>
      <c r="D217" s="131"/>
      <c r="E217" s="131"/>
      <c r="F217" s="131"/>
      <c r="G217" s="131"/>
      <c r="H217" s="131"/>
      <c r="I217" s="131"/>
      <c r="J217" s="131"/>
      <c r="K217" s="131"/>
      <c r="L217" s="131"/>
      <c r="M217" s="131"/>
      <c r="N217" s="131"/>
      <c r="O217" s="131"/>
      <c r="P217" s="131"/>
      <c r="Q217" s="131"/>
      <c r="R217" s="131"/>
      <c r="S217" s="131"/>
      <c r="T217" s="131"/>
      <c r="U217" s="131"/>
      <c r="V217" s="131"/>
      <c r="W217" s="131"/>
      <c r="X217" s="131"/>
      <c r="Y217" s="131"/>
      <c r="Z217" s="131"/>
      <c r="AA217" s="131"/>
      <c r="AB217" s="131"/>
      <c r="AC217" s="131"/>
      <c r="AD217" s="131"/>
      <c r="AE217" s="131"/>
      <c r="AF217" s="131"/>
      <c r="AG217" s="131"/>
      <c r="AH217" s="131"/>
      <c r="AI217" s="131"/>
    </row>
    <row r="218" ht="15.75" customHeight="1">
      <c r="A218" s="131"/>
      <c r="B218" s="131"/>
      <c r="C218" s="131"/>
      <c r="D218" s="131"/>
      <c r="E218" s="131"/>
      <c r="F218" s="131"/>
      <c r="G218" s="131"/>
      <c r="H218" s="131"/>
      <c r="I218" s="131"/>
      <c r="J218" s="131"/>
      <c r="K218" s="131"/>
      <c r="L218" s="131"/>
      <c r="M218" s="131"/>
      <c r="N218" s="131"/>
      <c r="O218" s="131"/>
      <c r="P218" s="131"/>
      <c r="Q218" s="131"/>
      <c r="R218" s="131"/>
      <c r="S218" s="131"/>
      <c r="T218" s="131"/>
      <c r="U218" s="131"/>
      <c r="V218" s="131"/>
      <c r="W218" s="131"/>
      <c r="X218" s="131"/>
      <c r="Y218" s="131"/>
      <c r="Z218" s="131"/>
      <c r="AA218" s="131"/>
      <c r="AB218" s="131"/>
      <c r="AC218" s="131"/>
      <c r="AD218" s="131"/>
      <c r="AE218" s="131"/>
      <c r="AF218" s="131"/>
      <c r="AG218" s="131"/>
      <c r="AH218" s="131"/>
      <c r="AI218" s="131"/>
    </row>
    <row r="219" ht="15.75" customHeight="1">
      <c r="A219" s="131"/>
      <c r="B219" s="131"/>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c r="AB219" s="131"/>
      <c r="AC219" s="131"/>
      <c r="AD219" s="131"/>
      <c r="AE219" s="131"/>
      <c r="AF219" s="131"/>
      <c r="AG219" s="131"/>
      <c r="AH219" s="131"/>
      <c r="AI219" s="131"/>
    </row>
    <row r="220" ht="15.75" customHeight="1">
      <c r="A220" s="131"/>
      <c r="B220" s="131"/>
      <c r="C220" s="131"/>
      <c r="D220" s="131"/>
      <c r="E220" s="131"/>
      <c r="F220" s="131"/>
      <c r="G220" s="131"/>
      <c r="H220" s="131"/>
      <c r="I220" s="131"/>
      <c r="J220" s="131"/>
      <c r="K220" s="131"/>
      <c r="L220" s="131"/>
      <c r="M220" s="131"/>
      <c r="N220" s="131"/>
      <c r="O220" s="131"/>
      <c r="P220" s="131"/>
      <c r="Q220" s="131"/>
      <c r="R220" s="131"/>
      <c r="S220" s="131"/>
      <c r="T220" s="131"/>
      <c r="U220" s="131"/>
      <c r="V220" s="131"/>
      <c r="W220" s="131"/>
      <c r="X220" s="131"/>
      <c r="Y220" s="131"/>
      <c r="Z220" s="131"/>
      <c r="AA220" s="131"/>
      <c r="AB220" s="131"/>
      <c r="AC220" s="131"/>
      <c r="AD220" s="131"/>
      <c r="AE220" s="131"/>
      <c r="AF220" s="131"/>
      <c r="AG220" s="131"/>
      <c r="AH220" s="131"/>
      <c r="AI220" s="131"/>
    </row>
    <row r="221" ht="15.75" customHeight="1">
      <c r="A221" s="131"/>
      <c r="B221" s="131"/>
      <c r="C221" s="131"/>
      <c r="D221" s="131"/>
      <c r="E221" s="131"/>
      <c r="F221" s="131"/>
      <c r="G221" s="131"/>
      <c r="H221" s="131"/>
      <c r="I221" s="131"/>
      <c r="J221" s="131"/>
      <c r="K221" s="131"/>
      <c r="L221" s="131"/>
      <c r="M221" s="131"/>
      <c r="N221" s="131"/>
      <c r="O221" s="131"/>
      <c r="P221" s="131"/>
      <c r="Q221" s="131"/>
      <c r="R221" s="131"/>
      <c r="S221" s="131"/>
      <c r="T221" s="131"/>
      <c r="U221" s="131"/>
      <c r="V221" s="131"/>
      <c r="W221" s="131"/>
      <c r="X221" s="131"/>
      <c r="Y221" s="131"/>
      <c r="Z221" s="131"/>
      <c r="AA221" s="131"/>
      <c r="AB221" s="131"/>
      <c r="AC221" s="131"/>
      <c r="AD221" s="131"/>
      <c r="AE221" s="131"/>
      <c r="AF221" s="131"/>
      <c r="AG221" s="131"/>
      <c r="AH221" s="131"/>
      <c r="AI221" s="131"/>
    </row>
    <row r="222" ht="15.75" customHeight="1">
      <c r="A222" s="131"/>
      <c r="B222" s="131"/>
      <c r="C222" s="131"/>
      <c r="D222" s="131"/>
      <c r="E222" s="131"/>
      <c r="F222" s="131"/>
      <c r="G222" s="131"/>
      <c r="H222" s="131"/>
      <c r="I222" s="131"/>
      <c r="J222" s="131"/>
      <c r="K222" s="131"/>
      <c r="L222" s="131"/>
      <c r="M222" s="131"/>
      <c r="N222" s="131"/>
      <c r="O222" s="131"/>
      <c r="P222" s="131"/>
      <c r="Q222" s="131"/>
      <c r="R222" s="131"/>
      <c r="S222" s="131"/>
      <c r="T222" s="131"/>
      <c r="U222" s="131"/>
      <c r="V222" s="131"/>
      <c r="W222" s="131"/>
      <c r="X222" s="131"/>
      <c r="Y222" s="131"/>
      <c r="Z222" s="131"/>
      <c r="AA222" s="131"/>
      <c r="AB222" s="131"/>
      <c r="AC222" s="131"/>
      <c r="AD222" s="131"/>
      <c r="AE222" s="131"/>
      <c r="AF222" s="131"/>
      <c r="AG222" s="131"/>
      <c r="AH222" s="131"/>
      <c r="AI222" s="131"/>
    </row>
    <row r="223" ht="15.75" customHeight="1">
      <c r="A223" s="131"/>
      <c r="B223" s="131"/>
      <c r="C223" s="131"/>
      <c r="D223" s="131"/>
      <c r="E223" s="131"/>
      <c r="F223" s="131"/>
      <c r="G223" s="131"/>
      <c r="H223" s="131"/>
      <c r="I223" s="131"/>
      <c r="J223" s="131"/>
      <c r="K223" s="131"/>
      <c r="L223" s="131"/>
      <c r="M223" s="131"/>
      <c r="N223" s="131"/>
      <c r="O223" s="131"/>
      <c r="P223" s="131"/>
      <c r="Q223" s="131"/>
      <c r="R223" s="131"/>
      <c r="S223" s="131"/>
      <c r="T223" s="131"/>
      <c r="U223" s="131"/>
      <c r="V223" s="131"/>
      <c r="W223" s="131"/>
      <c r="X223" s="131"/>
      <c r="Y223" s="131"/>
      <c r="Z223" s="131"/>
      <c r="AA223" s="131"/>
      <c r="AB223" s="131"/>
      <c r="AC223" s="131"/>
      <c r="AD223" s="131"/>
      <c r="AE223" s="131"/>
      <c r="AF223" s="131"/>
      <c r="AG223" s="131"/>
      <c r="AH223" s="131"/>
      <c r="AI223" s="131"/>
    </row>
    <row r="224" ht="15.75" customHeight="1">
      <c r="A224" s="131"/>
      <c r="B224" s="131"/>
      <c r="C224" s="131"/>
      <c r="D224" s="131"/>
      <c r="E224" s="131"/>
      <c r="F224" s="131"/>
      <c r="G224" s="131"/>
      <c r="H224" s="131"/>
      <c r="I224" s="131"/>
      <c r="J224" s="131"/>
      <c r="K224" s="131"/>
      <c r="L224" s="131"/>
      <c r="M224" s="131"/>
      <c r="N224" s="131"/>
      <c r="O224" s="131"/>
      <c r="P224" s="131"/>
      <c r="Q224" s="131"/>
      <c r="R224" s="131"/>
      <c r="S224" s="131"/>
      <c r="T224" s="131"/>
      <c r="U224" s="131"/>
      <c r="V224" s="131"/>
      <c r="W224" s="131"/>
      <c r="X224" s="131"/>
      <c r="Y224" s="131"/>
      <c r="Z224" s="131"/>
      <c r="AA224" s="131"/>
      <c r="AB224" s="131"/>
      <c r="AC224" s="131"/>
      <c r="AD224" s="131"/>
      <c r="AE224" s="131"/>
      <c r="AF224" s="131"/>
      <c r="AG224" s="131"/>
      <c r="AH224" s="131"/>
      <c r="AI224" s="131"/>
    </row>
    <row r="225" ht="15.75" customHeight="1">
      <c r="A225" s="131"/>
      <c r="B225" s="131"/>
      <c r="C225" s="131"/>
      <c r="D225" s="131"/>
      <c r="E225" s="131"/>
      <c r="F225" s="131"/>
      <c r="G225" s="131"/>
      <c r="H225" s="131"/>
      <c r="I225" s="131"/>
      <c r="J225" s="131"/>
      <c r="K225" s="131"/>
      <c r="L225" s="131"/>
      <c r="M225" s="131"/>
      <c r="N225" s="131"/>
      <c r="O225" s="131"/>
      <c r="P225" s="131"/>
      <c r="Q225" s="131"/>
      <c r="R225" s="131"/>
      <c r="S225" s="131"/>
      <c r="T225" s="131"/>
      <c r="U225" s="131"/>
      <c r="V225" s="131"/>
      <c r="W225" s="131"/>
      <c r="X225" s="131"/>
      <c r="Y225" s="131"/>
      <c r="Z225" s="131"/>
      <c r="AA225" s="131"/>
      <c r="AB225" s="131"/>
      <c r="AC225" s="131"/>
      <c r="AD225" s="131"/>
      <c r="AE225" s="131"/>
      <c r="AF225" s="131"/>
      <c r="AG225" s="131"/>
      <c r="AH225" s="131"/>
      <c r="AI225" s="131"/>
    </row>
    <row r="226" ht="15.75" customHeight="1">
      <c r="A226" s="131"/>
      <c r="B226" s="131"/>
      <c r="C226" s="131"/>
      <c r="D226" s="131"/>
      <c r="E226" s="131"/>
      <c r="F226" s="131"/>
      <c r="G226" s="131"/>
      <c r="H226" s="131"/>
      <c r="I226" s="131"/>
      <c r="J226" s="131"/>
      <c r="K226" s="131"/>
      <c r="L226" s="131"/>
      <c r="M226" s="131"/>
      <c r="N226" s="131"/>
      <c r="O226" s="131"/>
      <c r="P226" s="131"/>
      <c r="Q226" s="131"/>
      <c r="R226" s="131"/>
      <c r="S226" s="131"/>
      <c r="T226" s="131"/>
      <c r="U226" s="131"/>
      <c r="V226" s="131"/>
      <c r="W226" s="131"/>
      <c r="X226" s="131"/>
      <c r="Y226" s="131"/>
      <c r="Z226" s="131"/>
      <c r="AA226" s="131"/>
      <c r="AB226" s="131"/>
      <c r="AC226" s="131"/>
      <c r="AD226" s="131"/>
      <c r="AE226" s="131"/>
      <c r="AF226" s="131"/>
      <c r="AG226" s="131"/>
      <c r="AH226" s="131"/>
      <c r="AI226" s="131"/>
    </row>
    <row r="227" ht="15.75" customHeight="1">
      <c r="A227" s="131"/>
      <c r="B227" s="131"/>
      <c r="C227" s="131"/>
      <c r="D227" s="131"/>
      <c r="E227" s="131"/>
      <c r="F227" s="131"/>
      <c r="G227" s="131"/>
      <c r="H227" s="131"/>
      <c r="I227" s="131"/>
      <c r="J227" s="131"/>
      <c r="K227" s="131"/>
      <c r="L227" s="131"/>
      <c r="M227" s="131"/>
      <c r="N227" s="131"/>
      <c r="O227" s="131"/>
      <c r="P227" s="131"/>
      <c r="Q227" s="131"/>
      <c r="R227" s="131"/>
      <c r="S227" s="131"/>
      <c r="T227" s="131"/>
      <c r="U227" s="131"/>
      <c r="V227" s="131"/>
      <c r="W227" s="131"/>
      <c r="X227" s="131"/>
      <c r="Y227" s="131"/>
      <c r="Z227" s="131"/>
      <c r="AA227" s="131"/>
      <c r="AB227" s="131"/>
      <c r="AC227" s="131"/>
      <c r="AD227" s="131"/>
      <c r="AE227" s="131"/>
      <c r="AF227" s="131"/>
      <c r="AG227" s="131"/>
      <c r="AH227" s="131"/>
      <c r="AI227" s="131"/>
    </row>
    <row r="228" ht="15.75" customHeight="1">
      <c r="A228" s="131"/>
      <c r="B228" s="131"/>
      <c r="C228" s="131"/>
      <c r="D228" s="131"/>
      <c r="E228" s="131"/>
      <c r="F228" s="131"/>
      <c r="G228" s="131"/>
      <c r="H228" s="131"/>
      <c r="I228" s="131"/>
      <c r="J228" s="131"/>
      <c r="K228" s="131"/>
      <c r="L228" s="131"/>
      <c r="M228" s="131"/>
      <c r="N228" s="131"/>
      <c r="O228" s="131"/>
      <c r="P228" s="131"/>
      <c r="Q228" s="131"/>
      <c r="R228" s="131"/>
      <c r="S228" s="131"/>
      <c r="T228" s="131"/>
      <c r="U228" s="131"/>
      <c r="V228" s="131"/>
      <c r="W228" s="131"/>
      <c r="X228" s="131"/>
      <c r="Y228" s="131"/>
      <c r="Z228" s="131"/>
      <c r="AA228" s="131"/>
      <c r="AB228" s="131"/>
      <c r="AC228" s="131"/>
      <c r="AD228" s="131"/>
      <c r="AE228" s="131"/>
      <c r="AF228" s="131"/>
      <c r="AG228" s="131"/>
      <c r="AH228" s="131"/>
      <c r="AI228" s="131"/>
    </row>
    <row r="229" ht="15.75" customHeight="1">
      <c r="A229" s="131"/>
      <c r="B229" s="131"/>
      <c r="C229" s="131"/>
      <c r="D229" s="131"/>
      <c r="E229" s="131"/>
      <c r="F229" s="131"/>
      <c r="G229" s="131"/>
      <c r="H229" s="131"/>
      <c r="I229" s="131"/>
      <c r="J229" s="131"/>
      <c r="K229" s="131"/>
      <c r="L229" s="131"/>
      <c r="M229" s="131"/>
      <c r="N229" s="131"/>
      <c r="O229" s="131"/>
      <c r="P229" s="131"/>
      <c r="Q229" s="131"/>
      <c r="R229" s="131"/>
      <c r="S229" s="131"/>
      <c r="T229" s="131"/>
      <c r="U229" s="131"/>
      <c r="V229" s="131"/>
      <c r="W229" s="131"/>
      <c r="X229" s="131"/>
      <c r="Y229" s="131"/>
      <c r="Z229" s="131"/>
      <c r="AA229" s="131"/>
      <c r="AB229" s="131"/>
      <c r="AC229" s="131"/>
      <c r="AD229" s="131"/>
      <c r="AE229" s="131"/>
      <c r="AF229" s="131"/>
      <c r="AG229" s="131"/>
      <c r="AH229" s="131"/>
      <c r="AI229" s="131"/>
    </row>
    <row r="230" ht="15.75" customHeight="1">
      <c r="A230" s="131"/>
      <c r="B230" s="131"/>
      <c r="C230" s="131"/>
      <c r="D230" s="131"/>
      <c r="E230" s="131"/>
      <c r="F230" s="131"/>
      <c r="G230" s="131"/>
      <c r="H230" s="131"/>
      <c r="I230" s="131"/>
      <c r="J230" s="131"/>
      <c r="K230" s="131"/>
      <c r="L230" s="131"/>
      <c r="M230" s="131"/>
      <c r="N230" s="131"/>
      <c r="O230" s="131"/>
      <c r="P230" s="131"/>
      <c r="Q230" s="131"/>
      <c r="R230" s="131"/>
      <c r="S230" s="131"/>
      <c r="T230" s="131"/>
      <c r="U230" s="131"/>
      <c r="V230" s="131"/>
      <c r="W230" s="131"/>
      <c r="X230" s="131"/>
      <c r="Y230" s="131"/>
      <c r="Z230" s="131"/>
      <c r="AA230" s="131"/>
      <c r="AB230" s="131"/>
      <c r="AC230" s="131"/>
      <c r="AD230" s="131"/>
      <c r="AE230" s="131"/>
      <c r="AF230" s="131"/>
      <c r="AG230" s="131"/>
      <c r="AH230" s="131"/>
      <c r="AI230" s="131"/>
    </row>
    <row r="231" ht="15.75" customHeight="1">
      <c r="A231" s="131"/>
      <c r="B231" s="131"/>
      <c r="C231" s="131"/>
      <c r="D231" s="131"/>
      <c r="E231" s="131"/>
      <c r="F231" s="131"/>
      <c r="G231" s="131"/>
      <c r="H231" s="131"/>
      <c r="I231" s="131"/>
      <c r="J231" s="131"/>
      <c r="K231" s="131"/>
      <c r="L231" s="131"/>
      <c r="M231" s="131"/>
      <c r="N231" s="131"/>
      <c r="O231" s="131"/>
      <c r="P231" s="131"/>
      <c r="Q231" s="131"/>
      <c r="R231" s="131"/>
      <c r="S231" s="131"/>
      <c r="T231" s="131"/>
      <c r="U231" s="131"/>
      <c r="V231" s="131"/>
      <c r="W231" s="131"/>
      <c r="X231" s="131"/>
      <c r="Y231" s="131"/>
      <c r="Z231" s="131"/>
      <c r="AA231" s="131"/>
      <c r="AB231" s="131"/>
      <c r="AC231" s="131"/>
      <c r="AD231" s="131"/>
      <c r="AE231" s="131"/>
      <c r="AF231" s="131"/>
      <c r="AG231" s="131"/>
      <c r="AH231" s="131"/>
      <c r="AI231" s="131"/>
    </row>
    <row r="232" ht="15.75" customHeight="1">
      <c r="A232" s="131"/>
      <c r="B232" s="131"/>
      <c r="C232" s="131"/>
      <c r="D232" s="131"/>
      <c r="E232" s="131"/>
      <c r="F232" s="131"/>
      <c r="G232" s="131"/>
      <c r="H232" s="131"/>
      <c r="I232" s="131"/>
      <c r="J232" s="131"/>
      <c r="K232" s="131"/>
      <c r="L232" s="131"/>
      <c r="M232" s="131"/>
      <c r="N232" s="131"/>
      <c r="O232" s="131"/>
      <c r="P232" s="131"/>
      <c r="Q232" s="131"/>
      <c r="R232" s="131"/>
      <c r="S232" s="131"/>
      <c r="T232" s="131"/>
      <c r="U232" s="131"/>
      <c r="V232" s="131"/>
      <c r="W232" s="131"/>
      <c r="X232" s="131"/>
      <c r="Y232" s="131"/>
      <c r="Z232" s="131"/>
      <c r="AA232" s="131"/>
      <c r="AB232" s="131"/>
      <c r="AC232" s="131"/>
      <c r="AD232" s="131"/>
      <c r="AE232" s="131"/>
      <c r="AF232" s="131"/>
      <c r="AG232" s="131"/>
      <c r="AH232" s="131"/>
      <c r="AI232" s="131"/>
    </row>
    <row r="233" ht="15.75" customHeight="1">
      <c r="A233" s="131"/>
      <c r="B233" s="131"/>
      <c r="C233" s="131"/>
      <c r="D233" s="131"/>
      <c r="E233" s="131"/>
      <c r="F233" s="131"/>
      <c r="G233" s="131"/>
      <c r="H233" s="131"/>
      <c r="I233" s="131"/>
      <c r="J233" s="131"/>
      <c r="K233" s="131"/>
      <c r="L233" s="131"/>
      <c r="M233" s="131"/>
      <c r="N233" s="131"/>
      <c r="O233" s="131"/>
      <c r="P233" s="131"/>
      <c r="Q233" s="131"/>
      <c r="R233" s="131"/>
      <c r="S233" s="131"/>
      <c r="T233" s="131"/>
      <c r="U233" s="131"/>
      <c r="V233" s="131"/>
      <c r="W233" s="131"/>
      <c r="X233" s="131"/>
      <c r="Y233" s="131"/>
      <c r="Z233" s="131"/>
      <c r="AA233" s="131"/>
      <c r="AB233" s="131"/>
      <c r="AC233" s="131"/>
      <c r="AD233" s="131"/>
      <c r="AE233" s="131"/>
      <c r="AF233" s="131"/>
      <c r="AG233" s="131"/>
      <c r="AH233" s="131"/>
      <c r="AI233" s="131"/>
    </row>
    <row r="234" ht="15.75" customHeight="1">
      <c r="A234" s="131"/>
      <c r="B234" s="131"/>
      <c r="C234" s="131"/>
      <c r="D234" s="131"/>
      <c r="E234" s="131"/>
      <c r="F234" s="131"/>
      <c r="G234" s="131"/>
      <c r="H234" s="131"/>
      <c r="I234" s="131"/>
      <c r="J234" s="131"/>
      <c r="K234" s="131"/>
      <c r="L234" s="131"/>
      <c r="M234" s="131"/>
      <c r="N234" s="131"/>
      <c r="O234" s="131"/>
      <c r="P234" s="131"/>
      <c r="Q234" s="131"/>
      <c r="R234" s="131"/>
      <c r="S234" s="131"/>
      <c r="T234" s="131"/>
      <c r="U234" s="131"/>
      <c r="V234" s="131"/>
      <c r="W234" s="131"/>
      <c r="X234" s="131"/>
      <c r="Y234" s="131"/>
      <c r="Z234" s="131"/>
      <c r="AA234" s="131"/>
      <c r="AB234" s="131"/>
      <c r="AC234" s="131"/>
      <c r="AD234" s="131"/>
      <c r="AE234" s="131"/>
      <c r="AF234" s="131"/>
      <c r="AG234" s="131"/>
      <c r="AH234" s="131"/>
      <c r="AI234" s="131"/>
    </row>
    <row r="235" ht="15.75" customHeight="1">
      <c r="A235" s="131"/>
      <c r="B235" s="131"/>
      <c r="C235" s="131"/>
      <c r="D235" s="131"/>
      <c r="E235" s="131"/>
      <c r="F235" s="131"/>
      <c r="G235" s="131"/>
      <c r="H235" s="131"/>
      <c r="I235" s="131"/>
      <c r="J235" s="131"/>
      <c r="K235" s="131"/>
      <c r="L235" s="131"/>
      <c r="M235" s="131"/>
      <c r="N235" s="131"/>
      <c r="O235" s="131"/>
      <c r="P235" s="131"/>
      <c r="Q235" s="131"/>
      <c r="R235" s="131"/>
      <c r="S235" s="131"/>
      <c r="T235" s="131"/>
      <c r="U235" s="131"/>
      <c r="V235" s="131"/>
      <c r="W235" s="131"/>
      <c r="X235" s="131"/>
      <c r="Y235" s="131"/>
      <c r="Z235" s="131"/>
      <c r="AA235" s="131"/>
      <c r="AB235" s="131"/>
      <c r="AC235" s="131"/>
      <c r="AD235" s="131"/>
      <c r="AE235" s="131"/>
      <c r="AF235" s="131"/>
      <c r="AG235" s="131"/>
      <c r="AH235" s="131"/>
      <c r="AI235" s="131"/>
    </row>
    <row r="236" ht="15.75" customHeight="1">
      <c r="A236" s="131"/>
      <c r="B236" s="131"/>
      <c r="C236" s="131"/>
      <c r="D236" s="131"/>
      <c r="E236" s="131"/>
      <c r="F236" s="131"/>
      <c r="G236" s="131"/>
      <c r="H236" s="131"/>
      <c r="I236" s="131"/>
      <c r="J236" s="131"/>
      <c r="K236" s="131"/>
      <c r="L236" s="131"/>
      <c r="M236" s="131"/>
      <c r="N236" s="131"/>
      <c r="O236" s="131"/>
      <c r="P236" s="131"/>
      <c r="Q236" s="131"/>
      <c r="R236" s="131"/>
      <c r="S236" s="131"/>
      <c r="T236" s="131"/>
      <c r="U236" s="131"/>
      <c r="V236" s="131"/>
      <c r="W236" s="131"/>
      <c r="X236" s="131"/>
      <c r="Y236" s="131"/>
      <c r="Z236" s="131"/>
      <c r="AA236" s="131"/>
      <c r="AB236" s="131"/>
      <c r="AC236" s="131"/>
      <c r="AD236" s="131"/>
      <c r="AE236" s="131"/>
      <c r="AF236" s="131"/>
      <c r="AG236" s="131"/>
      <c r="AH236" s="131"/>
      <c r="AI236" s="131"/>
    </row>
    <row r="237" ht="15.75" customHeight="1">
      <c r="A237" s="131"/>
      <c r="B237" s="131"/>
      <c r="C237" s="131"/>
      <c r="D237" s="131"/>
      <c r="E237" s="131"/>
      <c r="F237" s="131"/>
      <c r="G237" s="131"/>
      <c r="H237" s="131"/>
      <c r="I237" s="131"/>
      <c r="J237" s="131"/>
      <c r="K237" s="131"/>
      <c r="L237" s="131"/>
      <c r="M237" s="131"/>
      <c r="N237" s="131"/>
      <c r="O237" s="131"/>
      <c r="P237" s="131"/>
      <c r="Q237" s="131"/>
      <c r="R237" s="131"/>
      <c r="S237" s="131"/>
      <c r="T237" s="131"/>
      <c r="U237" s="131"/>
      <c r="V237" s="131"/>
      <c r="W237" s="131"/>
      <c r="X237" s="131"/>
      <c r="Y237" s="131"/>
      <c r="Z237" s="131"/>
      <c r="AA237" s="131"/>
      <c r="AB237" s="131"/>
      <c r="AC237" s="131"/>
      <c r="AD237" s="131"/>
      <c r="AE237" s="131"/>
      <c r="AF237" s="131"/>
      <c r="AG237" s="131"/>
      <c r="AH237" s="131"/>
      <c r="AI237" s="131"/>
    </row>
    <row r="238" ht="15.75" customHeight="1">
      <c r="A238" s="131"/>
      <c r="B238" s="131"/>
      <c r="C238" s="131"/>
      <c r="D238" s="131"/>
      <c r="E238" s="131"/>
      <c r="F238" s="131"/>
      <c r="G238" s="131"/>
      <c r="H238" s="131"/>
      <c r="I238" s="131"/>
      <c r="J238" s="131"/>
      <c r="K238" s="131"/>
      <c r="L238" s="131"/>
      <c r="M238" s="131"/>
      <c r="N238" s="131"/>
      <c r="O238" s="131"/>
      <c r="P238" s="131"/>
      <c r="Q238" s="131"/>
      <c r="R238" s="131"/>
      <c r="S238" s="131"/>
      <c r="T238" s="131"/>
      <c r="U238" s="131"/>
      <c r="V238" s="131"/>
      <c r="W238" s="131"/>
      <c r="X238" s="131"/>
      <c r="Y238" s="131"/>
      <c r="Z238" s="131"/>
      <c r="AA238" s="131"/>
      <c r="AB238" s="131"/>
      <c r="AC238" s="131"/>
      <c r="AD238" s="131"/>
      <c r="AE238" s="131"/>
      <c r="AF238" s="131"/>
      <c r="AG238" s="131"/>
      <c r="AH238" s="131"/>
      <c r="AI238" s="131"/>
    </row>
    <row r="239" ht="15.75" customHeight="1">
      <c r="A239" s="131"/>
      <c r="B239" s="131"/>
      <c r="C239" s="131"/>
      <c r="D239" s="131"/>
      <c r="E239" s="131"/>
      <c r="F239" s="131"/>
      <c r="G239" s="131"/>
      <c r="H239" s="131"/>
      <c r="I239" s="131"/>
      <c r="J239" s="131"/>
      <c r="K239" s="131"/>
      <c r="L239" s="131"/>
      <c r="M239" s="131"/>
      <c r="N239" s="131"/>
      <c r="O239" s="131"/>
      <c r="P239" s="131"/>
      <c r="Q239" s="131"/>
      <c r="R239" s="131"/>
      <c r="S239" s="131"/>
      <c r="T239" s="131"/>
      <c r="U239" s="131"/>
      <c r="V239" s="131"/>
      <c r="W239" s="131"/>
      <c r="X239" s="131"/>
      <c r="Y239" s="131"/>
      <c r="Z239" s="131"/>
      <c r="AA239" s="131"/>
      <c r="AB239" s="131"/>
      <c r="AC239" s="131"/>
      <c r="AD239" s="131"/>
      <c r="AE239" s="131"/>
      <c r="AF239" s="131"/>
      <c r="AG239" s="131"/>
      <c r="AH239" s="131"/>
      <c r="AI239" s="131"/>
    </row>
    <row r="240" ht="15.75" customHeight="1">
      <c r="A240" s="131"/>
      <c r="B240" s="131"/>
      <c r="C240" s="131"/>
      <c r="D240" s="131"/>
      <c r="E240" s="131"/>
      <c r="F240" s="131"/>
      <c r="G240" s="131"/>
      <c r="H240" s="131"/>
      <c r="I240" s="131"/>
      <c r="J240" s="131"/>
      <c r="K240" s="131"/>
      <c r="L240" s="131"/>
      <c r="M240" s="131"/>
      <c r="N240" s="131"/>
      <c r="O240" s="131"/>
      <c r="P240" s="131"/>
      <c r="Q240" s="131"/>
      <c r="R240" s="131"/>
      <c r="S240" s="131"/>
      <c r="T240" s="131"/>
      <c r="U240" s="131"/>
      <c r="V240" s="131"/>
      <c r="W240" s="131"/>
      <c r="X240" s="131"/>
      <c r="Y240" s="131"/>
      <c r="Z240" s="131"/>
      <c r="AA240" s="131"/>
      <c r="AB240" s="131"/>
      <c r="AC240" s="131"/>
      <c r="AD240" s="131"/>
      <c r="AE240" s="131"/>
      <c r="AF240" s="131"/>
      <c r="AG240" s="131"/>
      <c r="AH240" s="131"/>
      <c r="AI240" s="131"/>
    </row>
    <row r="241" ht="15.75" customHeight="1">
      <c r="A241" s="131"/>
      <c r="B241" s="131"/>
      <c r="C241" s="131"/>
      <c r="D241" s="131"/>
      <c r="E241" s="131"/>
      <c r="F241" s="131"/>
      <c r="G241" s="131"/>
      <c r="H241" s="131"/>
      <c r="I241" s="131"/>
      <c r="J241" s="131"/>
      <c r="K241" s="131"/>
      <c r="L241" s="131"/>
      <c r="M241" s="131"/>
      <c r="N241" s="131"/>
      <c r="O241" s="131"/>
      <c r="P241" s="131"/>
      <c r="Q241" s="131"/>
      <c r="R241" s="131"/>
      <c r="S241" s="131"/>
      <c r="T241" s="131"/>
      <c r="U241" s="131"/>
      <c r="V241" s="131"/>
      <c r="W241" s="131"/>
      <c r="X241" s="131"/>
      <c r="Y241" s="131"/>
      <c r="Z241" s="131"/>
      <c r="AA241" s="131"/>
      <c r="AB241" s="131"/>
      <c r="AC241" s="131"/>
      <c r="AD241" s="131"/>
      <c r="AE241" s="131"/>
      <c r="AF241" s="131"/>
      <c r="AG241" s="131"/>
      <c r="AH241" s="131"/>
      <c r="AI241" s="131"/>
    </row>
    <row r="242" ht="15.75" customHeight="1">
      <c r="A242" s="131"/>
      <c r="B242" s="131"/>
      <c r="C242" s="131"/>
      <c r="D242" s="131"/>
      <c r="E242" s="131"/>
      <c r="F242" s="131"/>
      <c r="G242" s="131"/>
      <c r="H242" s="131"/>
      <c r="I242" s="131"/>
      <c r="J242" s="131"/>
      <c r="K242" s="131"/>
      <c r="L242" s="131"/>
      <c r="M242" s="131"/>
      <c r="N242" s="131"/>
      <c r="O242" s="131"/>
      <c r="P242" s="131"/>
      <c r="Q242" s="131"/>
      <c r="R242" s="131"/>
      <c r="S242" s="131"/>
      <c r="T242" s="131"/>
      <c r="U242" s="131"/>
      <c r="V242" s="131"/>
      <c r="W242" s="131"/>
      <c r="X242" s="131"/>
      <c r="Y242" s="131"/>
      <c r="Z242" s="131"/>
      <c r="AA242" s="131"/>
      <c r="AB242" s="131"/>
      <c r="AC242" s="131"/>
      <c r="AD242" s="131"/>
      <c r="AE242" s="131"/>
      <c r="AF242" s="131"/>
      <c r="AG242" s="131"/>
      <c r="AH242" s="131"/>
      <c r="AI242" s="131"/>
    </row>
    <row r="243" ht="15.75" customHeight="1">
      <c r="A243" s="131"/>
      <c r="B243" s="131"/>
      <c r="C243" s="131"/>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c r="AB243" s="131"/>
      <c r="AC243" s="131"/>
      <c r="AD243" s="131"/>
      <c r="AE243" s="131"/>
      <c r="AF243" s="131"/>
      <c r="AG243" s="131"/>
      <c r="AH243" s="131"/>
      <c r="AI243" s="131"/>
    </row>
    <row r="244" ht="15.75" customHeight="1">
      <c r="A244" s="131"/>
      <c r="B244" s="131"/>
      <c r="C244" s="131"/>
      <c r="D244" s="131"/>
      <c r="E244" s="131"/>
      <c r="F244" s="131"/>
      <c r="G244" s="131"/>
      <c r="H244" s="131"/>
      <c r="I244" s="131"/>
      <c r="J244" s="131"/>
      <c r="K244" s="131"/>
      <c r="L244" s="131"/>
      <c r="M244" s="131"/>
      <c r="N244" s="131"/>
      <c r="O244" s="131"/>
      <c r="P244" s="131"/>
      <c r="Q244" s="131"/>
      <c r="R244" s="131"/>
      <c r="S244" s="131"/>
      <c r="T244" s="131"/>
      <c r="U244" s="131"/>
      <c r="V244" s="131"/>
      <c r="W244" s="131"/>
      <c r="X244" s="131"/>
      <c r="Y244" s="131"/>
      <c r="Z244" s="131"/>
      <c r="AA244" s="131"/>
      <c r="AB244" s="131"/>
      <c r="AC244" s="131"/>
      <c r="AD244" s="131"/>
      <c r="AE244" s="131"/>
      <c r="AF244" s="131"/>
      <c r="AG244" s="131"/>
      <c r="AH244" s="131"/>
      <c r="AI244" s="131"/>
    </row>
    <row r="245" ht="15.75" customHeight="1">
      <c r="A245" s="131"/>
      <c r="B245" s="131"/>
      <c r="C245" s="131"/>
      <c r="D245" s="131"/>
      <c r="E245" s="131"/>
      <c r="F245" s="131"/>
      <c r="G245" s="131"/>
      <c r="H245" s="131"/>
      <c r="I245" s="131"/>
      <c r="J245" s="131"/>
      <c r="K245" s="131"/>
      <c r="L245" s="131"/>
      <c r="M245" s="131"/>
      <c r="N245" s="131"/>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row>
    <row r="246" ht="15.75" customHeight="1">
      <c r="A246" s="131"/>
      <c r="B246" s="131"/>
      <c r="C246" s="131"/>
      <c r="D246" s="131"/>
      <c r="E246" s="131"/>
      <c r="F246" s="131"/>
      <c r="G246" s="131"/>
      <c r="H246" s="131"/>
      <c r="I246" s="131"/>
      <c r="J246" s="131"/>
      <c r="K246" s="131"/>
      <c r="L246" s="131"/>
      <c r="M246" s="131"/>
      <c r="N246" s="131"/>
      <c r="O246" s="131"/>
      <c r="P246" s="131"/>
      <c r="Q246" s="131"/>
      <c r="R246" s="131"/>
      <c r="S246" s="131"/>
      <c r="T246" s="131"/>
      <c r="U246" s="131"/>
      <c r="V246" s="131"/>
      <c r="W246" s="131"/>
      <c r="X246" s="131"/>
      <c r="Y246" s="131"/>
      <c r="Z246" s="131"/>
      <c r="AA246" s="131"/>
      <c r="AB246" s="131"/>
      <c r="AC246" s="131"/>
      <c r="AD246" s="131"/>
      <c r="AE246" s="131"/>
      <c r="AF246" s="131"/>
      <c r="AG246" s="131"/>
      <c r="AH246" s="131"/>
      <c r="AI246" s="131"/>
    </row>
    <row r="247" ht="15.75" customHeight="1">
      <c r="A247" s="131"/>
      <c r="B247" s="131"/>
      <c r="C247" s="131"/>
      <c r="D247" s="131"/>
      <c r="E247" s="131"/>
      <c r="F247" s="131"/>
      <c r="G247" s="131"/>
      <c r="H247" s="131"/>
      <c r="I247" s="131"/>
      <c r="J247" s="131"/>
      <c r="K247" s="131"/>
      <c r="L247" s="131"/>
      <c r="M247" s="131"/>
      <c r="N247" s="131"/>
      <c r="O247" s="131"/>
      <c r="P247" s="131"/>
      <c r="Q247" s="131"/>
      <c r="R247" s="131"/>
      <c r="S247" s="131"/>
      <c r="T247" s="131"/>
      <c r="U247" s="131"/>
      <c r="V247" s="131"/>
      <c r="W247" s="131"/>
      <c r="X247" s="131"/>
      <c r="Y247" s="131"/>
      <c r="Z247" s="131"/>
      <c r="AA247" s="131"/>
      <c r="AB247" s="131"/>
      <c r="AC247" s="131"/>
      <c r="AD247" s="131"/>
      <c r="AE247" s="131"/>
      <c r="AF247" s="131"/>
      <c r="AG247" s="131"/>
      <c r="AH247" s="131"/>
      <c r="AI247" s="131"/>
    </row>
    <row r="248" ht="15.75" customHeight="1">
      <c r="A248" s="131"/>
      <c r="B248" s="131"/>
      <c r="C248" s="131"/>
      <c r="D248" s="131"/>
      <c r="E248" s="131"/>
      <c r="F248" s="131"/>
      <c r="G248" s="131"/>
      <c r="H248" s="131"/>
      <c r="I248" s="131"/>
      <c r="J248" s="131"/>
      <c r="K248" s="131"/>
      <c r="L248" s="131"/>
      <c r="M248" s="131"/>
      <c r="N248" s="131"/>
      <c r="O248" s="131"/>
      <c r="P248" s="131"/>
      <c r="Q248" s="131"/>
      <c r="R248" s="131"/>
      <c r="S248" s="131"/>
      <c r="T248" s="131"/>
      <c r="U248" s="131"/>
      <c r="V248" s="131"/>
      <c r="W248" s="131"/>
      <c r="X248" s="131"/>
      <c r="Y248" s="131"/>
      <c r="Z248" s="131"/>
      <c r="AA248" s="131"/>
      <c r="AB248" s="131"/>
      <c r="AC248" s="131"/>
      <c r="AD248" s="131"/>
      <c r="AE248" s="131"/>
      <c r="AF248" s="131"/>
      <c r="AG248" s="131"/>
      <c r="AH248" s="131"/>
      <c r="AI248" s="131"/>
    </row>
    <row r="249" ht="15.75" customHeight="1">
      <c r="A249" s="131"/>
      <c r="B249" s="131"/>
      <c r="C249" s="131"/>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c r="AA249" s="131"/>
      <c r="AB249" s="131"/>
      <c r="AC249" s="131"/>
      <c r="AD249" s="131"/>
      <c r="AE249" s="131"/>
      <c r="AF249" s="131"/>
      <c r="AG249" s="131"/>
      <c r="AH249" s="131"/>
      <c r="AI249" s="131"/>
    </row>
    <row r="250" ht="15.75" customHeight="1">
      <c r="A250" s="131"/>
      <c r="B250" s="131"/>
      <c r="C250" s="131"/>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c r="AB250" s="131"/>
      <c r="AC250" s="131"/>
      <c r="AD250" s="131"/>
      <c r="AE250" s="131"/>
      <c r="AF250" s="131"/>
      <c r="AG250" s="131"/>
      <c r="AH250" s="131"/>
      <c r="AI250" s="131"/>
    </row>
    <row r="251" ht="15.75" customHeight="1">
      <c r="A251" s="131"/>
      <c r="B251" s="131"/>
      <c r="C251" s="131"/>
      <c r="D251" s="131"/>
      <c r="E251" s="131"/>
      <c r="F251" s="131"/>
      <c r="G251" s="131"/>
      <c r="H251" s="131"/>
      <c r="I251" s="131"/>
      <c r="J251" s="131"/>
      <c r="K251" s="131"/>
      <c r="L251" s="131"/>
      <c r="M251" s="131"/>
      <c r="N251" s="131"/>
      <c r="O251" s="131"/>
      <c r="P251" s="131"/>
      <c r="Q251" s="131"/>
      <c r="R251" s="131"/>
      <c r="S251" s="131"/>
      <c r="T251" s="131"/>
      <c r="U251" s="131"/>
      <c r="V251" s="131"/>
      <c r="W251" s="131"/>
      <c r="X251" s="131"/>
      <c r="Y251" s="131"/>
      <c r="Z251" s="131"/>
      <c r="AA251" s="131"/>
      <c r="AB251" s="131"/>
      <c r="AC251" s="131"/>
      <c r="AD251" s="131"/>
      <c r="AE251" s="131"/>
      <c r="AF251" s="131"/>
      <c r="AG251" s="131"/>
      <c r="AH251" s="131"/>
      <c r="AI251" s="131"/>
    </row>
    <row r="252" ht="15.75" customHeight="1">
      <c r="A252" s="131"/>
      <c r="B252" s="131"/>
      <c r="C252" s="131"/>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c r="AA252" s="131"/>
      <c r="AB252" s="131"/>
      <c r="AC252" s="131"/>
      <c r="AD252" s="131"/>
      <c r="AE252" s="131"/>
      <c r="AF252" s="131"/>
      <c r="AG252" s="131"/>
      <c r="AH252" s="131"/>
      <c r="AI252" s="131"/>
    </row>
    <row r="253" ht="15.75" customHeight="1">
      <c r="A253" s="131"/>
      <c r="B253" s="131"/>
      <c r="C253" s="131"/>
      <c r="D253" s="131"/>
      <c r="E253" s="131"/>
      <c r="F253" s="131"/>
      <c r="G253" s="131"/>
      <c r="H253" s="131"/>
      <c r="I253" s="131"/>
      <c r="J253" s="131"/>
      <c r="K253" s="131"/>
      <c r="L253" s="131"/>
      <c r="M253" s="131"/>
      <c r="N253" s="131"/>
      <c r="O253" s="131"/>
      <c r="P253" s="131"/>
      <c r="Q253" s="131"/>
      <c r="R253" s="131"/>
      <c r="S253" s="131"/>
      <c r="T253" s="131"/>
      <c r="U253" s="131"/>
      <c r="V253" s="131"/>
      <c r="W253" s="131"/>
      <c r="X253" s="131"/>
      <c r="Y253" s="131"/>
      <c r="Z253" s="131"/>
      <c r="AA253" s="131"/>
      <c r="AB253" s="131"/>
      <c r="AC253" s="131"/>
      <c r="AD253" s="131"/>
      <c r="AE253" s="131"/>
      <c r="AF253" s="131"/>
      <c r="AG253" s="131"/>
      <c r="AH253" s="131"/>
      <c r="AI253" s="131"/>
    </row>
    <row r="254" ht="15.75" customHeight="1">
      <c r="A254" s="131"/>
      <c r="B254" s="131"/>
      <c r="C254" s="131"/>
      <c r="D254" s="131"/>
      <c r="E254" s="131"/>
      <c r="F254" s="131"/>
      <c r="G254" s="131"/>
      <c r="H254" s="131"/>
      <c r="I254" s="131"/>
      <c r="J254" s="131"/>
      <c r="K254" s="131"/>
      <c r="L254" s="131"/>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row>
    <row r="255" ht="15.75" customHeight="1">
      <c r="A255" s="131"/>
      <c r="B255" s="131"/>
      <c r="C255" s="131"/>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row>
    <row r="256" ht="15.75" customHeight="1">
      <c r="A256" s="131"/>
      <c r="B256" s="131"/>
      <c r="C256" s="131"/>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row>
    <row r="257" ht="15.75" customHeight="1">
      <c r="A257" s="131"/>
      <c r="B257" s="131"/>
      <c r="C257" s="131"/>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c r="AB257" s="131"/>
      <c r="AC257" s="131"/>
      <c r="AD257" s="131"/>
      <c r="AE257" s="131"/>
      <c r="AF257" s="131"/>
      <c r="AG257" s="131"/>
      <c r="AH257" s="131"/>
      <c r="AI257" s="131"/>
    </row>
    <row r="258" ht="15.75" customHeight="1">
      <c r="A258" s="131"/>
      <c r="B258" s="131"/>
      <c r="C258" s="131"/>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row>
    <row r="259" ht="15.75" customHeight="1">
      <c r="A259" s="131"/>
      <c r="B259" s="131"/>
      <c r="C259" s="131"/>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row>
    <row r="260" ht="15.75" customHeight="1">
      <c r="A260" s="131"/>
      <c r="B260" s="131"/>
      <c r="C260" s="131"/>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c r="AB260" s="131"/>
      <c r="AC260" s="131"/>
      <c r="AD260" s="131"/>
      <c r="AE260" s="131"/>
      <c r="AF260" s="131"/>
      <c r="AG260" s="131"/>
      <c r="AH260" s="131"/>
      <c r="AI260" s="131"/>
    </row>
    <row r="261" ht="15.75" customHeight="1">
      <c r="A261" s="131"/>
      <c r="B261" s="131"/>
      <c r="C261" s="131"/>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c r="AB261" s="131"/>
      <c r="AC261" s="131"/>
      <c r="AD261" s="131"/>
      <c r="AE261" s="131"/>
      <c r="AF261" s="131"/>
      <c r="AG261" s="131"/>
      <c r="AH261" s="131"/>
      <c r="AI261" s="131"/>
    </row>
    <row r="262" ht="15.75" customHeight="1">
      <c r="A262" s="131"/>
      <c r="B262" s="131"/>
      <c r="C262" s="131"/>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c r="AB262" s="131"/>
      <c r="AC262" s="131"/>
      <c r="AD262" s="131"/>
      <c r="AE262" s="131"/>
      <c r="AF262" s="131"/>
      <c r="AG262" s="131"/>
      <c r="AH262" s="131"/>
      <c r="AI262" s="131"/>
    </row>
    <row r="263" ht="15.75" customHeight="1">
      <c r="A263" s="96"/>
      <c r="B263" s="96"/>
      <c r="C263" s="96"/>
      <c r="D263" s="96"/>
      <c r="E263" s="96"/>
      <c r="F263" s="96"/>
      <c r="G263" s="96"/>
      <c r="H263" s="96"/>
      <c r="I263" s="96"/>
      <c r="J263" s="96"/>
      <c r="K263" s="96"/>
      <c r="L263" s="96"/>
      <c r="M263" s="96"/>
      <c r="N263" s="96"/>
      <c r="O263" s="96"/>
      <c r="P263" s="96"/>
      <c r="Q263" s="96"/>
      <c r="R263" s="96"/>
      <c r="S263" s="96"/>
      <c r="T263" s="96"/>
      <c r="U263" s="96"/>
      <c r="V263" s="96"/>
      <c r="W263" s="96"/>
      <c r="X263" s="96"/>
      <c r="Y263" s="96"/>
      <c r="Z263" s="96"/>
      <c r="AA263" s="96"/>
      <c r="AB263" s="96"/>
      <c r="AC263" s="96"/>
      <c r="AD263" s="96"/>
      <c r="AE263" s="96"/>
      <c r="AF263" s="96"/>
      <c r="AG263" s="96"/>
      <c r="AH263" s="96"/>
      <c r="AI263" s="96"/>
    </row>
    <row r="264" ht="15.75" customHeight="1">
      <c r="A264" s="96"/>
      <c r="B264" s="96"/>
      <c r="C264" s="96"/>
      <c r="D264" s="96"/>
      <c r="E264" s="96"/>
      <c r="F264" s="96"/>
      <c r="G264" s="96"/>
      <c r="H264" s="96"/>
      <c r="I264" s="96"/>
      <c r="J264" s="96"/>
      <c r="K264" s="96"/>
      <c r="L264" s="96"/>
      <c r="M264" s="96"/>
      <c r="N264" s="96"/>
      <c r="O264" s="96"/>
      <c r="P264" s="96"/>
      <c r="Q264" s="96"/>
      <c r="R264" s="96"/>
      <c r="S264" s="96"/>
      <c r="T264" s="96"/>
      <c r="U264" s="96"/>
      <c r="V264" s="96"/>
      <c r="W264" s="96"/>
      <c r="X264" s="96"/>
      <c r="Y264" s="96"/>
      <c r="Z264" s="96"/>
      <c r="AA264" s="96"/>
      <c r="AB264" s="96"/>
      <c r="AC264" s="96"/>
      <c r="AD264" s="96"/>
      <c r="AE264" s="96"/>
      <c r="AF264" s="96"/>
      <c r="AG264" s="96"/>
      <c r="AH264" s="96"/>
      <c r="AI264" s="96"/>
    </row>
    <row r="265" ht="15.75" customHeight="1">
      <c r="A265" s="96"/>
      <c r="B265" s="96"/>
      <c r="C265" s="96"/>
      <c r="D265" s="96"/>
      <c r="E265" s="96"/>
      <c r="F265" s="96"/>
      <c r="G265" s="96"/>
      <c r="H265" s="96"/>
      <c r="I265" s="96"/>
      <c r="J265" s="96"/>
      <c r="K265" s="96"/>
      <c r="L265" s="96"/>
      <c r="M265" s="96"/>
      <c r="N265" s="96"/>
      <c r="O265" s="96"/>
      <c r="P265" s="96"/>
      <c r="Q265" s="96"/>
      <c r="R265" s="96"/>
      <c r="S265" s="96"/>
      <c r="T265" s="96"/>
      <c r="U265" s="96"/>
      <c r="V265" s="96"/>
      <c r="W265" s="96"/>
      <c r="X265" s="96"/>
      <c r="Y265" s="96"/>
      <c r="Z265" s="96"/>
      <c r="AA265" s="96"/>
      <c r="AB265" s="96"/>
      <c r="AC265" s="96"/>
      <c r="AD265" s="96"/>
      <c r="AE265" s="96"/>
      <c r="AF265" s="96"/>
      <c r="AG265" s="96"/>
      <c r="AH265" s="96"/>
      <c r="AI265" s="96"/>
    </row>
    <row r="266" ht="15.75" customHeight="1">
      <c r="A266" s="96"/>
      <c r="B266" s="96"/>
      <c r="C266" s="96"/>
      <c r="D266" s="96"/>
      <c r="E266" s="96"/>
      <c r="F266" s="96"/>
      <c r="G266" s="96"/>
      <c r="H266" s="96"/>
      <c r="I266" s="96"/>
      <c r="J266" s="96"/>
      <c r="K266" s="96"/>
      <c r="L266" s="96"/>
      <c r="M266" s="96"/>
      <c r="N266" s="96"/>
      <c r="O266" s="96"/>
      <c r="P266" s="96"/>
      <c r="Q266" s="96"/>
      <c r="R266" s="96"/>
      <c r="S266" s="96"/>
      <c r="T266" s="96"/>
      <c r="U266" s="96"/>
      <c r="V266" s="96"/>
      <c r="W266" s="96"/>
      <c r="X266" s="96"/>
      <c r="Y266" s="96"/>
      <c r="Z266" s="96"/>
      <c r="AA266" s="96"/>
      <c r="AB266" s="96"/>
      <c r="AC266" s="96"/>
      <c r="AD266" s="96"/>
      <c r="AE266" s="96"/>
      <c r="AF266" s="96"/>
      <c r="AG266" s="96"/>
      <c r="AH266" s="96"/>
      <c r="AI266" s="96"/>
    </row>
    <row r="267" ht="15.75" customHeight="1">
      <c r="A267" s="96"/>
      <c r="B267" s="96"/>
      <c r="C267" s="96"/>
      <c r="D267" s="96"/>
      <c r="E267" s="96"/>
      <c r="F267" s="96"/>
      <c r="G267" s="96"/>
      <c r="H267" s="96"/>
      <c r="I267" s="96"/>
      <c r="J267" s="96"/>
      <c r="K267" s="96"/>
      <c r="L267" s="96"/>
      <c r="M267" s="96"/>
      <c r="N267" s="96"/>
      <c r="O267" s="96"/>
      <c r="P267" s="96"/>
      <c r="Q267" s="96"/>
      <c r="R267" s="96"/>
      <c r="S267" s="96"/>
      <c r="T267" s="96"/>
      <c r="U267" s="96"/>
      <c r="V267" s="96"/>
      <c r="W267" s="96"/>
      <c r="X267" s="96"/>
      <c r="Y267" s="96"/>
      <c r="Z267" s="96"/>
      <c r="AA267" s="96"/>
      <c r="AB267" s="96"/>
      <c r="AC267" s="96"/>
      <c r="AD267" s="96"/>
      <c r="AE267" s="96"/>
      <c r="AF267" s="96"/>
      <c r="AG267" s="96"/>
      <c r="AH267" s="96"/>
      <c r="AI267" s="96"/>
    </row>
    <row r="268" ht="15.75" customHeight="1">
      <c r="A268" s="96"/>
      <c r="B268" s="96"/>
      <c r="C268" s="96"/>
      <c r="D268" s="96"/>
      <c r="E268" s="96"/>
      <c r="F268" s="96"/>
      <c r="G268" s="96"/>
      <c r="H268" s="96"/>
      <c r="I268" s="96"/>
      <c r="J268" s="96"/>
      <c r="K268" s="96"/>
      <c r="L268" s="96"/>
      <c r="M268" s="96"/>
      <c r="N268" s="96"/>
      <c r="O268" s="96"/>
      <c r="P268" s="96"/>
      <c r="Q268" s="96"/>
      <c r="R268" s="96"/>
      <c r="S268" s="96"/>
      <c r="T268" s="96"/>
      <c r="U268" s="96"/>
      <c r="V268" s="96"/>
      <c r="W268" s="96"/>
      <c r="X268" s="96"/>
      <c r="Y268" s="96"/>
      <c r="Z268" s="96"/>
      <c r="AA268" s="96"/>
      <c r="AB268" s="96"/>
      <c r="AC268" s="96"/>
      <c r="AD268" s="96"/>
      <c r="AE268" s="96"/>
      <c r="AF268" s="96"/>
      <c r="AG268" s="96"/>
      <c r="AH268" s="96"/>
      <c r="AI268" s="96"/>
    </row>
    <row r="269" ht="15.75" customHeight="1">
      <c r="A269" s="96"/>
      <c r="B269" s="96"/>
      <c r="C269" s="96"/>
      <c r="D269" s="96"/>
      <c r="E269" s="96"/>
      <c r="F269" s="96"/>
      <c r="G269" s="96"/>
      <c r="H269" s="96"/>
      <c r="I269" s="96"/>
      <c r="J269" s="96"/>
      <c r="K269" s="96"/>
      <c r="L269" s="96"/>
      <c r="M269" s="96"/>
      <c r="N269" s="96"/>
      <c r="O269" s="96"/>
      <c r="P269" s="96"/>
      <c r="Q269" s="96"/>
      <c r="R269" s="96"/>
      <c r="S269" s="96"/>
      <c r="T269" s="96"/>
      <c r="U269" s="96"/>
      <c r="V269" s="96"/>
      <c r="W269" s="96"/>
      <c r="X269" s="96"/>
      <c r="Y269" s="96"/>
      <c r="Z269" s="96"/>
      <c r="AA269" s="96"/>
      <c r="AB269" s="96"/>
      <c r="AC269" s="96"/>
      <c r="AD269" s="96"/>
      <c r="AE269" s="96"/>
      <c r="AF269" s="96"/>
      <c r="AG269" s="96"/>
      <c r="AH269" s="96"/>
      <c r="AI269" s="96"/>
    </row>
    <row r="270" ht="15.75" customHeight="1">
      <c r="A270" s="96"/>
      <c r="B270" s="96"/>
      <c r="C270" s="96"/>
      <c r="D270" s="96"/>
      <c r="E270" s="96"/>
      <c r="F270" s="96"/>
      <c r="G270" s="96"/>
      <c r="H270" s="96"/>
      <c r="I270" s="96"/>
      <c r="J270" s="96"/>
      <c r="K270" s="96"/>
      <c r="L270" s="96"/>
      <c r="M270" s="96"/>
      <c r="N270" s="96"/>
      <c r="O270" s="96"/>
      <c r="P270" s="96"/>
      <c r="Q270" s="96"/>
      <c r="R270" s="96"/>
      <c r="S270" s="96"/>
      <c r="T270" s="96"/>
      <c r="U270" s="96"/>
      <c r="V270" s="96"/>
      <c r="W270" s="96"/>
      <c r="X270" s="96"/>
      <c r="Y270" s="96"/>
      <c r="Z270" s="96"/>
      <c r="AA270" s="96"/>
      <c r="AB270" s="96"/>
      <c r="AC270" s="96"/>
      <c r="AD270" s="96"/>
      <c r="AE270" s="96"/>
      <c r="AF270" s="96"/>
      <c r="AG270" s="96"/>
      <c r="AH270" s="96"/>
      <c r="AI270" s="96"/>
    </row>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5">
    <mergeCell ref="U4:W4"/>
    <mergeCell ref="X4:Z4"/>
    <mergeCell ref="AC4:AE4"/>
    <mergeCell ref="AG4:AH4"/>
    <mergeCell ref="AG5:AH5"/>
    <mergeCell ref="AG6:AH6"/>
    <mergeCell ref="AG7:AH7"/>
    <mergeCell ref="AG8:AH8"/>
    <mergeCell ref="A1:I1"/>
    <mergeCell ref="K1:S1"/>
    <mergeCell ref="U1:W1"/>
    <mergeCell ref="X1:Z1"/>
    <mergeCell ref="AA1:AH1"/>
    <mergeCell ref="A4:B4"/>
    <mergeCell ref="C4:N4"/>
    <mergeCell ref="O4:Q4"/>
    <mergeCell ref="R4:T4"/>
    <mergeCell ref="B5:N5"/>
    <mergeCell ref="O5:Q5"/>
    <mergeCell ref="B6:N6"/>
    <mergeCell ref="R6:T6"/>
    <mergeCell ref="U7:W7"/>
    <mergeCell ref="U10:W10"/>
    <mergeCell ref="X10:Z10"/>
    <mergeCell ref="AC10:AE10"/>
    <mergeCell ref="AG10:AH10"/>
    <mergeCell ref="AG11:AH11"/>
    <mergeCell ref="AG12:AH12"/>
    <mergeCell ref="AG13:AH13"/>
    <mergeCell ref="AG14:AH14"/>
    <mergeCell ref="B7:N7"/>
    <mergeCell ref="B8:N8"/>
    <mergeCell ref="X8:Z8"/>
    <mergeCell ref="A10:B10"/>
    <mergeCell ref="C10:N10"/>
    <mergeCell ref="O10:Q10"/>
    <mergeCell ref="R10:T10"/>
    <mergeCell ref="AC16:AE16"/>
    <mergeCell ref="AG16:AH16"/>
    <mergeCell ref="AG17:AH17"/>
    <mergeCell ref="AG18:AH18"/>
    <mergeCell ref="AG19:AH19"/>
    <mergeCell ref="AG20:AH20"/>
    <mergeCell ref="B26:N26"/>
    <mergeCell ref="A29:I29"/>
    <mergeCell ref="K29:S29"/>
    <mergeCell ref="U29:W29"/>
    <mergeCell ref="X29:Z29"/>
    <mergeCell ref="AA29:AH29"/>
    <mergeCell ref="L33:V33"/>
    <mergeCell ref="A32:K32"/>
    <mergeCell ref="A34:K34"/>
    <mergeCell ref="L34:V34"/>
    <mergeCell ref="W35:AG35"/>
    <mergeCell ref="A36:K36"/>
    <mergeCell ref="W36:AG36"/>
    <mergeCell ref="L37:V37"/>
    <mergeCell ref="A38:K38"/>
    <mergeCell ref="L38:V38"/>
    <mergeCell ref="W39:AG39"/>
    <mergeCell ref="A40:K40"/>
    <mergeCell ref="W40:AG40"/>
    <mergeCell ref="L41:V41"/>
    <mergeCell ref="A42:K42"/>
    <mergeCell ref="L42:V42"/>
    <mergeCell ref="W43:AG43"/>
    <mergeCell ref="A44:K44"/>
    <mergeCell ref="W44:AG44"/>
    <mergeCell ref="L45:V45"/>
    <mergeCell ref="A46:K46"/>
    <mergeCell ref="L46:V46"/>
    <mergeCell ref="A53:K53"/>
    <mergeCell ref="A55:K55"/>
    <mergeCell ref="A49:K49"/>
    <mergeCell ref="L50:V50"/>
    <mergeCell ref="A51:K51"/>
    <mergeCell ref="L51:V51"/>
    <mergeCell ref="W52:AG52"/>
    <mergeCell ref="W53:AG53"/>
    <mergeCell ref="L54:V54"/>
    <mergeCell ref="L65:V65"/>
    <mergeCell ref="W65:AG65"/>
    <mergeCell ref="A70:I70"/>
    <mergeCell ref="K70:S70"/>
    <mergeCell ref="U70:W70"/>
    <mergeCell ref="X70:Z70"/>
    <mergeCell ref="AA70:AH70"/>
    <mergeCell ref="A73:K73"/>
    <mergeCell ref="L74:V74"/>
    <mergeCell ref="A75:K75"/>
    <mergeCell ref="L75:V75"/>
    <mergeCell ref="W76:AG76"/>
    <mergeCell ref="W77:AG77"/>
    <mergeCell ref="L78:V78"/>
    <mergeCell ref="L79:V79"/>
    <mergeCell ref="W80:AG80"/>
    <mergeCell ref="W81:AG81"/>
    <mergeCell ref="L82:V82"/>
    <mergeCell ref="L83:V83"/>
    <mergeCell ref="W84:AG84"/>
    <mergeCell ref="W85:AG85"/>
    <mergeCell ref="A92:K92"/>
    <mergeCell ref="A94:K94"/>
    <mergeCell ref="A96:K96"/>
    <mergeCell ref="A77:K77"/>
    <mergeCell ref="A79:K79"/>
    <mergeCell ref="A81:K81"/>
    <mergeCell ref="A83:K83"/>
    <mergeCell ref="A85:K85"/>
    <mergeCell ref="A87:K87"/>
    <mergeCell ref="A90:K90"/>
    <mergeCell ref="L86:V86"/>
    <mergeCell ref="L87:V87"/>
    <mergeCell ref="L91:V91"/>
    <mergeCell ref="L92:V92"/>
    <mergeCell ref="W93:AG93"/>
    <mergeCell ref="W94:AG94"/>
    <mergeCell ref="L95:V95"/>
    <mergeCell ref="L106:V106"/>
    <mergeCell ref="W106:AG106"/>
    <mergeCell ref="L96:V96"/>
    <mergeCell ref="L99:V99"/>
    <mergeCell ref="W100:AG100"/>
    <mergeCell ref="L101:V101"/>
    <mergeCell ref="W101:AG101"/>
    <mergeCell ref="L104:V104"/>
    <mergeCell ref="W105:AG105"/>
    <mergeCell ref="B11:N11"/>
    <mergeCell ref="O11:Q11"/>
    <mergeCell ref="B12:N12"/>
    <mergeCell ref="R12:T12"/>
    <mergeCell ref="B13:N13"/>
    <mergeCell ref="U13:W13"/>
    <mergeCell ref="X14:Z14"/>
    <mergeCell ref="B14:N14"/>
    <mergeCell ref="A16:B16"/>
    <mergeCell ref="C16:N16"/>
    <mergeCell ref="O16:Q16"/>
    <mergeCell ref="R16:T16"/>
    <mergeCell ref="U16:W16"/>
    <mergeCell ref="X16:Z16"/>
    <mergeCell ref="B17:N17"/>
    <mergeCell ref="O17:Q17"/>
    <mergeCell ref="B18:N18"/>
    <mergeCell ref="R18:T18"/>
    <mergeCell ref="B19:N19"/>
    <mergeCell ref="U19:W19"/>
    <mergeCell ref="X20:Z20"/>
    <mergeCell ref="AC22:AE22"/>
    <mergeCell ref="AG22:AH22"/>
    <mergeCell ref="AG23:AH23"/>
    <mergeCell ref="AG24:AH24"/>
    <mergeCell ref="AG25:AH25"/>
    <mergeCell ref="AG26:AH26"/>
    <mergeCell ref="B20:N20"/>
    <mergeCell ref="A22:B22"/>
    <mergeCell ref="C22:N22"/>
    <mergeCell ref="O22:Q22"/>
    <mergeCell ref="R22:T22"/>
    <mergeCell ref="U22:W22"/>
    <mergeCell ref="X22:Z22"/>
    <mergeCell ref="B23:N23"/>
    <mergeCell ref="O23:Q23"/>
    <mergeCell ref="B24:N24"/>
    <mergeCell ref="R24:T24"/>
    <mergeCell ref="B25:N25"/>
    <mergeCell ref="U25:W25"/>
    <mergeCell ref="X26:Z26"/>
    <mergeCell ref="L55:V55"/>
    <mergeCell ref="L58:V58"/>
    <mergeCell ref="W59:AG59"/>
    <mergeCell ref="L60:V60"/>
    <mergeCell ref="W60:AG60"/>
    <mergeCell ref="L63:V63"/>
    <mergeCell ref="W64:AG64"/>
  </mergeCells>
  <conditionalFormatting sqref="AG5:AH8 AG11:AH14 AG17:AH20 AG23:AH26">
    <cfRule type="cellIs" dxfId="0" priority="1" operator="lessThan">
      <formula>2.5</formula>
    </cfRule>
  </conditionalFormatting>
  <conditionalFormatting sqref="AG5:AH8 AG11:AH14 AG17:AH20 AG23:AH26">
    <cfRule type="cellIs" dxfId="1" priority="2" operator="greaterThan">
      <formula>2.5</formula>
    </cfRule>
  </conditionalFormatting>
  <dataValidations>
    <dataValidation type="list" allowBlank="1" showErrorMessage="1" sqref="B5:B8 B11:B14 B17:B20 B23:B26">
      <formula1>seznam!$K:$K</formula1>
    </dataValidation>
    <dataValidation type="list" allowBlank="1" showErrorMessage="1" sqref="A32 L33 A34 W35 A36 L37 A38 W39 A40 L41 A42 W43 A44 L45 A46 A49 L50 A51 W52 A53 L54 A55 L58 W59 L60 L63 W64 L65 A73 L74 A75 W76 A77 L78 A79 W80 A81 L82 A83 W84 A85 L86 A87 A90 L91 A92 W93 A94 L95 A96 L99 W100 L101 L104 W105 L106">
      <formula1>$B$5:$B$26</formula1>
    </dataValidation>
  </dataValidations>
  <printOptions horizontalCentered="1"/>
  <pageMargins bottom="0.3937007874015748" footer="0.0" header="0.0" left="0.3937007874015748" right="0.3937007874015748" top="0.3937007874015748"/>
  <pageSetup fitToHeight="0"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pageSetUpPr fitToPage="1"/>
  </sheetPr>
  <sheetViews>
    <sheetView showGridLines="0" workbookViewId="0"/>
  </sheetViews>
  <sheetFormatPr customHeight="1" defaultColWidth="12.63" defaultRowHeight="15.0"/>
  <cols>
    <col customWidth="1" min="1" max="35" width="2.38"/>
  </cols>
  <sheetData>
    <row r="1" ht="15.75" customHeight="1">
      <c r="A1" s="3" t="str">
        <f>div_A!A1</f>
        <v>1. KBT Libereckého kraje</v>
      </c>
      <c r="B1" s="2"/>
      <c r="C1" s="2"/>
      <c r="D1" s="2"/>
      <c r="E1" s="2"/>
      <c r="F1" s="2"/>
      <c r="G1" s="2"/>
      <c r="H1" s="2"/>
      <c r="I1" s="4"/>
      <c r="J1" s="5"/>
      <c r="K1" s="7" t="str">
        <f>div_A!K1</f>
        <v>Liberec, 28.9.2026</v>
      </c>
      <c r="L1" s="2"/>
      <c r="M1" s="2"/>
      <c r="N1" s="2"/>
      <c r="O1" s="2"/>
      <c r="P1" s="2"/>
      <c r="Q1" s="2"/>
      <c r="R1" s="2"/>
      <c r="S1" s="4"/>
      <c r="T1" s="8"/>
      <c r="U1" s="132" t="s">
        <v>2</v>
      </c>
      <c r="V1" s="2"/>
      <c r="W1" s="4"/>
      <c r="X1" s="133" t="s">
        <v>98</v>
      </c>
      <c r="Y1" s="2"/>
      <c r="Z1" s="4"/>
      <c r="AA1" s="133" t="s">
        <v>6</v>
      </c>
      <c r="AB1" s="2"/>
      <c r="AC1" s="2"/>
      <c r="AD1" s="2"/>
      <c r="AE1" s="2"/>
      <c r="AF1" s="2"/>
      <c r="AG1" s="2"/>
      <c r="AH1" s="16"/>
      <c r="AI1" s="17"/>
    </row>
    <row r="2" ht="9.0" customHeight="1">
      <c r="A2" s="18"/>
      <c r="B2" s="20"/>
      <c r="C2" s="20"/>
      <c r="D2" s="20"/>
      <c r="E2" s="20"/>
      <c r="F2" s="20"/>
      <c r="G2" s="20"/>
      <c r="H2" s="20"/>
      <c r="I2" s="20"/>
      <c r="J2" s="20"/>
      <c r="K2" s="20"/>
      <c r="L2" s="20"/>
      <c r="M2" s="20"/>
      <c r="N2" s="20"/>
      <c r="O2" s="21"/>
      <c r="P2" s="21"/>
      <c r="Q2" s="21"/>
      <c r="R2" s="21"/>
      <c r="S2" s="21"/>
      <c r="T2" s="21"/>
      <c r="U2" s="21"/>
      <c r="V2" s="21"/>
      <c r="W2" s="21"/>
      <c r="X2" s="21"/>
      <c r="Y2" s="21"/>
      <c r="Z2" s="21"/>
      <c r="AA2" s="21"/>
      <c r="AB2" s="21"/>
      <c r="AC2" s="21"/>
      <c r="AD2" s="21"/>
      <c r="AE2" s="21"/>
      <c r="AF2" s="21"/>
      <c r="AG2" s="21"/>
      <c r="AH2" s="17"/>
      <c r="AI2" s="17"/>
    </row>
    <row r="3" ht="9.0" customHeight="1">
      <c r="A3" s="18"/>
      <c r="B3" s="20"/>
      <c r="C3" s="20"/>
      <c r="D3" s="20"/>
      <c r="E3" s="20"/>
      <c r="F3" s="20"/>
      <c r="G3" s="20"/>
      <c r="H3" s="20"/>
      <c r="I3" s="20"/>
      <c r="J3" s="20"/>
      <c r="K3" s="20"/>
      <c r="L3" s="20"/>
      <c r="M3" s="20"/>
      <c r="N3" s="20"/>
      <c r="O3" s="21"/>
      <c r="P3" s="21"/>
      <c r="Q3" s="21"/>
      <c r="R3" s="21"/>
      <c r="S3" s="21"/>
      <c r="T3" s="21"/>
      <c r="U3" s="21"/>
      <c r="V3" s="21"/>
      <c r="W3" s="21"/>
      <c r="X3" s="21"/>
      <c r="Y3" s="21"/>
      <c r="Z3" s="21"/>
      <c r="AA3" s="21"/>
      <c r="AB3" s="21"/>
      <c r="AC3" s="21"/>
      <c r="AD3" s="21"/>
      <c r="AE3" s="21"/>
      <c r="AF3" s="21"/>
      <c r="AG3" s="21"/>
      <c r="AH3" s="17"/>
      <c r="AI3" s="17"/>
    </row>
    <row r="4" ht="16.5" customHeight="1">
      <c r="A4" s="22"/>
      <c r="B4" s="4"/>
      <c r="C4" s="23" t="s">
        <v>8</v>
      </c>
      <c r="D4" s="2"/>
      <c r="E4" s="2"/>
      <c r="F4" s="2"/>
      <c r="G4" s="2"/>
      <c r="H4" s="2"/>
      <c r="I4" s="2"/>
      <c r="J4" s="2"/>
      <c r="K4" s="2"/>
      <c r="L4" s="2"/>
      <c r="M4" s="2"/>
      <c r="N4" s="16"/>
      <c r="O4" s="24">
        <v>1.0</v>
      </c>
      <c r="P4" s="2"/>
      <c r="Q4" s="25"/>
      <c r="R4" s="26">
        <v>2.0</v>
      </c>
      <c r="S4" s="2"/>
      <c r="T4" s="25"/>
      <c r="U4" s="26">
        <v>3.0</v>
      </c>
      <c r="V4" s="2"/>
      <c r="W4" s="25"/>
      <c r="X4" s="26">
        <v>4.0</v>
      </c>
      <c r="Y4" s="2"/>
      <c r="Z4" s="16"/>
      <c r="AA4" s="27" t="s">
        <v>9</v>
      </c>
      <c r="AB4" s="27" t="s">
        <v>10</v>
      </c>
      <c r="AC4" s="26" t="s">
        <v>11</v>
      </c>
      <c r="AD4" s="2"/>
      <c r="AE4" s="25"/>
      <c r="AF4" s="28" t="s">
        <v>12</v>
      </c>
      <c r="AG4" s="29" t="s">
        <v>13</v>
      </c>
      <c r="AH4" s="16"/>
      <c r="AI4" s="17"/>
    </row>
    <row r="5" ht="16.5" customHeight="1">
      <c r="A5" s="30">
        <v>1.0</v>
      </c>
      <c r="B5" s="31" t="s">
        <v>99</v>
      </c>
      <c r="C5" s="32"/>
      <c r="D5" s="32"/>
      <c r="E5" s="32"/>
      <c r="F5" s="32"/>
      <c r="G5" s="32"/>
      <c r="H5" s="32"/>
      <c r="I5" s="32"/>
      <c r="J5" s="32"/>
      <c r="K5" s="32"/>
      <c r="L5" s="32"/>
      <c r="M5" s="32"/>
      <c r="N5" s="32"/>
      <c r="O5" s="33" t="s">
        <v>17</v>
      </c>
      <c r="P5" s="34"/>
      <c r="Q5" s="35"/>
      <c r="R5" s="36">
        <v>3.0</v>
      </c>
      <c r="S5" s="37" t="s">
        <v>19</v>
      </c>
      <c r="T5" s="38">
        <v>1.0</v>
      </c>
      <c r="U5" s="36">
        <v>3.0</v>
      </c>
      <c r="V5" s="37" t="s">
        <v>19</v>
      </c>
      <c r="W5" s="38">
        <v>1.0</v>
      </c>
      <c r="X5" s="36">
        <v>3.0</v>
      </c>
      <c r="Y5" s="37" t="s">
        <v>19</v>
      </c>
      <c r="Z5" s="36">
        <v>0.0</v>
      </c>
      <c r="AA5" s="39">
        <f>IF(B5&lt;&gt;"",SUM(IF(R5&gt;T5,1,0),IF(U5&gt;W5,1,0),IF(X5&gt;Z5,1,0)),"")</f>
        <v>3</v>
      </c>
      <c r="AB5" s="40">
        <f>IF(B5&lt;&gt;"",SUM(IF(R5&lt;T5,1,0),IF(U5&lt;W5,1,0),IF(X5&lt;Z5,1,0)),"")</f>
        <v>0</v>
      </c>
      <c r="AC5" s="41">
        <f>IF(B5&lt;&gt;"",R5+U5+X5,"")</f>
        <v>9</v>
      </c>
      <c r="AD5" s="41" t="s">
        <v>19</v>
      </c>
      <c r="AE5" s="42">
        <f>IF(B5&lt;&gt;"",T5+W5+Z5,"")</f>
        <v>2</v>
      </c>
      <c r="AF5" s="43">
        <f t="shared" ref="AF5:AF8" si="1">IF(B5&lt;&gt;"",(AA5*2)+AB5,"")</f>
        <v>6</v>
      </c>
      <c r="AG5" s="47">
        <f t="shared" ref="AG5:AG8" si="2">IF(B5&lt;&gt;"",RANK(AF5,$AF$5:$AF$8,0)+IF(AI5&lt;&gt;"",RANK(AI5,$AI$5:$AI$8,0)-1,0),"")</f>
        <v>1</v>
      </c>
      <c r="AH5" s="48"/>
      <c r="AI5" s="17"/>
    </row>
    <row r="6" ht="16.5" customHeight="1">
      <c r="A6" s="46">
        <v>2.0</v>
      </c>
      <c r="B6" s="31" t="s">
        <v>100</v>
      </c>
      <c r="C6" s="32"/>
      <c r="D6" s="32"/>
      <c r="E6" s="32"/>
      <c r="F6" s="32"/>
      <c r="G6" s="32"/>
      <c r="H6" s="32"/>
      <c r="I6" s="32"/>
      <c r="J6" s="32"/>
      <c r="K6" s="32"/>
      <c r="L6" s="32"/>
      <c r="M6" s="32"/>
      <c r="N6" s="32"/>
      <c r="O6" s="50">
        <f>T5</f>
        <v>1</v>
      </c>
      <c r="P6" s="51" t="s">
        <v>19</v>
      </c>
      <c r="Q6" s="52">
        <f>R5</f>
        <v>3</v>
      </c>
      <c r="R6" s="53" t="s">
        <v>17</v>
      </c>
      <c r="S6" s="54"/>
      <c r="T6" s="55"/>
      <c r="U6" s="56">
        <v>3.0</v>
      </c>
      <c r="V6" s="57" t="s">
        <v>19</v>
      </c>
      <c r="W6" s="58">
        <v>1.0</v>
      </c>
      <c r="X6" s="56">
        <v>3.0</v>
      </c>
      <c r="Y6" s="57" t="s">
        <v>19</v>
      </c>
      <c r="Z6" s="59">
        <v>0.0</v>
      </c>
      <c r="AA6" s="60">
        <f>IF(B6&lt;&gt;"",SUM(IF(O6&gt;Q6,1,0),IF(U6&gt;W6,1,0),IF(X6&gt;Z6,1,0)),"")</f>
        <v>2</v>
      </c>
      <c r="AB6" s="61">
        <f>IF(B6&lt;&gt;"",SUM(IF(O6&lt;Q6,1,0),IF(U6&lt;W6,1,0),IF(X6&lt;Z6,1,0)),"")</f>
        <v>1</v>
      </c>
      <c r="AC6" s="62">
        <f>IF(B6&lt;&gt;"",O6+U6+X6,"")</f>
        <v>7</v>
      </c>
      <c r="AD6" s="63" t="s">
        <v>19</v>
      </c>
      <c r="AE6" s="64">
        <f>IF(B6&lt;&gt;"",Q6+W6+Z6,"")</f>
        <v>4</v>
      </c>
      <c r="AF6" s="65">
        <f t="shared" si="1"/>
        <v>5</v>
      </c>
      <c r="AG6" s="111">
        <f t="shared" si="2"/>
        <v>2</v>
      </c>
      <c r="AH6" s="112"/>
      <c r="AI6" s="17"/>
    </row>
    <row r="7" ht="16.5" customHeight="1">
      <c r="A7" s="46">
        <v>3.0</v>
      </c>
      <c r="B7" s="31" t="s">
        <v>101</v>
      </c>
      <c r="C7" s="32"/>
      <c r="D7" s="32"/>
      <c r="E7" s="32"/>
      <c r="F7" s="32"/>
      <c r="G7" s="32"/>
      <c r="H7" s="32"/>
      <c r="I7" s="32"/>
      <c r="J7" s="32"/>
      <c r="K7" s="32"/>
      <c r="L7" s="32"/>
      <c r="M7" s="32"/>
      <c r="N7" s="32"/>
      <c r="O7" s="66">
        <f>W5</f>
        <v>1</v>
      </c>
      <c r="P7" s="67" t="s">
        <v>19</v>
      </c>
      <c r="Q7" s="68">
        <f>U5</f>
        <v>3</v>
      </c>
      <c r="R7" s="69">
        <f>W6</f>
        <v>1</v>
      </c>
      <c r="S7" s="67" t="s">
        <v>19</v>
      </c>
      <c r="T7" s="68">
        <f>U6</f>
        <v>3</v>
      </c>
      <c r="U7" s="53" t="s">
        <v>17</v>
      </c>
      <c r="V7" s="54"/>
      <c r="W7" s="55"/>
      <c r="X7" s="56">
        <v>3.0</v>
      </c>
      <c r="Y7" s="57" t="s">
        <v>19</v>
      </c>
      <c r="Z7" s="59">
        <v>2.0</v>
      </c>
      <c r="AA7" s="60">
        <f>IF(B7&lt;&gt;"",SUM(IF(O7&gt;Q7,1,0),IF(R7&gt;T7,1,0),IF(X7&gt;Z7,1,0)),"")</f>
        <v>1</v>
      </c>
      <c r="AB7" s="61">
        <f>IF(B7&lt;&gt;"",SUM(IF(O7&lt;Q7,1,0),IF(R7&lt;T7,1,0),IF(X7&lt;Z7,1,0)),"")</f>
        <v>2</v>
      </c>
      <c r="AC7" s="62">
        <f>IF(B7&lt;&gt;"",O7+R7+X7,"")</f>
        <v>5</v>
      </c>
      <c r="AD7" s="63" t="s">
        <v>19</v>
      </c>
      <c r="AE7" s="64">
        <f>IF(B7&lt;&gt;"",Q7+T7+Z7,"")</f>
        <v>8</v>
      </c>
      <c r="AF7" s="65">
        <f t="shared" si="1"/>
        <v>4</v>
      </c>
      <c r="AG7" s="111">
        <f t="shared" si="2"/>
        <v>3</v>
      </c>
      <c r="AH7" s="112"/>
      <c r="AI7" s="17"/>
    </row>
    <row r="8" ht="16.5" customHeight="1">
      <c r="A8" s="70">
        <v>4.0</v>
      </c>
      <c r="B8" s="71" t="s">
        <v>102</v>
      </c>
      <c r="C8" s="72"/>
      <c r="D8" s="72"/>
      <c r="E8" s="72"/>
      <c r="F8" s="72"/>
      <c r="G8" s="72"/>
      <c r="H8" s="72"/>
      <c r="I8" s="72"/>
      <c r="J8" s="72"/>
      <c r="K8" s="72"/>
      <c r="L8" s="72"/>
      <c r="M8" s="72"/>
      <c r="N8" s="72"/>
      <c r="O8" s="73">
        <f>Z5</f>
        <v>0</v>
      </c>
      <c r="P8" s="74" t="s">
        <v>19</v>
      </c>
      <c r="Q8" s="75">
        <f>X5</f>
        <v>3</v>
      </c>
      <c r="R8" s="76">
        <f>Z6</f>
        <v>0</v>
      </c>
      <c r="S8" s="74" t="s">
        <v>19</v>
      </c>
      <c r="T8" s="77">
        <f>X6</f>
        <v>3</v>
      </c>
      <c r="U8" s="76">
        <f>Z7</f>
        <v>2</v>
      </c>
      <c r="V8" s="78" t="s">
        <v>19</v>
      </c>
      <c r="W8" s="77">
        <f>X7</f>
        <v>3</v>
      </c>
      <c r="X8" s="79" t="s">
        <v>17</v>
      </c>
      <c r="Y8" s="80"/>
      <c r="Z8" s="81"/>
      <c r="AA8" s="82">
        <f>IF(B8&lt;&gt;"",SUM(IF(O8&gt;Q8,1,0),IF(R8&gt;T8,1,0),IF(U8&gt;W8,1,0)),"")</f>
        <v>0</v>
      </c>
      <c r="AB8" s="83">
        <f>IF(B8&lt;&gt;"",SUM(IF(O8&lt;Q8,1,0),IF(R8&lt;T8,1,0),IF(U8&lt;W8,1,0)),"")</f>
        <v>3</v>
      </c>
      <c r="AC8" s="84">
        <f>IF(B8&lt;&gt;"",O8+R8+U8,"")</f>
        <v>2</v>
      </c>
      <c r="AD8" s="85" t="s">
        <v>19</v>
      </c>
      <c r="AE8" s="86">
        <f>IF(B8&lt;&gt;"",Q8+T8+W8,"")</f>
        <v>9</v>
      </c>
      <c r="AF8" s="87">
        <f t="shared" si="1"/>
        <v>3</v>
      </c>
      <c r="AG8" s="119">
        <f t="shared" si="2"/>
        <v>4</v>
      </c>
      <c r="AH8" s="81"/>
      <c r="AI8" s="17"/>
    </row>
    <row r="9" ht="16.5" customHeight="1">
      <c r="A9" s="17"/>
      <c r="B9" s="20"/>
      <c r="C9" s="20"/>
      <c r="D9" s="20"/>
      <c r="E9" s="20"/>
      <c r="F9" s="20"/>
      <c r="G9" s="20"/>
      <c r="H9" s="20"/>
      <c r="I9" s="20"/>
      <c r="J9" s="20"/>
      <c r="K9" s="20"/>
      <c r="L9" s="20"/>
      <c r="M9" s="20"/>
      <c r="N9" s="20"/>
      <c r="O9" s="21"/>
      <c r="P9" s="21"/>
      <c r="Q9" s="21"/>
      <c r="R9" s="21"/>
      <c r="S9" s="21"/>
      <c r="T9" s="21"/>
      <c r="U9" s="21"/>
      <c r="V9" s="21"/>
      <c r="W9" s="21"/>
      <c r="X9" s="21"/>
      <c r="Y9" s="21"/>
      <c r="Z9" s="21"/>
      <c r="AA9" s="21"/>
      <c r="AB9" s="21"/>
      <c r="AC9" s="21"/>
      <c r="AD9" s="21"/>
      <c r="AE9" s="21"/>
      <c r="AF9" s="90"/>
      <c r="AG9" s="90"/>
      <c r="AH9" s="17"/>
      <c r="AI9" s="17"/>
    </row>
    <row r="10" ht="16.5" customHeight="1">
      <c r="A10" s="22"/>
      <c r="B10" s="4"/>
      <c r="C10" s="23" t="s">
        <v>31</v>
      </c>
      <c r="D10" s="2"/>
      <c r="E10" s="2"/>
      <c r="F10" s="2"/>
      <c r="G10" s="2"/>
      <c r="H10" s="2"/>
      <c r="I10" s="2"/>
      <c r="J10" s="2"/>
      <c r="K10" s="2"/>
      <c r="L10" s="2"/>
      <c r="M10" s="2"/>
      <c r="N10" s="16"/>
      <c r="O10" s="24">
        <v>1.0</v>
      </c>
      <c r="P10" s="2"/>
      <c r="Q10" s="25"/>
      <c r="R10" s="26">
        <v>2.0</v>
      </c>
      <c r="S10" s="2"/>
      <c r="T10" s="25"/>
      <c r="U10" s="26">
        <v>3.0</v>
      </c>
      <c r="V10" s="2"/>
      <c r="W10" s="25"/>
      <c r="X10" s="26">
        <v>4.0</v>
      </c>
      <c r="Y10" s="2"/>
      <c r="Z10" s="16"/>
      <c r="AA10" s="27" t="s">
        <v>9</v>
      </c>
      <c r="AB10" s="27" t="s">
        <v>10</v>
      </c>
      <c r="AC10" s="26" t="s">
        <v>11</v>
      </c>
      <c r="AD10" s="2"/>
      <c r="AE10" s="25"/>
      <c r="AF10" s="28" t="s">
        <v>12</v>
      </c>
      <c r="AG10" s="29" t="s">
        <v>13</v>
      </c>
      <c r="AH10" s="16"/>
      <c r="AI10" s="17"/>
    </row>
    <row r="11" ht="16.5" customHeight="1">
      <c r="A11" s="30">
        <v>1.0</v>
      </c>
      <c r="B11" s="31" t="s">
        <v>105</v>
      </c>
      <c r="C11" s="32"/>
      <c r="D11" s="32"/>
      <c r="E11" s="32"/>
      <c r="F11" s="32"/>
      <c r="G11" s="32"/>
      <c r="H11" s="32"/>
      <c r="I11" s="32"/>
      <c r="J11" s="32"/>
      <c r="K11" s="32"/>
      <c r="L11" s="32"/>
      <c r="M11" s="32"/>
      <c r="N11" s="32"/>
      <c r="O11" s="33" t="s">
        <v>17</v>
      </c>
      <c r="P11" s="34"/>
      <c r="Q11" s="35"/>
      <c r="R11" s="36">
        <v>3.0</v>
      </c>
      <c r="S11" s="37" t="s">
        <v>19</v>
      </c>
      <c r="T11" s="38">
        <v>0.0</v>
      </c>
      <c r="U11" s="36">
        <v>3.0</v>
      </c>
      <c r="V11" s="37" t="s">
        <v>19</v>
      </c>
      <c r="W11" s="38">
        <v>0.0</v>
      </c>
      <c r="X11" s="36">
        <v>3.0</v>
      </c>
      <c r="Y11" s="37" t="s">
        <v>19</v>
      </c>
      <c r="Z11" s="36">
        <v>2.0</v>
      </c>
      <c r="AA11" s="39">
        <f>IF(B11&lt;&gt;"",SUM(IF(R11&gt;T11,1,0),IF(U11&gt;W11,1,0),IF(X11&gt;Z11,1,0)),"")</f>
        <v>3</v>
      </c>
      <c r="AB11" s="40">
        <f>IF(B11&lt;&gt;"",SUM(IF(R11&lt;T11,1,0),IF(U11&lt;W11,1,0),IF(X11&lt;Z11,1,0)),"")</f>
        <v>0</v>
      </c>
      <c r="AC11" s="41">
        <f>IF(B11&lt;&gt;"",R11+U11+X11,"")</f>
        <v>9</v>
      </c>
      <c r="AD11" s="41" t="s">
        <v>19</v>
      </c>
      <c r="AE11" s="42">
        <f>IF(B11&lt;&gt;"",T11+W11+Z11,"")</f>
        <v>2</v>
      </c>
      <c r="AF11" s="43">
        <f t="shared" ref="AF11:AF14" si="3">IF(B11&lt;&gt;"",(AA11*2)+AB11,"")</f>
        <v>6</v>
      </c>
      <c r="AG11" s="47">
        <f t="shared" ref="AG11:AG14" si="4">IF(B11&lt;&gt;"",RANK(AF11,$AF$11:$AF$14,0)+IF(AI11&lt;&gt;"",RANK(AI11,$AI$11:$AI$14,0)-1,0),"")</f>
        <v>1</v>
      </c>
      <c r="AH11" s="48"/>
      <c r="AI11" s="17"/>
    </row>
    <row r="12" ht="16.5" customHeight="1">
      <c r="A12" s="46">
        <v>2.0</v>
      </c>
      <c r="B12" s="31" t="s">
        <v>107</v>
      </c>
      <c r="C12" s="32"/>
      <c r="D12" s="32"/>
      <c r="E12" s="32"/>
      <c r="F12" s="32"/>
      <c r="G12" s="32"/>
      <c r="H12" s="32"/>
      <c r="I12" s="32"/>
      <c r="J12" s="32"/>
      <c r="K12" s="32"/>
      <c r="L12" s="32"/>
      <c r="M12" s="32"/>
      <c r="N12" s="32"/>
      <c r="O12" s="50">
        <f>T11</f>
        <v>0</v>
      </c>
      <c r="P12" s="51" t="s">
        <v>19</v>
      </c>
      <c r="Q12" s="52">
        <f>R11</f>
        <v>3</v>
      </c>
      <c r="R12" s="53" t="s">
        <v>17</v>
      </c>
      <c r="S12" s="54"/>
      <c r="T12" s="55"/>
      <c r="U12" s="56">
        <v>1.0</v>
      </c>
      <c r="V12" s="57" t="s">
        <v>19</v>
      </c>
      <c r="W12" s="58">
        <v>3.0</v>
      </c>
      <c r="X12" s="56">
        <v>3.0</v>
      </c>
      <c r="Y12" s="57" t="s">
        <v>19</v>
      </c>
      <c r="Z12" s="59">
        <v>1.0</v>
      </c>
      <c r="AA12" s="60">
        <f>IF(B12&lt;&gt;"",SUM(IF(O12&gt;Q12,1,0),IF(U12&gt;W12,1,0),IF(X12&gt;Z12,1,0)),"")</f>
        <v>1</v>
      </c>
      <c r="AB12" s="61">
        <f>IF(B12&lt;&gt;"",SUM(IF(O12&lt;Q12,1,0),IF(U12&lt;W12,1,0),IF(X12&lt;Z12,1,0)),"")</f>
        <v>2</v>
      </c>
      <c r="AC12" s="62">
        <f>IF(B12&lt;&gt;"",O12+U12+X12,"")</f>
        <v>4</v>
      </c>
      <c r="AD12" s="63" t="s">
        <v>19</v>
      </c>
      <c r="AE12" s="64">
        <f>IF(B12&lt;&gt;"",Q12+W12+Z12,"")</f>
        <v>7</v>
      </c>
      <c r="AF12" s="65">
        <f t="shared" si="3"/>
        <v>4</v>
      </c>
      <c r="AG12" s="111">
        <f t="shared" si="4"/>
        <v>3</v>
      </c>
      <c r="AH12" s="112"/>
      <c r="AI12" s="17"/>
    </row>
    <row r="13" ht="16.5" customHeight="1">
      <c r="A13" s="46">
        <v>3.0</v>
      </c>
      <c r="B13" s="31" t="s">
        <v>109</v>
      </c>
      <c r="C13" s="32"/>
      <c r="D13" s="32"/>
      <c r="E13" s="32"/>
      <c r="F13" s="32"/>
      <c r="G13" s="32"/>
      <c r="H13" s="32"/>
      <c r="I13" s="32"/>
      <c r="J13" s="32"/>
      <c r="K13" s="32"/>
      <c r="L13" s="32"/>
      <c r="M13" s="32"/>
      <c r="N13" s="32"/>
      <c r="O13" s="66">
        <f>W11</f>
        <v>0</v>
      </c>
      <c r="P13" s="67" t="s">
        <v>19</v>
      </c>
      <c r="Q13" s="68">
        <f>U11</f>
        <v>3</v>
      </c>
      <c r="R13" s="69">
        <f>W12</f>
        <v>3</v>
      </c>
      <c r="S13" s="67" t="s">
        <v>19</v>
      </c>
      <c r="T13" s="68">
        <f>U12</f>
        <v>1</v>
      </c>
      <c r="U13" s="53" t="s">
        <v>17</v>
      </c>
      <c r="V13" s="54"/>
      <c r="W13" s="55"/>
      <c r="X13" s="56">
        <v>3.0</v>
      </c>
      <c r="Y13" s="57" t="s">
        <v>19</v>
      </c>
      <c r="Z13" s="59">
        <v>0.0</v>
      </c>
      <c r="AA13" s="60">
        <f>IF(B13&lt;&gt;"",SUM(IF(O13&gt;Q13,1,0),IF(R13&gt;T13,1,0),IF(X13&gt;Z13,1,0)),"")</f>
        <v>2</v>
      </c>
      <c r="AB13" s="61">
        <f>IF(B13&lt;&gt;"",SUM(IF(O13&lt;Q13,1,0),IF(R13&lt;T13,1,0),IF(X13&lt;Z13,1,0)),"")</f>
        <v>1</v>
      </c>
      <c r="AC13" s="62">
        <f>IF(B13&lt;&gt;"",O13+R13+X13,"")</f>
        <v>6</v>
      </c>
      <c r="AD13" s="63" t="s">
        <v>19</v>
      </c>
      <c r="AE13" s="64">
        <f>IF(B13&lt;&gt;"",Q13+T13+Z13,"")</f>
        <v>4</v>
      </c>
      <c r="AF13" s="65">
        <f t="shared" si="3"/>
        <v>5</v>
      </c>
      <c r="AG13" s="111">
        <f t="shared" si="4"/>
        <v>2</v>
      </c>
      <c r="AH13" s="112"/>
      <c r="AI13" s="17"/>
    </row>
    <row r="14" ht="16.5" customHeight="1">
      <c r="A14" s="70">
        <v>4.0</v>
      </c>
      <c r="B14" s="71" t="s">
        <v>110</v>
      </c>
      <c r="C14" s="72"/>
      <c r="D14" s="72"/>
      <c r="E14" s="72"/>
      <c r="F14" s="72"/>
      <c r="G14" s="72"/>
      <c r="H14" s="72"/>
      <c r="I14" s="72"/>
      <c r="J14" s="72"/>
      <c r="K14" s="72"/>
      <c r="L14" s="72"/>
      <c r="M14" s="72"/>
      <c r="N14" s="72"/>
      <c r="O14" s="73">
        <f>Z11</f>
        <v>2</v>
      </c>
      <c r="P14" s="74" t="s">
        <v>19</v>
      </c>
      <c r="Q14" s="75">
        <f>X11</f>
        <v>3</v>
      </c>
      <c r="R14" s="76">
        <f>Z12</f>
        <v>1</v>
      </c>
      <c r="S14" s="74" t="s">
        <v>19</v>
      </c>
      <c r="T14" s="77">
        <f>X12</f>
        <v>3</v>
      </c>
      <c r="U14" s="76">
        <f>Z13</f>
        <v>0</v>
      </c>
      <c r="V14" s="78" t="s">
        <v>19</v>
      </c>
      <c r="W14" s="77">
        <f>X13</f>
        <v>3</v>
      </c>
      <c r="X14" s="79" t="s">
        <v>17</v>
      </c>
      <c r="Y14" s="80"/>
      <c r="Z14" s="81"/>
      <c r="AA14" s="82">
        <f>IF(B14&lt;&gt;"",SUM(IF(O14&gt;Q14,1,0),IF(R14&gt;T14,1,0),IF(U14&gt;W14,1,0)),"")</f>
        <v>0</v>
      </c>
      <c r="AB14" s="83">
        <f>IF(B14&lt;&gt;"",SUM(IF(O14&lt;Q14,1,0),IF(R14&lt;T14,1,0),IF(U14&lt;W14,1,0)),"")</f>
        <v>3</v>
      </c>
      <c r="AC14" s="84">
        <f>IF(B14&lt;&gt;"",O14+R14+U14,"")</f>
        <v>3</v>
      </c>
      <c r="AD14" s="85" t="s">
        <v>19</v>
      </c>
      <c r="AE14" s="86">
        <f>IF(B14&lt;&gt;"",Q14+T14+W14,"")</f>
        <v>9</v>
      </c>
      <c r="AF14" s="87">
        <f t="shared" si="3"/>
        <v>3</v>
      </c>
      <c r="AG14" s="119">
        <f t="shared" si="4"/>
        <v>4</v>
      </c>
      <c r="AH14" s="81"/>
      <c r="AI14" s="17"/>
    </row>
    <row r="15" ht="16.5" customHeight="1">
      <c r="A15" s="17"/>
      <c r="B15" s="20"/>
      <c r="C15" s="20"/>
      <c r="D15" s="20"/>
      <c r="E15" s="20"/>
      <c r="F15" s="20"/>
      <c r="G15" s="20"/>
      <c r="H15" s="20"/>
      <c r="I15" s="20"/>
      <c r="J15" s="20"/>
      <c r="K15" s="20"/>
      <c r="L15" s="20"/>
      <c r="M15" s="20"/>
      <c r="N15" s="20"/>
      <c r="O15" s="21"/>
      <c r="P15" s="21"/>
      <c r="Q15" s="21"/>
      <c r="R15" s="21"/>
      <c r="S15" s="21"/>
      <c r="T15" s="21"/>
      <c r="U15" s="21"/>
      <c r="V15" s="21"/>
      <c r="W15" s="21"/>
      <c r="X15" s="21"/>
      <c r="Y15" s="21"/>
      <c r="Z15" s="21"/>
      <c r="AA15" s="21"/>
      <c r="AB15" s="21"/>
      <c r="AC15" s="21"/>
      <c r="AD15" s="21"/>
      <c r="AE15" s="21"/>
      <c r="AF15" s="21"/>
      <c r="AG15" s="21"/>
      <c r="AH15" s="91"/>
      <c r="AI15" s="17"/>
    </row>
    <row r="16" ht="16.5" customHeight="1">
      <c r="A16" s="22"/>
      <c r="B16" s="4"/>
      <c r="C16" s="23" t="s">
        <v>45</v>
      </c>
      <c r="D16" s="2"/>
      <c r="E16" s="2"/>
      <c r="F16" s="2"/>
      <c r="G16" s="2"/>
      <c r="H16" s="2"/>
      <c r="I16" s="2"/>
      <c r="J16" s="2"/>
      <c r="K16" s="2"/>
      <c r="L16" s="2"/>
      <c r="M16" s="2"/>
      <c r="N16" s="16"/>
      <c r="O16" s="24">
        <v>1.0</v>
      </c>
      <c r="P16" s="2"/>
      <c r="Q16" s="25"/>
      <c r="R16" s="26">
        <v>2.0</v>
      </c>
      <c r="S16" s="2"/>
      <c r="T16" s="25"/>
      <c r="U16" s="26">
        <v>3.0</v>
      </c>
      <c r="V16" s="2"/>
      <c r="W16" s="25"/>
      <c r="X16" s="26">
        <v>4.0</v>
      </c>
      <c r="Y16" s="2"/>
      <c r="Z16" s="16"/>
      <c r="AA16" s="27" t="s">
        <v>9</v>
      </c>
      <c r="AB16" s="27" t="s">
        <v>10</v>
      </c>
      <c r="AC16" s="26" t="s">
        <v>11</v>
      </c>
      <c r="AD16" s="2"/>
      <c r="AE16" s="25"/>
      <c r="AF16" s="28" t="s">
        <v>12</v>
      </c>
      <c r="AG16" s="29" t="s">
        <v>13</v>
      </c>
      <c r="AH16" s="16"/>
      <c r="AI16" s="17"/>
    </row>
    <row r="17" ht="16.5" customHeight="1">
      <c r="A17" s="30">
        <v>1.0</v>
      </c>
      <c r="B17" s="31" t="s">
        <v>112</v>
      </c>
      <c r="C17" s="32"/>
      <c r="D17" s="32"/>
      <c r="E17" s="32"/>
      <c r="F17" s="32"/>
      <c r="G17" s="32"/>
      <c r="H17" s="32"/>
      <c r="I17" s="32"/>
      <c r="J17" s="32"/>
      <c r="K17" s="32"/>
      <c r="L17" s="32"/>
      <c r="M17" s="32"/>
      <c r="N17" s="32"/>
      <c r="O17" s="33" t="s">
        <v>17</v>
      </c>
      <c r="P17" s="34"/>
      <c r="Q17" s="35"/>
      <c r="R17" s="36">
        <v>3.0</v>
      </c>
      <c r="S17" s="37" t="s">
        <v>19</v>
      </c>
      <c r="T17" s="38">
        <v>0.0</v>
      </c>
      <c r="U17" s="36">
        <v>3.0</v>
      </c>
      <c r="V17" s="37" t="s">
        <v>19</v>
      </c>
      <c r="W17" s="38">
        <v>0.0</v>
      </c>
      <c r="X17" s="36">
        <v>3.0</v>
      </c>
      <c r="Y17" s="37" t="s">
        <v>19</v>
      </c>
      <c r="Z17" s="36">
        <v>0.0</v>
      </c>
      <c r="AA17" s="39">
        <f>IF(B17&lt;&gt;"",SUM(IF(R17&gt;T17,1,0),IF(U17&gt;W17,1,0),IF(X17&gt;Z17,1,0)),"")</f>
        <v>3</v>
      </c>
      <c r="AB17" s="40">
        <f>IF(B17&lt;&gt;"",SUM(IF(R17&lt;T17,1,0),IF(U17&lt;W17,1,0),IF(X17&lt;Z17,1,0)),"")</f>
        <v>0</v>
      </c>
      <c r="AC17" s="41">
        <f>IF(B17&lt;&gt;"",R17+U17+X17,"")</f>
        <v>9</v>
      </c>
      <c r="AD17" s="41" t="s">
        <v>19</v>
      </c>
      <c r="AE17" s="42">
        <f>IF(B17&lt;&gt;"",T17+W17+Z17,"")</f>
        <v>0</v>
      </c>
      <c r="AF17" s="43">
        <f t="shared" ref="AF17:AF20" si="5">IF(B17&lt;&gt;"",(AA17*2)+AB17,"")</f>
        <v>6</v>
      </c>
      <c r="AG17" s="47">
        <f t="shared" ref="AG17:AG20" si="6">IF(B17&lt;&gt;"",RANK(AF17,$AF$17:$AF$20,0)+IF(AI17&lt;&gt;"",RANK(AI17,$AI$17:$AI$20,0)-1,0),"")</f>
        <v>1</v>
      </c>
      <c r="AH17" s="48"/>
      <c r="AI17" s="17"/>
    </row>
    <row r="18" ht="16.5" customHeight="1">
      <c r="A18" s="46">
        <v>2.0</v>
      </c>
      <c r="B18" s="31" t="s">
        <v>114</v>
      </c>
      <c r="C18" s="32"/>
      <c r="D18" s="32"/>
      <c r="E18" s="32"/>
      <c r="F18" s="32"/>
      <c r="G18" s="32"/>
      <c r="H18" s="32"/>
      <c r="I18" s="32"/>
      <c r="J18" s="32"/>
      <c r="K18" s="32"/>
      <c r="L18" s="32"/>
      <c r="M18" s="32"/>
      <c r="N18" s="32"/>
      <c r="O18" s="50">
        <f>T17</f>
        <v>0</v>
      </c>
      <c r="P18" s="51" t="s">
        <v>19</v>
      </c>
      <c r="Q18" s="52">
        <f>R17</f>
        <v>3</v>
      </c>
      <c r="R18" s="53" t="s">
        <v>17</v>
      </c>
      <c r="S18" s="54"/>
      <c r="T18" s="55"/>
      <c r="U18" s="56">
        <v>1.0</v>
      </c>
      <c r="V18" s="57" t="s">
        <v>19</v>
      </c>
      <c r="W18" s="58">
        <v>3.0</v>
      </c>
      <c r="X18" s="56">
        <v>0.0</v>
      </c>
      <c r="Y18" s="57" t="s">
        <v>19</v>
      </c>
      <c r="Z18" s="59">
        <v>3.0</v>
      </c>
      <c r="AA18" s="60">
        <f>IF(B18&lt;&gt;"",SUM(IF(O18&gt;Q18,1,0),IF(U18&gt;W18,1,0),IF(X18&gt;Z18,1,0)),"")</f>
        <v>0</v>
      </c>
      <c r="AB18" s="61">
        <f>IF(B18&lt;&gt;"",SUM(IF(O18&lt;Q18,1,0),IF(U18&lt;W18,1,0),IF(X18&lt;Z18,1,0)),"")</f>
        <v>3</v>
      </c>
      <c r="AC18" s="62">
        <f>IF(B18&lt;&gt;"",O18+U18+X18,"")</f>
        <v>1</v>
      </c>
      <c r="AD18" s="63" t="s">
        <v>19</v>
      </c>
      <c r="AE18" s="64">
        <f>IF(B18&lt;&gt;"",Q18+W18+Z18,"")</f>
        <v>9</v>
      </c>
      <c r="AF18" s="65">
        <f t="shared" si="5"/>
        <v>3</v>
      </c>
      <c r="AG18" s="111">
        <f t="shared" si="6"/>
        <v>4</v>
      </c>
      <c r="AH18" s="112"/>
      <c r="AI18" s="17"/>
    </row>
    <row r="19" ht="16.5" customHeight="1">
      <c r="A19" s="46">
        <v>3.0</v>
      </c>
      <c r="B19" s="31" t="s">
        <v>116</v>
      </c>
      <c r="C19" s="32"/>
      <c r="D19" s="32"/>
      <c r="E19" s="32"/>
      <c r="F19" s="32"/>
      <c r="G19" s="32"/>
      <c r="H19" s="32"/>
      <c r="I19" s="32"/>
      <c r="J19" s="32"/>
      <c r="K19" s="32"/>
      <c r="L19" s="32"/>
      <c r="M19" s="32"/>
      <c r="N19" s="32"/>
      <c r="O19" s="66">
        <f>W17</f>
        <v>0</v>
      </c>
      <c r="P19" s="67" t="s">
        <v>19</v>
      </c>
      <c r="Q19" s="68">
        <f>U17</f>
        <v>3</v>
      </c>
      <c r="R19" s="69">
        <f>W18</f>
        <v>3</v>
      </c>
      <c r="S19" s="67" t="s">
        <v>19</v>
      </c>
      <c r="T19" s="68">
        <f>U18</f>
        <v>1</v>
      </c>
      <c r="U19" s="53" t="s">
        <v>17</v>
      </c>
      <c r="V19" s="54"/>
      <c r="W19" s="55"/>
      <c r="X19" s="56">
        <v>2.0</v>
      </c>
      <c r="Y19" s="57" t="s">
        <v>19</v>
      </c>
      <c r="Z19" s="59">
        <v>3.0</v>
      </c>
      <c r="AA19" s="60">
        <f>IF(B19&lt;&gt;"",SUM(IF(O19&gt;Q19,1,0),IF(R19&gt;T19,1,0),IF(X19&gt;Z19,1,0)),"")</f>
        <v>1</v>
      </c>
      <c r="AB19" s="61">
        <f>IF(B19&lt;&gt;"",SUM(IF(O19&lt;Q19,1,0),IF(R19&lt;T19,1,0),IF(X19&lt;Z19,1,0)),"")</f>
        <v>2</v>
      </c>
      <c r="AC19" s="62">
        <f>IF(B19&lt;&gt;"",O19+R19+X19,"")</f>
        <v>5</v>
      </c>
      <c r="AD19" s="63" t="s">
        <v>19</v>
      </c>
      <c r="AE19" s="64">
        <f>IF(B19&lt;&gt;"",Q19+T19+Z19,"")</f>
        <v>7</v>
      </c>
      <c r="AF19" s="65">
        <f t="shared" si="5"/>
        <v>4</v>
      </c>
      <c r="AG19" s="111">
        <f t="shared" si="6"/>
        <v>3</v>
      </c>
      <c r="AH19" s="112"/>
      <c r="AI19" s="17"/>
    </row>
    <row r="20" ht="16.5" customHeight="1">
      <c r="A20" s="70">
        <v>4.0</v>
      </c>
      <c r="B20" s="71" t="s">
        <v>119</v>
      </c>
      <c r="C20" s="72"/>
      <c r="D20" s="72"/>
      <c r="E20" s="72"/>
      <c r="F20" s="72"/>
      <c r="G20" s="72"/>
      <c r="H20" s="72"/>
      <c r="I20" s="72"/>
      <c r="J20" s="72"/>
      <c r="K20" s="72"/>
      <c r="L20" s="72"/>
      <c r="M20" s="72"/>
      <c r="N20" s="72"/>
      <c r="O20" s="73">
        <f>Z17</f>
        <v>0</v>
      </c>
      <c r="P20" s="74" t="s">
        <v>19</v>
      </c>
      <c r="Q20" s="75">
        <f>X17</f>
        <v>3</v>
      </c>
      <c r="R20" s="76">
        <f>Z18</f>
        <v>3</v>
      </c>
      <c r="S20" s="74" t="s">
        <v>19</v>
      </c>
      <c r="T20" s="77">
        <f>X18</f>
        <v>0</v>
      </c>
      <c r="U20" s="76">
        <f>Z19</f>
        <v>3</v>
      </c>
      <c r="V20" s="78" t="s">
        <v>19</v>
      </c>
      <c r="W20" s="77">
        <f>X19</f>
        <v>2</v>
      </c>
      <c r="X20" s="79" t="s">
        <v>17</v>
      </c>
      <c r="Y20" s="80"/>
      <c r="Z20" s="81"/>
      <c r="AA20" s="82">
        <f>IF(B20&lt;&gt;"",SUM(IF(O20&gt;Q20,1,0),IF(R20&gt;T20,1,0),IF(U20&gt;W20,1,0)),"")</f>
        <v>2</v>
      </c>
      <c r="AB20" s="83">
        <f>IF(B20&lt;&gt;"",SUM(IF(O20&lt;Q20,1,0),IF(R20&lt;T20,1,0),IF(U20&lt;W20,1,0)),"")</f>
        <v>1</v>
      </c>
      <c r="AC20" s="84">
        <f>IF(B20&lt;&gt;"",O20+R20+U20,"")</f>
        <v>6</v>
      </c>
      <c r="AD20" s="85" t="s">
        <v>19</v>
      </c>
      <c r="AE20" s="86">
        <f>IF(B20&lt;&gt;"",Q20+T20+W20,"")</f>
        <v>5</v>
      </c>
      <c r="AF20" s="87">
        <f t="shared" si="5"/>
        <v>5</v>
      </c>
      <c r="AG20" s="119">
        <f t="shared" si="6"/>
        <v>2</v>
      </c>
      <c r="AH20" s="81"/>
      <c r="AI20" s="17"/>
    </row>
    <row r="21" ht="16.5" customHeight="1">
      <c r="A21" s="17"/>
      <c r="B21" s="20"/>
      <c r="C21" s="20"/>
      <c r="D21" s="20"/>
      <c r="E21" s="20"/>
      <c r="F21" s="20"/>
      <c r="G21" s="20"/>
      <c r="H21" s="20"/>
      <c r="I21" s="20"/>
      <c r="J21" s="20"/>
      <c r="K21" s="20"/>
      <c r="L21" s="20"/>
      <c r="M21" s="20"/>
      <c r="N21" s="20"/>
      <c r="O21" s="21"/>
      <c r="P21" s="21"/>
      <c r="Q21" s="21"/>
      <c r="R21" s="21"/>
      <c r="S21" s="21"/>
      <c r="T21" s="21"/>
      <c r="U21" s="21"/>
      <c r="V21" s="21"/>
      <c r="W21" s="21"/>
      <c r="X21" s="21"/>
      <c r="Y21" s="21"/>
      <c r="Z21" s="21"/>
      <c r="AA21" s="21"/>
      <c r="AB21" s="21"/>
      <c r="AC21" s="21"/>
      <c r="AD21" s="21"/>
      <c r="AE21" s="21"/>
      <c r="AF21" s="21"/>
      <c r="AG21" s="21"/>
      <c r="AH21" s="91"/>
      <c r="AI21" s="17"/>
    </row>
    <row r="22" ht="16.5" customHeight="1">
      <c r="A22" s="22"/>
      <c r="B22" s="4"/>
      <c r="C22" s="23" t="s">
        <v>58</v>
      </c>
      <c r="D22" s="2"/>
      <c r="E22" s="2"/>
      <c r="F22" s="2"/>
      <c r="G22" s="2"/>
      <c r="H22" s="2"/>
      <c r="I22" s="2"/>
      <c r="J22" s="2"/>
      <c r="K22" s="2"/>
      <c r="L22" s="2"/>
      <c r="M22" s="2"/>
      <c r="N22" s="16"/>
      <c r="O22" s="24">
        <v>1.0</v>
      </c>
      <c r="P22" s="2"/>
      <c r="Q22" s="25"/>
      <c r="R22" s="26">
        <v>2.0</v>
      </c>
      <c r="S22" s="2"/>
      <c r="T22" s="25"/>
      <c r="U22" s="26">
        <v>3.0</v>
      </c>
      <c r="V22" s="2"/>
      <c r="W22" s="25"/>
      <c r="X22" s="26">
        <v>4.0</v>
      </c>
      <c r="Y22" s="2"/>
      <c r="Z22" s="16"/>
      <c r="AA22" s="27" t="s">
        <v>9</v>
      </c>
      <c r="AB22" s="27" t="s">
        <v>10</v>
      </c>
      <c r="AC22" s="26" t="s">
        <v>11</v>
      </c>
      <c r="AD22" s="2"/>
      <c r="AE22" s="25"/>
      <c r="AF22" s="28" t="s">
        <v>12</v>
      </c>
      <c r="AG22" s="94" t="s">
        <v>13</v>
      </c>
      <c r="AH22" s="95"/>
      <c r="AI22" s="17"/>
    </row>
    <row r="23" ht="16.5" customHeight="1">
      <c r="A23" s="30">
        <v>1.0</v>
      </c>
      <c r="B23" s="31" t="s">
        <v>122</v>
      </c>
      <c r="C23" s="32"/>
      <c r="D23" s="32"/>
      <c r="E23" s="32"/>
      <c r="F23" s="32"/>
      <c r="G23" s="32"/>
      <c r="H23" s="32"/>
      <c r="I23" s="32"/>
      <c r="J23" s="32"/>
      <c r="K23" s="32"/>
      <c r="L23" s="32"/>
      <c r="M23" s="32"/>
      <c r="N23" s="32"/>
      <c r="O23" s="33" t="s">
        <v>17</v>
      </c>
      <c r="P23" s="34"/>
      <c r="Q23" s="35"/>
      <c r="R23" s="36">
        <v>2.0</v>
      </c>
      <c r="S23" s="37" t="s">
        <v>19</v>
      </c>
      <c r="T23" s="38">
        <v>3.0</v>
      </c>
      <c r="U23" s="36">
        <v>3.0</v>
      </c>
      <c r="V23" s="37" t="s">
        <v>19</v>
      </c>
      <c r="W23" s="38">
        <v>1.0</v>
      </c>
      <c r="X23" s="36">
        <v>0.0</v>
      </c>
      <c r="Y23" s="37" t="s">
        <v>19</v>
      </c>
      <c r="Z23" s="36">
        <v>3.0</v>
      </c>
      <c r="AA23" s="39">
        <f>IF(B23&lt;&gt;"",SUM(IF(R23&gt;T23,1,0),IF(U23&gt;W23,1,0),IF(X23&gt;Z23,1,0)),"")</f>
        <v>1</v>
      </c>
      <c r="AB23" s="40">
        <f>IF(B23&lt;&gt;"",SUM(IF(R23&lt;T23,1,0),IF(U23&lt;W23,1,0),IF(X23&lt;Z23,1,0)),"")</f>
        <v>2</v>
      </c>
      <c r="AC23" s="41">
        <f>IF(B23&lt;&gt;"",R23+U23+X23,"")</f>
        <v>5</v>
      </c>
      <c r="AD23" s="41" t="s">
        <v>19</v>
      </c>
      <c r="AE23" s="42">
        <f>IF(B23&lt;&gt;"",T23+W23+Z23,"")</f>
        <v>7</v>
      </c>
      <c r="AF23" s="105">
        <f t="shared" ref="AF23:AF26" si="7">IF(B23&lt;&gt;"",(AA23*2)+AB23,"")</f>
        <v>4</v>
      </c>
      <c r="AG23" s="47">
        <f t="shared" ref="AG23:AG26" si="8">IF(B23&lt;&gt;"",RANK(AF23,$AF$23:$AF$26,0)+IF(AI23&lt;&gt;"",RANK(AI23,$AI$23:$AI$26,0)-1,0),"")</f>
        <v>3</v>
      </c>
      <c r="AH23" s="48"/>
      <c r="AI23" s="17"/>
    </row>
    <row r="24" ht="16.5" customHeight="1">
      <c r="A24" s="46">
        <v>2.0</v>
      </c>
      <c r="B24" s="31" t="s">
        <v>126</v>
      </c>
      <c r="C24" s="32"/>
      <c r="D24" s="32"/>
      <c r="E24" s="32"/>
      <c r="F24" s="32"/>
      <c r="G24" s="32"/>
      <c r="H24" s="32"/>
      <c r="I24" s="32"/>
      <c r="J24" s="32"/>
      <c r="K24" s="32"/>
      <c r="L24" s="32"/>
      <c r="M24" s="32"/>
      <c r="N24" s="32"/>
      <c r="O24" s="50">
        <f>T23</f>
        <v>3</v>
      </c>
      <c r="P24" s="51" t="s">
        <v>19</v>
      </c>
      <c r="Q24" s="52">
        <f>R23</f>
        <v>2</v>
      </c>
      <c r="R24" s="53" t="s">
        <v>17</v>
      </c>
      <c r="S24" s="54"/>
      <c r="T24" s="55"/>
      <c r="U24" s="56">
        <v>3.0</v>
      </c>
      <c r="V24" s="57" t="s">
        <v>19</v>
      </c>
      <c r="W24" s="58">
        <v>0.0</v>
      </c>
      <c r="X24" s="56">
        <v>0.0</v>
      </c>
      <c r="Y24" s="57" t="s">
        <v>19</v>
      </c>
      <c r="Z24" s="59">
        <v>3.0</v>
      </c>
      <c r="AA24" s="60">
        <f>IF(B24&lt;&gt;"",SUM(IF(O24&gt;Q24,1,0),IF(U24&gt;W24,1,0),IF(X24&gt;Z24,1,0)),"")</f>
        <v>2</v>
      </c>
      <c r="AB24" s="61">
        <f>IF(B24&lt;&gt;"",SUM(IF(O24&lt;Q24,1,0),IF(U24&lt;W24,1,0),IF(X24&lt;Z24,1,0)),"")</f>
        <v>1</v>
      </c>
      <c r="AC24" s="62">
        <f>IF(B24&lt;&gt;"",O24+U24+X24,"")</f>
        <v>6</v>
      </c>
      <c r="AD24" s="63" t="s">
        <v>19</v>
      </c>
      <c r="AE24" s="64">
        <f>IF(B24&lt;&gt;"",Q24+W24+Z24,"")</f>
        <v>5</v>
      </c>
      <c r="AF24" s="110">
        <f t="shared" si="7"/>
        <v>5</v>
      </c>
      <c r="AG24" s="111">
        <f t="shared" si="8"/>
        <v>2</v>
      </c>
      <c r="AH24" s="112"/>
      <c r="AI24" s="17"/>
    </row>
    <row r="25" ht="16.5" customHeight="1">
      <c r="A25" s="46">
        <v>3.0</v>
      </c>
      <c r="B25" s="31" t="s">
        <v>128</v>
      </c>
      <c r="C25" s="32"/>
      <c r="D25" s="32"/>
      <c r="E25" s="32"/>
      <c r="F25" s="32"/>
      <c r="G25" s="32"/>
      <c r="H25" s="32"/>
      <c r="I25" s="32"/>
      <c r="J25" s="32"/>
      <c r="K25" s="32"/>
      <c r="L25" s="32"/>
      <c r="M25" s="32"/>
      <c r="N25" s="32"/>
      <c r="O25" s="66">
        <f>W23</f>
        <v>1</v>
      </c>
      <c r="P25" s="67" t="s">
        <v>19</v>
      </c>
      <c r="Q25" s="68">
        <f>U23</f>
        <v>3</v>
      </c>
      <c r="R25" s="69">
        <f>W24</f>
        <v>0</v>
      </c>
      <c r="S25" s="67" t="s">
        <v>19</v>
      </c>
      <c r="T25" s="68">
        <f>U24</f>
        <v>3</v>
      </c>
      <c r="U25" s="53" t="s">
        <v>17</v>
      </c>
      <c r="V25" s="54"/>
      <c r="W25" s="55"/>
      <c r="X25" s="56">
        <v>0.0</v>
      </c>
      <c r="Y25" s="57" t="s">
        <v>19</v>
      </c>
      <c r="Z25" s="59">
        <v>3.0</v>
      </c>
      <c r="AA25" s="60">
        <f>IF(B25&lt;&gt;"",SUM(IF(O25&gt;Q25,1,0),IF(R25&gt;T25,1,0),IF(X25&gt;Z25,1,0)),"")</f>
        <v>0</v>
      </c>
      <c r="AB25" s="61">
        <f>IF(B25&lt;&gt;"",SUM(IF(O25&lt;Q25,1,0),IF(R25&lt;T25,1,0),IF(X25&lt;Z25,1,0)),"")</f>
        <v>3</v>
      </c>
      <c r="AC25" s="62">
        <f>IF(B25&lt;&gt;"",O25+R25+X25,"")</f>
        <v>1</v>
      </c>
      <c r="AD25" s="63" t="s">
        <v>19</v>
      </c>
      <c r="AE25" s="64">
        <f>IF(B25&lt;&gt;"",Q25+T25+Z25,"")</f>
        <v>9</v>
      </c>
      <c r="AF25" s="110">
        <f t="shared" si="7"/>
        <v>3</v>
      </c>
      <c r="AG25" s="111">
        <f t="shared" si="8"/>
        <v>4</v>
      </c>
      <c r="AH25" s="112"/>
      <c r="AI25" s="17"/>
    </row>
    <row r="26" ht="16.5" customHeight="1">
      <c r="A26" s="70">
        <v>4.0</v>
      </c>
      <c r="B26" s="71" t="s">
        <v>130</v>
      </c>
      <c r="C26" s="72"/>
      <c r="D26" s="72"/>
      <c r="E26" s="72"/>
      <c r="F26" s="72"/>
      <c r="G26" s="72"/>
      <c r="H26" s="72"/>
      <c r="I26" s="72"/>
      <c r="J26" s="72"/>
      <c r="K26" s="72"/>
      <c r="L26" s="72"/>
      <c r="M26" s="72"/>
      <c r="N26" s="72"/>
      <c r="O26" s="73">
        <f>Z23</f>
        <v>3</v>
      </c>
      <c r="P26" s="74" t="s">
        <v>19</v>
      </c>
      <c r="Q26" s="75">
        <f>X23</f>
        <v>0</v>
      </c>
      <c r="R26" s="76">
        <f>Z24</f>
        <v>3</v>
      </c>
      <c r="S26" s="74" t="s">
        <v>19</v>
      </c>
      <c r="T26" s="77">
        <f>X24</f>
        <v>0</v>
      </c>
      <c r="U26" s="76">
        <f>Z25</f>
        <v>3</v>
      </c>
      <c r="V26" s="78" t="s">
        <v>19</v>
      </c>
      <c r="W26" s="77">
        <f>X25</f>
        <v>0</v>
      </c>
      <c r="X26" s="79" t="s">
        <v>17</v>
      </c>
      <c r="Y26" s="80"/>
      <c r="Z26" s="81"/>
      <c r="AA26" s="82">
        <f>IF(B26&lt;&gt;"",SUM(IF(O26&gt;Q26,1,0),IF(R26&gt;T26,1,0),IF(U26&gt;W26,1,0)),"")</f>
        <v>3</v>
      </c>
      <c r="AB26" s="83">
        <f>IF(B26&lt;&gt;"",SUM(IF(O26&lt;Q26,1,0),IF(R26&lt;T26,1,0),IF(U26&lt;W26,1,0)),"")</f>
        <v>0</v>
      </c>
      <c r="AC26" s="84">
        <f>IF(B26&lt;&gt;"",O26+R26+U26,"")</f>
        <v>9</v>
      </c>
      <c r="AD26" s="85" t="s">
        <v>19</v>
      </c>
      <c r="AE26" s="86">
        <f>IF(B26&lt;&gt;"",Q26+T26+W26,"")</f>
        <v>0</v>
      </c>
      <c r="AF26" s="117">
        <f t="shared" si="7"/>
        <v>6</v>
      </c>
      <c r="AG26" s="119">
        <f t="shared" si="8"/>
        <v>1</v>
      </c>
      <c r="AH26" s="81"/>
      <c r="AI26" s="17"/>
    </row>
    <row r="27" ht="12.75"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row>
    <row r="28" ht="12.7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row>
    <row r="29" ht="15.75" customHeight="1">
      <c r="A29" s="3" t="str">
        <f>A1</f>
        <v>1. KBT Libereckého kraje</v>
      </c>
      <c r="B29" s="2"/>
      <c r="C29" s="2"/>
      <c r="D29" s="2"/>
      <c r="E29" s="2"/>
      <c r="F29" s="2"/>
      <c r="G29" s="2"/>
      <c r="H29" s="2"/>
      <c r="I29" s="4"/>
      <c r="J29" s="5"/>
      <c r="K29" s="7" t="str">
        <f>K1</f>
        <v>Liberec, 28.9.2026</v>
      </c>
      <c r="L29" s="2"/>
      <c r="M29" s="2"/>
      <c r="N29" s="2"/>
      <c r="O29" s="2"/>
      <c r="P29" s="2"/>
      <c r="Q29" s="2"/>
      <c r="R29" s="2"/>
      <c r="S29" s="4"/>
      <c r="T29" s="5"/>
      <c r="U29" s="132" t="str">
        <f>U1</f>
        <v>Divize</v>
      </c>
      <c r="V29" s="2"/>
      <c r="W29" s="4"/>
      <c r="X29" s="133" t="str">
        <f>X1</f>
        <v>E</v>
      </c>
      <c r="Y29" s="2"/>
      <c r="Z29" s="4"/>
      <c r="AA29" s="133" t="str">
        <f>Z32</f>
        <v>o 1.-8. místo</v>
      </c>
      <c r="AB29" s="2"/>
      <c r="AC29" s="2"/>
      <c r="AD29" s="2"/>
      <c r="AE29" s="2"/>
      <c r="AF29" s="2"/>
      <c r="AG29" s="2"/>
      <c r="AH29" s="16"/>
      <c r="AI29" s="17"/>
    </row>
    <row r="30" ht="10.5" customHeight="1">
      <c r="A30" s="17"/>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17"/>
      <c r="AH30" s="17"/>
      <c r="AI30" s="17"/>
    </row>
    <row r="31" ht="10.5" customHeight="1">
      <c r="A31" s="97"/>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9"/>
      <c r="AI31" s="17"/>
    </row>
    <row r="32" ht="12.75" customHeight="1">
      <c r="A32" s="100" t="s">
        <v>99</v>
      </c>
      <c r="B32" s="32"/>
      <c r="C32" s="32"/>
      <c r="D32" s="32"/>
      <c r="E32" s="32"/>
      <c r="F32" s="32"/>
      <c r="G32" s="32"/>
      <c r="H32" s="32"/>
      <c r="I32" s="32"/>
      <c r="J32" s="32"/>
      <c r="K32" s="32"/>
      <c r="L32" s="101"/>
      <c r="M32" s="101"/>
      <c r="N32" s="101"/>
      <c r="O32" s="101"/>
      <c r="P32" s="101"/>
      <c r="Q32" s="101"/>
      <c r="R32" s="101"/>
      <c r="S32" s="101"/>
      <c r="T32" s="101"/>
      <c r="U32" s="101"/>
      <c r="V32" s="101"/>
      <c r="W32" s="101"/>
      <c r="X32" s="101"/>
      <c r="Y32" s="101"/>
      <c r="Z32" s="102" t="s">
        <v>74</v>
      </c>
      <c r="AA32" s="101"/>
      <c r="AB32" s="101"/>
      <c r="AC32" s="101"/>
      <c r="AD32" s="101"/>
      <c r="AE32" s="101"/>
      <c r="AF32" s="101"/>
      <c r="AG32" s="101"/>
      <c r="AH32" s="103"/>
      <c r="AI32" s="96"/>
    </row>
    <row r="33" ht="12.75" customHeight="1">
      <c r="A33" s="104"/>
      <c r="B33" s="101"/>
      <c r="C33" s="101"/>
      <c r="D33" s="101"/>
      <c r="E33" s="101"/>
      <c r="F33" s="101"/>
      <c r="G33" s="101"/>
      <c r="H33" s="101"/>
      <c r="I33" s="101"/>
      <c r="J33" s="101"/>
      <c r="K33" s="103"/>
      <c r="L33" s="106" t="str">
        <f>IF(L34="3:0",A32,IF(L34="3:1",A32,IF(L34="3:2",A32,IF(L34="2:3",A34,IF(L34="1:3",A34,IF(L34="0:3",A34,""))))))</f>
        <v>Šárovec Patrik (134) (ČL)</v>
      </c>
      <c r="M33" s="32"/>
      <c r="N33" s="32"/>
      <c r="O33" s="32"/>
      <c r="P33" s="32"/>
      <c r="Q33" s="32"/>
      <c r="R33" s="32"/>
      <c r="S33" s="32"/>
      <c r="T33" s="32"/>
      <c r="U33" s="32"/>
      <c r="V33" s="32"/>
      <c r="W33" s="101"/>
      <c r="X33" s="101"/>
      <c r="Y33" s="101"/>
      <c r="Z33" s="101"/>
      <c r="AA33" s="101"/>
      <c r="AB33" s="101"/>
      <c r="AC33" s="101"/>
      <c r="AD33" s="101"/>
      <c r="AE33" s="101"/>
      <c r="AF33" s="101"/>
      <c r="AG33" s="101"/>
      <c r="AH33" s="103"/>
      <c r="AI33" s="96"/>
    </row>
    <row r="34" ht="12.75" customHeight="1">
      <c r="A34" s="100" t="s">
        <v>109</v>
      </c>
      <c r="B34" s="32"/>
      <c r="C34" s="32"/>
      <c r="D34" s="32"/>
      <c r="E34" s="32"/>
      <c r="F34" s="32"/>
      <c r="G34" s="32"/>
      <c r="H34" s="32"/>
      <c r="I34" s="32"/>
      <c r="J34" s="32"/>
      <c r="K34" s="32"/>
      <c r="L34" s="107" t="s">
        <v>85</v>
      </c>
      <c r="W34" s="104"/>
      <c r="X34" s="101"/>
      <c r="Y34" s="101"/>
      <c r="Z34" s="101"/>
      <c r="AA34" s="101"/>
      <c r="AB34" s="101"/>
      <c r="AC34" s="101"/>
      <c r="AD34" s="101"/>
      <c r="AE34" s="101"/>
      <c r="AF34" s="101"/>
      <c r="AG34" s="101"/>
      <c r="AH34" s="103"/>
      <c r="AI34" s="96"/>
    </row>
    <row r="35" ht="12.75" customHeight="1">
      <c r="A35" s="104"/>
      <c r="B35" s="101"/>
      <c r="C35" s="101"/>
      <c r="D35" s="101"/>
      <c r="E35" s="101"/>
      <c r="F35" s="101"/>
      <c r="G35" s="101"/>
      <c r="H35" s="101"/>
      <c r="I35" s="101"/>
      <c r="J35" s="101"/>
      <c r="K35" s="101"/>
      <c r="L35" s="101"/>
      <c r="M35" s="101"/>
      <c r="N35" s="101"/>
      <c r="O35" s="101"/>
      <c r="P35" s="101"/>
      <c r="Q35" s="101"/>
      <c r="R35" s="101"/>
      <c r="S35" s="101"/>
      <c r="T35" s="101"/>
      <c r="U35" s="101"/>
      <c r="V35" s="101"/>
      <c r="W35" s="106" t="str">
        <f>IF(W36="3:0",L33,IF(W36="3:1",L33,IF(W36="3:2",L33,IF(W36="2:3",L37,IF(W36="1:3",L37,IF(W36="0:3",L37,""))))))</f>
        <v>Fejtek Vojtěch (129) (Vesec)</v>
      </c>
      <c r="X35" s="32"/>
      <c r="Y35" s="32"/>
      <c r="Z35" s="32"/>
      <c r="AA35" s="32"/>
      <c r="AB35" s="32"/>
      <c r="AC35" s="32"/>
      <c r="AD35" s="32"/>
      <c r="AE35" s="32"/>
      <c r="AF35" s="32"/>
      <c r="AG35" s="32"/>
      <c r="AH35" s="103"/>
      <c r="AI35" s="96"/>
    </row>
    <row r="36" ht="12.75" customHeight="1">
      <c r="A36" s="100" t="s">
        <v>126</v>
      </c>
      <c r="B36" s="32"/>
      <c r="C36" s="32"/>
      <c r="D36" s="32"/>
      <c r="E36" s="32"/>
      <c r="F36" s="32"/>
      <c r="G36" s="32"/>
      <c r="H36" s="32"/>
      <c r="I36" s="32"/>
      <c r="J36" s="32"/>
      <c r="K36" s="32"/>
      <c r="L36" s="101"/>
      <c r="M36" s="101"/>
      <c r="N36" s="101"/>
      <c r="O36" s="101"/>
      <c r="P36" s="101"/>
      <c r="Q36" s="101"/>
      <c r="R36" s="101"/>
      <c r="S36" s="101"/>
      <c r="T36" s="101"/>
      <c r="U36" s="101"/>
      <c r="V36" s="101"/>
      <c r="W36" s="107" t="s">
        <v>82</v>
      </c>
      <c r="AH36" s="108"/>
      <c r="AI36" s="96"/>
    </row>
    <row r="37" ht="12.75" customHeight="1">
      <c r="A37" s="104"/>
      <c r="B37" s="101"/>
      <c r="C37" s="101"/>
      <c r="D37" s="101"/>
      <c r="E37" s="101"/>
      <c r="F37" s="101"/>
      <c r="G37" s="101"/>
      <c r="H37" s="101"/>
      <c r="I37" s="101"/>
      <c r="J37" s="101"/>
      <c r="K37" s="103"/>
      <c r="L37" s="106" t="str">
        <f>IF(L38="3:0",A36,IF(L38="3:1",A36,IF(L38="3:2",A36,IF(L38="2:3",A38,IF(L38="1:3",A38,IF(L38="0:3",A38,""))))))</f>
        <v>Fejtek Vojtěch (129) (Vesec)</v>
      </c>
      <c r="M37" s="32"/>
      <c r="N37" s="32"/>
      <c r="O37" s="32"/>
      <c r="P37" s="32"/>
      <c r="Q37" s="32"/>
      <c r="R37" s="32"/>
      <c r="S37" s="32"/>
      <c r="T37" s="32"/>
      <c r="U37" s="32"/>
      <c r="V37" s="32"/>
      <c r="W37" s="104"/>
      <c r="X37" s="101"/>
      <c r="Y37" s="101"/>
      <c r="Z37" s="101"/>
      <c r="AA37" s="101"/>
      <c r="AB37" s="101"/>
      <c r="AC37" s="101"/>
      <c r="AD37" s="101"/>
      <c r="AE37" s="101"/>
      <c r="AF37" s="101"/>
      <c r="AG37" s="109"/>
      <c r="AH37" s="108"/>
      <c r="AI37" s="96"/>
    </row>
    <row r="38" ht="12.75" customHeight="1">
      <c r="A38" s="100" t="s">
        <v>112</v>
      </c>
      <c r="B38" s="32"/>
      <c r="C38" s="32"/>
      <c r="D38" s="32"/>
      <c r="E38" s="32"/>
      <c r="F38" s="32"/>
      <c r="G38" s="32"/>
      <c r="H38" s="32"/>
      <c r="I38" s="32"/>
      <c r="J38" s="32"/>
      <c r="K38" s="32"/>
      <c r="L38" s="107" t="s">
        <v>84</v>
      </c>
      <c r="W38" s="101"/>
      <c r="X38" s="101"/>
      <c r="Y38" s="101"/>
      <c r="Z38" s="101"/>
      <c r="AA38" s="101"/>
      <c r="AB38" s="101"/>
      <c r="AC38" s="101"/>
      <c r="AD38" s="101"/>
      <c r="AE38" s="101"/>
      <c r="AF38" s="101"/>
      <c r="AG38" s="109"/>
      <c r="AH38" s="108"/>
      <c r="AI38" s="96"/>
    </row>
    <row r="39" ht="12.75" customHeight="1">
      <c r="A39" s="104"/>
      <c r="B39" s="101"/>
      <c r="C39" s="101"/>
      <c r="D39" s="101"/>
      <c r="E39" s="101"/>
      <c r="F39" s="101"/>
      <c r="G39" s="101"/>
      <c r="H39" s="101"/>
      <c r="I39" s="101"/>
      <c r="J39" s="101"/>
      <c r="K39" s="101"/>
      <c r="L39" s="101"/>
      <c r="M39" s="101"/>
      <c r="N39" s="101"/>
      <c r="O39" s="101"/>
      <c r="P39" s="101"/>
      <c r="Q39" s="101"/>
      <c r="R39" s="101"/>
      <c r="S39" s="101"/>
      <c r="T39" s="101"/>
      <c r="U39" s="101"/>
      <c r="V39" s="101"/>
      <c r="W39" s="113" t="str">
        <f>IF(W40="3:0",W35,IF(W40="3:1",W35,IF(W40="3:2",W35,IF(W40="2:3",W43,IF(W40="1:3",W43,IF(W40="0:3",W43,""))))))</f>
        <v>Fejtek Vojtěch (129) (Vesec)</v>
      </c>
      <c r="X39" s="32"/>
      <c r="Y39" s="32"/>
      <c r="Z39" s="32"/>
      <c r="AA39" s="32"/>
      <c r="AB39" s="32"/>
      <c r="AC39" s="32"/>
      <c r="AD39" s="32"/>
      <c r="AE39" s="32"/>
      <c r="AF39" s="32"/>
      <c r="AG39" s="32"/>
      <c r="AH39" s="108"/>
      <c r="AI39" s="96"/>
    </row>
    <row r="40" ht="12.75" customHeight="1">
      <c r="A40" s="100" t="s">
        <v>130</v>
      </c>
      <c r="B40" s="32"/>
      <c r="C40" s="32"/>
      <c r="D40" s="32"/>
      <c r="E40" s="32"/>
      <c r="F40" s="32"/>
      <c r="G40" s="32"/>
      <c r="H40" s="32"/>
      <c r="I40" s="32"/>
      <c r="J40" s="32"/>
      <c r="K40" s="32"/>
      <c r="L40" s="101"/>
      <c r="M40" s="101"/>
      <c r="N40" s="101"/>
      <c r="O40" s="101"/>
      <c r="P40" s="101"/>
      <c r="Q40" s="101"/>
      <c r="R40" s="101"/>
      <c r="S40" s="101"/>
      <c r="T40" s="101"/>
      <c r="U40" s="101"/>
      <c r="V40" s="101"/>
      <c r="W40" s="114" t="s">
        <v>79</v>
      </c>
      <c r="AH40" s="108"/>
      <c r="AI40" s="96"/>
    </row>
    <row r="41" ht="12.75" customHeight="1">
      <c r="A41" s="104"/>
      <c r="B41" s="101"/>
      <c r="C41" s="101"/>
      <c r="D41" s="101"/>
      <c r="E41" s="101"/>
      <c r="F41" s="101"/>
      <c r="G41" s="101"/>
      <c r="H41" s="101"/>
      <c r="I41" s="101"/>
      <c r="J41" s="101"/>
      <c r="K41" s="101"/>
      <c r="L41" s="106" t="str">
        <f>IF(L42="3:0",A40,IF(L42="3:1",A40,IF(L42="3:2",A40,IF(L42="2:3",A42,IF(L42="1:3",A42,IF(L42="0:3",A42,""))))))</f>
        <v>Havlíček Adam (131) (Smržovka)</v>
      </c>
      <c r="M41" s="32"/>
      <c r="N41" s="32"/>
      <c r="O41" s="32"/>
      <c r="P41" s="32"/>
      <c r="Q41" s="32"/>
      <c r="R41" s="32"/>
      <c r="S41" s="32"/>
      <c r="T41" s="32"/>
      <c r="U41" s="32"/>
      <c r="V41" s="32"/>
      <c r="W41" s="101"/>
      <c r="X41" s="101"/>
      <c r="Y41" s="101"/>
      <c r="Z41" s="101"/>
      <c r="AA41" s="101"/>
      <c r="AB41" s="101"/>
      <c r="AC41" s="101"/>
      <c r="AD41" s="101"/>
      <c r="AE41" s="101"/>
      <c r="AF41" s="101"/>
      <c r="AG41" s="109"/>
      <c r="AH41" s="108"/>
      <c r="AI41" s="96"/>
    </row>
    <row r="42" ht="12.75" customHeight="1">
      <c r="A42" s="100" t="s">
        <v>119</v>
      </c>
      <c r="B42" s="32"/>
      <c r="C42" s="32"/>
      <c r="D42" s="32"/>
      <c r="E42" s="32"/>
      <c r="F42" s="32"/>
      <c r="G42" s="32"/>
      <c r="H42" s="32"/>
      <c r="I42" s="32"/>
      <c r="J42" s="32"/>
      <c r="K42" s="32"/>
      <c r="L42" s="107" t="s">
        <v>79</v>
      </c>
      <c r="W42" s="104"/>
      <c r="X42" s="101"/>
      <c r="Y42" s="101"/>
      <c r="Z42" s="101"/>
      <c r="AA42" s="101"/>
      <c r="AB42" s="101"/>
      <c r="AC42" s="101"/>
      <c r="AD42" s="101"/>
      <c r="AE42" s="101"/>
      <c r="AF42" s="101"/>
      <c r="AG42" s="109"/>
      <c r="AH42" s="108"/>
      <c r="AI42" s="96"/>
    </row>
    <row r="43" ht="12.75" customHeight="1">
      <c r="A43" s="104"/>
      <c r="B43" s="101"/>
      <c r="C43" s="101"/>
      <c r="D43" s="101"/>
      <c r="E43" s="101"/>
      <c r="F43" s="101"/>
      <c r="G43" s="101"/>
      <c r="H43" s="101"/>
      <c r="I43" s="101"/>
      <c r="J43" s="101"/>
      <c r="K43" s="101"/>
      <c r="L43" s="101"/>
      <c r="M43" s="101"/>
      <c r="N43" s="101"/>
      <c r="O43" s="101"/>
      <c r="P43" s="101"/>
      <c r="Q43" s="101"/>
      <c r="R43" s="101"/>
      <c r="S43" s="101"/>
      <c r="T43" s="101"/>
      <c r="U43" s="101"/>
      <c r="V43" s="101"/>
      <c r="W43" s="106" t="str">
        <f>IF(W44="3:0",L41,IF(W44="3:1",L41,IF(W44="3:2",L41,IF(W44="2:3",L45,IF(W44="1:3",L45,IF(W44="0:3",L45,""))))))</f>
        <v>Havlíček Adam (131) (Smržovka)</v>
      </c>
      <c r="X43" s="32"/>
      <c r="Y43" s="32"/>
      <c r="Z43" s="32"/>
      <c r="AA43" s="32"/>
      <c r="AB43" s="32"/>
      <c r="AC43" s="32"/>
      <c r="AD43" s="32"/>
      <c r="AE43" s="32"/>
      <c r="AF43" s="32"/>
      <c r="AG43" s="32"/>
      <c r="AH43" s="108"/>
      <c r="AI43" s="96"/>
    </row>
    <row r="44" ht="12.75" customHeight="1">
      <c r="A44" s="100" t="s">
        <v>100</v>
      </c>
      <c r="B44" s="32"/>
      <c r="C44" s="32"/>
      <c r="D44" s="32"/>
      <c r="E44" s="32"/>
      <c r="F44" s="32"/>
      <c r="G44" s="32"/>
      <c r="H44" s="32"/>
      <c r="I44" s="32"/>
      <c r="J44" s="32"/>
      <c r="K44" s="32"/>
      <c r="L44" s="101"/>
      <c r="M44" s="101"/>
      <c r="N44" s="101"/>
      <c r="O44" s="101"/>
      <c r="P44" s="101"/>
      <c r="Q44" s="101"/>
      <c r="R44" s="101"/>
      <c r="S44" s="101"/>
      <c r="T44" s="101"/>
      <c r="U44" s="101"/>
      <c r="V44" s="101"/>
      <c r="W44" s="107" t="s">
        <v>79</v>
      </c>
      <c r="AH44" s="103"/>
      <c r="AI44" s="96"/>
    </row>
    <row r="45" ht="12.75" customHeight="1">
      <c r="A45" s="104"/>
      <c r="B45" s="101"/>
      <c r="C45" s="101"/>
      <c r="D45" s="101"/>
      <c r="E45" s="101"/>
      <c r="F45" s="101"/>
      <c r="G45" s="101"/>
      <c r="H45" s="101"/>
      <c r="I45" s="101"/>
      <c r="J45" s="101"/>
      <c r="K45" s="101"/>
      <c r="L45" s="106" t="str">
        <f>IF(L46="3:0",A44,IF(L46="3:1",A44,IF(L46="3:2",A44,IF(L46="2:3",A46,IF(L46="1:3",A46,IF(L46="0:3",A46,""))))))</f>
        <v>Vejvoda Sebastián (113) (PINK!)</v>
      </c>
      <c r="M45" s="32"/>
      <c r="N45" s="32"/>
      <c r="O45" s="32"/>
      <c r="P45" s="32"/>
      <c r="Q45" s="32"/>
      <c r="R45" s="32"/>
      <c r="S45" s="32"/>
      <c r="T45" s="32"/>
      <c r="U45" s="32"/>
      <c r="V45" s="32"/>
      <c r="W45" s="104"/>
      <c r="X45" s="101"/>
      <c r="Y45" s="101"/>
      <c r="Z45" s="101"/>
      <c r="AA45" s="101"/>
      <c r="AB45" s="101"/>
      <c r="AC45" s="101"/>
      <c r="AD45" s="101"/>
      <c r="AE45" s="101"/>
      <c r="AF45" s="101"/>
      <c r="AG45" s="109"/>
      <c r="AH45" s="103"/>
      <c r="AI45" s="96"/>
    </row>
    <row r="46" ht="12.75" customHeight="1">
      <c r="A46" s="100" t="s">
        <v>105</v>
      </c>
      <c r="B46" s="32"/>
      <c r="C46" s="32"/>
      <c r="D46" s="32"/>
      <c r="E46" s="32"/>
      <c r="F46" s="32"/>
      <c r="G46" s="32"/>
      <c r="H46" s="32"/>
      <c r="I46" s="32"/>
      <c r="J46" s="32"/>
      <c r="K46" s="32"/>
      <c r="L46" s="107" t="s">
        <v>84</v>
      </c>
      <c r="W46" s="101"/>
      <c r="X46" s="101"/>
      <c r="Y46" s="101"/>
      <c r="Z46" s="101"/>
      <c r="AA46" s="109"/>
      <c r="AB46" s="109"/>
      <c r="AC46" s="109"/>
      <c r="AD46" s="109"/>
      <c r="AE46" s="109"/>
      <c r="AF46" s="109"/>
      <c r="AG46" s="109"/>
      <c r="AH46" s="103"/>
      <c r="AI46" s="96"/>
    </row>
    <row r="47" ht="10.5" customHeight="1">
      <c r="A47" s="115"/>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8"/>
      <c r="AI47" s="17"/>
    </row>
    <row r="48" ht="12.75" customHeight="1">
      <c r="A48" s="97"/>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9"/>
      <c r="AI48" s="17"/>
    </row>
    <row r="49" ht="12.75" customHeight="1">
      <c r="A49" s="106" t="str">
        <f>IF(L34="3:0",A34,IF(L34="3:1",A34,IF(L34="3:2",A34,IF(L34="2:3",A32,IF(L34="1:3",A32,IF(L34="0:3",A32,""))))))</f>
        <v>Dajčar Martin (106) (PINK!)</v>
      </c>
      <c r="B49" s="32"/>
      <c r="C49" s="32"/>
      <c r="D49" s="32"/>
      <c r="E49" s="32"/>
      <c r="F49" s="32"/>
      <c r="G49" s="32"/>
      <c r="H49" s="32"/>
      <c r="I49" s="32"/>
      <c r="J49" s="32"/>
      <c r="K49" s="32"/>
      <c r="L49" s="101"/>
      <c r="M49" s="101"/>
      <c r="N49" s="101"/>
      <c r="O49" s="101"/>
      <c r="P49" s="101"/>
      <c r="Q49" s="101"/>
      <c r="R49" s="101"/>
      <c r="S49" s="101"/>
      <c r="T49" s="101"/>
      <c r="U49" s="101"/>
      <c r="V49" s="101"/>
      <c r="W49" s="101"/>
      <c r="X49" s="101"/>
      <c r="Y49" s="101"/>
      <c r="Z49" s="102" t="s">
        <v>86</v>
      </c>
      <c r="AA49" s="101"/>
      <c r="AB49" s="101"/>
      <c r="AC49" s="101"/>
      <c r="AD49" s="101"/>
      <c r="AE49" s="101"/>
      <c r="AF49" s="101"/>
      <c r="AG49" s="101"/>
      <c r="AH49" s="103"/>
      <c r="AI49" s="17"/>
    </row>
    <row r="50" ht="12.75" customHeight="1">
      <c r="A50" s="104"/>
      <c r="B50" s="101"/>
      <c r="C50" s="101"/>
      <c r="D50" s="101"/>
      <c r="E50" s="101"/>
      <c r="F50" s="101"/>
      <c r="G50" s="101"/>
      <c r="H50" s="101"/>
      <c r="I50" s="101"/>
      <c r="J50" s="101"/>
      <c r="K50" s="103"/>
      <c r="L50" s="106" t="str">
        <f>IF(L51="3:0",A49,IF(L51="3:1",A49,IF(L51="3:2",A49,IF(L51="2:3",A51,IF(L51="1:3",A51,IF(L51="0:3",A51,""))))))</f>
        <v>Dajčar Martin (106) (PINK!)</v>
      </c>
      <c r="M50" s="32"/>
      <c r="N50" s="32"/>
      <c r="O50" s="32"/>
      <c r="P50" s="32"/>
      <c r="Q50" s="32"/>
      <c r="R50" s="32"/>
      <c r="S50" s="32"/>
      <c r="T50" s="32"/>
      <c r="U50" s="32"/>
      <c r="V50" s="32"/>
      <c r="W50" s="101"/>
      <c r="X50" s="101"/>
      <c r="Y50" s="101"/>
      <c r="Z50" s="101"/>
      <c r="AA50" s="101"/>
      <c r="AB50" s="101"/>
      <c r="AC50" s="101"/>
      <c r="AD50" s="101"/>
      <c r="AE50" s="101"/>
      <c r="AF50" s="101"/>
      <c r="AG50" s="101"/>
      <c r="AH50" s="103"/>
      <c r="AI50" s="17"/>
    </row>
    <row r="51" ht="12.75" customHeight="1">
      <c r="A51" s="106" t="str">
        <f>IF(L38="3:0",A38,IF(L38="3:1",A38,IF(L38="3:2",A38,IF(L38="2:3",A36,IF(L38="1:3",A36,IF(L38="0:3",A36,""))))))</f>
        <v>Pěničková Jana (115) (N. Ves)</v>
      </c>
      <c r="B51" s="32"/>
      <c r="C51" s="32"/>
      <c r="D51" s="32"/>
      <c r="E51" s="32"/>
      <c r="F51" s="32"/>
      <c r="G51" s="32"/>
      <c r="H51" s="32"/>
      <c r="I51" s="32"/>
      <c r="J51" s="32"/>
      <c r="K51" s="32"/>
      <c r="L51" s="107" t="s">
        <v>79</v>
      </c>
      <c r="W51" s="104"/>
      <c r="X51" s="101"/>
      <c r="Y51" s="101"/>
      <c r="Z51" s="101"/>
      <c r="AA51" s="101"/>
      <c r="AB51" s="101"/>
      <c r="AC51" s="101"/>
      <c r="AD51" s="101"/>
      <c r="AE51" s="101"/>
      <c r="AF51" s="101"/>
      <c r="AG51" s="101"/>
      <c r="AH51" s="103"/>
      <c r="AI51" s="17"/>
    </row>
    <row r="52" ht="12.75" customHeight="1">
      <c r="A52" s="104"/>
      <c r="B52" s="101"/>
      <c r="C52" s="101"/>
      <c r="D52" s="101"/>
      <c r="E52" s="101"/>
      <c r="F52" s="101"/>
      <c r="G52" s="101"/>
      <c r="H52" s="101"/>
      <c r="I52" s="101"/>
      <c r="J52" s="101"/>
      <c r="K52" s="101"/>
      <c r="L52" s="101"/>
      <c r="M52" s="101"/>
      <c r="N52" s="101"/>
      <c r="O52" s="101"/>
      <c r="P52" s="101"/>
      <c r="Q52" s="101"/>
      <c r="R52" s="101"/>
      <c r="S52" s="101"/>
      <c r="T52" s="101"/>
      <c r="U52" s="101"/>
      <c r="V52" s="101"/>
      <c r="W52" s="106" t="str">
        <f>IF(W53="3:0",L50,IF(W53="3:1",L50,IF(W53="3:2",L50,IF(W53="2:3",L54,IF(W53="1:3",L54,IF(W53="0:3",L54,""))))))</f>
        <v>Vojtíšek Efe (120) (Smržovka)</v>
      </c>
      <c r="X52" s="32"/>
      <c r="Y52" s="32"/>
      <c r="Z52" s="32"/>
      <c r="AA52" s="32"/>
      <c r="AB52" s="32"/>
      <c r="AC52" s="32"/>
      <c r="AD52" s="32"/>
      <c r="AE52" s="32"/>
      <c r="AF52" s="32"/>
      <c r="AG52" s="32"/>
      <c r="AH52" s="103"/>
      <c r="AI52" s="17"/>
    </row>
    <row r="53" ht="12.75" customHeight="1">
      <c r="A53" s="106" t="str">
        <f>IF(L42="3:0",A42,IF(L42="3:1",A42,IF(L42="3:2",A42,IF(L42="2:3",A40,IF(L42="1:3",A40,IF(L42="0:3",A40,""))))))</f>
        <v>Martiš Jakub (131) (KMST)</v>
      </c>
      <c r="B53" s="32"/>
      <c r="C53" s="32"/>
      <c r="D53" s="32"/>
      <c r="E53" s="32"/>
      <c r="F53" s="32"/>
      <c r="G53" s="32"/>
      <c r="H53" s="32"/>
      <c r="I53" s="32"/>
      <c r="J53" s="32"/>
      <c r="K53" s="32"/>
      <c r="L53" s="101"/>
      <c r="M53" s="101"/>
      <c r="N53" s="101"/>
      <c r="O53" s="101"/>
      <c r="P53" s="101"/>
      <c r="Q53" s="101"/>
      <c r="R53" s="101"/>
      <c r="S53" s="101"/>
      <c r="T53" s="101"/>
      <c r="U53" s="101"/>
      <c r="V53" s="101"/>
      <c r="W53" s="107" t="s">
        <v>82</v>
      </c>
      <c r="AH53" s="103"/>
      <c r="AI53" s="17"/>
    </row>
    <row r="54" ht="12.75" customHeight="1">
      <c r="A54" s="104"/>
      <c r="B54" s="101"/>
      <c r="C54" s="101"/>
      <c r="D54" s="101"/>
      <c r="E54" s="101"/>
      <c r="F54" s="101"/>
      <c r="G54" s="101"/>
      <c r="H54" s="101"/>
      <c r="I54" s="101"/>
      <c r="J54" s="101"/>
      <c r="K54" s="103"/>
      <c r="L54" s="106" t="str">
        <f>IF(L55="3:0",A53,IF(L55="3:1",A53,IF(L55="3:2",A53,IF(L55="2:3",A55,IF(L55="1:3",A55,IF(L55="0:3",A55,""))))))</f>
        <v>Vojtíšek Efe (120) (Smržovka)</v>
      </c>
      <c r="M54" s="32"/>
      <c r="N54" s="32"/>
      <c r="O54" s="32"/>
      <c r="P54" s="32"/>
      <c r="Q54" s="32"/>
      <c r="R54" s="32"/>
      <c r="S54" s="32"/>
      <c r="T54" s="32"/>
      <c r="U54" s="32"/>
      <c r="V54" s="32"/>
      <c r="W54" s="104"/>
      <c r="X54" s="101"/>
      <c r="Y54" s="101"/>
      <c r="Z54" s="101"/>
      <c r="AA54" s="101"/>
      <c r="AB54" s="101"/>
      <c r="AC54" s="101"/>
      <c r="AD54" s="101"/>
      <c r="AE54" s="101"/>
      <c r="AF54" s="101"/>
      <c r="AG54" s="109"/>
      <c r="AH54" s="103"/>
      <c r="AI54" s="17"/>
    </row>
    <row r="55" ht="11.25" customHeight="1">
      <c r="A55" s="106" t="str">
        <f>IF(L46="3:0",A46,IF(L46="3:1",A46,IF(L46="3:2",A46,IF(L46="2:3",A44,IF(L46="1:3",A44,IF(L46="0:3",A44,""))))))</f>
        <v>Vojtíšek Efe (120) (Smržovka)</v>
      </c>
      <c r="B55" s="32"/>
      <c r="C55" s="32"/>
      <c r="D55" s="32"/>
      <c r="E55" s="32"/>
      <c r="F55" s="32"/>
      <c r="G55" s="32"/>
      <c r="H55" s="32"/>
      <c r="I55" s="32"/>
      <c r="J55" s="32"/>
      <c r="K55" s="32"/>
      <c r="L55" s="107" t="s">
        <v>84</v>
      </c>
      <c r="W55" s="101"/>
      <c r="X55" s="101"/>
      <c r="Y55" s="101"/>
      <c r="Z55" s="101"/>
      <c r="AA55" s="101"/>
      <c r="AB55" s="101"/>
      <c r="AC55" s="101"/>
      <c r="AD55" s="101"/>
      <c r="AE55" s="101"/>
      <c r="AF55" s="101"/>
      <c r="AG55" s="109"/>
      <c r="AH55" s="103"/>
      <c r="AI55" s="17"/>
    </row>
    <row r="56" ht="12.75" customHeight="1">
      <c r="A56" s="115"/>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8"/>
      <c r="AI56" s="17"/>
    </row>
    <row r="57" ht="12.75" customHeight="1">
      <c r="A57" s="97"/>
      <c r="B57" s="98"/>
      <c r="C57" s="98"/>
      <c r="D57" s="98"/>
      <c r="E57" s="98"/>
      <c r="F57" s="98"/>
      <c r="G57" s="98"/>
      <c r="H57" s="98"/>
      <c r="I57" s="98"/>
      <c r="J57" s="98"/>
      <c r="K57" s="98"/>
      <c r="L57" s="98"/>
      <c r="M57" s="98"/>
      <c r="N57" s="98"/>
      <c r="O57" s="98"/>
      <c r="P57" s="98"/>
      <c r="Q57" s="98"/>
      <c r="R57" s="98"/>
      <c r="S57" s="98"/>
      <c r="T57" s="98"/>
      <c r="U57" s="98"/>
      <c r="V57" s="98"/>
      <c r="W57" s="98"/>
      <c r="X57" s="98"/>
      <c r="Y57" s="98"/>
      <c r="Z57" s="120" t="s">
        <v>89</v>
      </c>
      <c r="AA57" s="98"/>
      <c r="AB57" s="98"/>
      <c r="AC57" s="98"/>
      <c r="AD57" s="98"/>
      <c r="AE57" s="98"/>
      <c r="AF57" s="98"/>
      <c r="AG57" s="98"/>
      <c r="AH57" s="99"/>
      <c r="AI57" s="17"/>
    </row>
    <row r="58" ht="12.75" customHeight="1">
      <c r="A58" s="104"/>
      <c r="B58" s="101"/>
      <c r="C58" s="101"/>
      <c r="D58" s="101"/>
      <c r="E58" s="101"/>
      <c r="F58" s="101"/>
      <c r="G58" s="101"/>
      <c r="H58" s="101"/>
      <c r="I58" s="101"/>
      <c r="J58" s="101"/>
      <c r="K58" s="101"/>
      <c r="L58" s="113" t="str">
        <f>IF(W36="3:0",L37,IF(W36="3:1",L37,IF(W36="3:2",L37,IF(W36="2:3",L33,IF(W36="1:3",L33,IF(W36="0:3",L33,""))))))</f>
        <v>Šárovec Patrik (134) (ČL)</v>
      </c>
      <c r="M58" s="32"/>
      <c r="N58" s="32"/>
      <c r="O58" s="32"/>
      <c r="P58" s="32"/>
      <c r="Q58" s="32"/>
      <c r="R58" s="32"/>
      <c r="S58" s="32"/>
      <c r="T58" s="32"/>
      <c r="U58" s="32"/>
      <c r="V58" s="32"/>
      <c r="W58" s="101"/>
      <c r="X58" s="101"/>
      <c r="Y58" s="101"/>
      <c r="Z58" s="101"/>
      <c r="AA58" s="101"/>
      <c r="AB58" s="101"/>
      <c r="AC58" s="101"/>
      <c r="AD58" s="101"/>
      <c r="AE58" s="101"/>
      <c r="AF58" s="101"/>
      <c r="AG58" s="101"/>
      <c r="AH58" s="103"/>
      <c r="AI58" s="17"/>
    </row>
    <row r="59" ht="11.25" customHeight="1">
      <c r="A59" s="104"/>
      <c r="B59" s="101"/>
      <c r="C59" s="101"/>
      <c r="D59" s="101"/>
      <c r="E59" s="101"/>
      <c r="F59" s="101"/>
      <c r="G59" s="101"/>
      <c r="H59" s="101"/>
      <c r="I59" s="101"/>
      <c r="J59" s="101"/>
      <c r="K59" s="101"/>
      <c r="L59" s="101"/>
      <c r="M59" s="101"/>
      <c r="N59" s="101"/>
      <c r="O59" s="101"/>
      <c r="P59" s="101"/>
      <c r="Q59" s="101"/>
      <c r="R59" s="101"/>
      <c r="S59" s="101"/>
      <c r="T59" s="101"/>
      <c r="U59" s="101"/>
      <c r="V59" s="103"/>
      <c r="W59" s="106" t="str">
        <f>IF(W60="3:0",L58,IF(W60="3:1",L58,IF(W60="3:2",L58,IF(W60="2:3",L60,IF(W60="1:3",L60,IF(W60="0:3",L60,""))))))</f>
        <v>Šárovec Patrik (134) (ČL)</v>
      </c>
      <c r="X59" s="32"/>
      <c r="Y59" s="32"/>
      <c r="Z59" s="32"/>
      <c r="AA59" s="32"/>
      <c r="AB59" s="32"/>
      <c r="AC59" s="32"/>
      <c r="AD59" s="32"/>
      <c r="AE59" s="32"/>
      <c r="AF59" s="32"/>
      <c r="AG59" s="32"/>
      <c r="AH59" s="103"/>
      <c r="AI59" s="17"/>
    </row>
    <row r="60" ht="12.75" customHeight="1">
      <c r="A60" s="104"/>
      <c r="B60" s="101"/>
      <c r="C60" s="101"/>
      <c r="D60" s="101"/>
      <c r="E60" s="101"/>
      <c r="F60" s="101"/>
      <c r="G60" s="101"/>
      <c r="H60" s="101"/>
      <c r="I60" s="101"/>
      <c r="J60" s="101"/>
      <c r="K60" s="101"/>
      <c r="L60" s="113" t="str">
        <f>IF(W44="3:0",L45,IF(W44="3:1",L45,IF(W44="3:2",L45,IF(W44="2:3",L41,IF(W44="1:3",L41,IF(W44="0:3",L41,""))))))</f>
        <v>Vejvoda Sebastián (113) (PINK!)</v>
      </c>
      <c r="M60" s="32"/>
      <c r="N60" s="32"/>
      <c r="O60" s="32"/>
      <c r="P60" s="32"/>
      <c r="Q60" s="32"/>
      <c r="R60" s="32"/>
      <c r="S60" s="32"/>
      <c r="T60" s="32"/>
      <c r="U60" s="32"/>
      <c r="V60" s="32"/>
      <c r="W60" s="107" t="s">
        <v>76</v>
      </c>
      <c r="AH60" s="103"/>
      <c r="AI60" s="17"/>
    </row>
    <row r="61" ht="12.75" customHeight="1">
      <c r="A61" s="115"/>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8"/>
      <c r="AI61" s="17"/>
    </row>
    <row r="62" ht="12.75" customHeight="1">
      <c r="A62" s="97"/>
      <c r="B62" s="98"/>
      <c r="C62" s="98"/>
      <c r="D62" s="98"/>
      <c r="E62" s="98"/>
      <c r="F62" s="98"/>
      <c r="G62" s="98"/>
      <c r="H62" s="98"/>
      <c r="I62" s="98"/>
      <c r="J62" s="98"/>
      <c r="K62" s="98"/>
      <c r="L62" s="98"/>
      <c r="M62" s="98"/>
      <c r="N62" s="98"/>
      <c r="O62" s="98"/>
      <c r="P62" s="98"/>
      <c r="Q62" s="98"/>
      <c r="R62" s="98"/>
      <c r="S62" s="98"/>
      <c r="T62" s="98"/>
      <c r="U62" s="98"/>
      <c r="V62" s="98"/>
      <c r="W62" s="98"/>
      <c r="X62" s="98"/>
      <c r="Y62" s="98"/>
      <c r="Z62" s="120" t="s">
        <v>91</v>
      </c>
      <c r="AA62" s="98"/>
      <c r="AB62" s="98"/>
      <c r="AC62" s="98"/>
      <c r="AD62" s="98"/>
      <c r="AE62" s="98"/>
      <c r="AF62" s="98"/>
      <c r="AG62" s="98"/>
      <c r="AH62" s="99"/>
      <c r="AI62" s="17"/>
    </row>
    <row r="63" ht="12.75" customHeight="1">
      <c r="A63" s="104"/>
      <c r="B63" s="101"/>
      <c r="C63" s="101"/>
      <c r="D63" s="101"/>
      <c r="E63" s="101"/>
      <c r="F63" s="101"/>
      <c r="G63" s="101"/>
      <c r="H63" s="101"/>
      <c r="I63" s="101"/>
      <c r="J63" s="101"/>
      <c r="K63" s="101"/>
      <c r="L63" s="113" t="str">
        <f>IF(L51="3:0",A51,IF(L51="3:1",A51,IF(L51="3:2",A51,IF(L51="2:3",A49,IF(L51="1:3",A49,IF(L51="0:3",A49,""))))))</f>
        <v>Pěničková Jana (115) (N. Ves)</v>
      </c>
      <c r="M63" s="32"/>
      <c r="N63" s="32"/>
      <c r="O63" s="32"/>
      <c r="P63" s="32"/>
      <c r="Q63" s="32"/>
      <c r="R63" s="32"/>
      <c r="S63" s="32"/>
      <c r="T63" s="32"/>
      <c r="U63" s="32"/>
      <c r="V63" s="32"/>
      <c r="W63" s="101"/>
      <c r="X63" s="101"/>
      <c r="Y63" s="101"/>
      <c r="Z63" s="101"/>
      <c r="AA63" s="101"/>
      <c r="AB63" s="101"/>
      <c r="AC63" s="101"/>
      <c r="AD63" s="101"/>
      <c r="AE63" s="101"/>
      <c r="AF63" s="101"/>
      <c r="AG63" s="101"/>
      <c r="AH63" s="103"/>
      <c r="AI63" s="17"/>
    </row>
    <row r="64" ht="12.75" customHeight="1">
      <c r="A64" s="104"/>
      <c r="B64" s="101"/>
      <c r="C64" s="101"/>
      <c r="D64" s="101"/>
      <c r="E64" s="101"/>
      <c r="F64" s="101"/>
      <c r="G64" s="101"/>
      <c r="H64" s="101"/>
      <c r="I64" s="101"/>
      <c r="J64" s="101"/>
      <c r="K64" s="101"/>
      <c r="L64" s="101"/>
      <c r="M64" s="101"/>
      <c r="N64" s="101"/>
      <c r="O64" s="101"/>
      <c r="P64" s="101"/>
      <c r="Q64" s="101"/>
      <c r="R64" s="101"/>
      <c r="S64" s="101"/>
      <c r="T64" s="101"/>
      <c r="U64" s="101"/>
      <c r="V64" s="103"/>
      <c r="W64" s="106" t="str">
        <f>IF(W65="3:0",L63,IF(W65="3:1",L63,IF(W65="3:2",L63,IF(W65="2:3",L65,IF(W65="1:3",L65,IF(W65="0:3",L65,""))))))</f>
        <v>Pěničková Jana (115) (N. Ves)</v>
      </c>
      <c r="X64" s="32"/>
      <c r="Y64" s="32"/>
      <c r="Z64" s="32"/>
      <c r="AA64" s="32"/>
      <c r="AB64" s="32"/>
      <c r="AC64" s="32"/>
      <c r="AD64" s="32"/>
      <c r="AE64" s="32"/>
      <c r="AF64" s="32"/>
      <c r="AG64" s="32"/>
      <c r="AH64" s="103"/>
      <c r="AI64" s="17"/>
    </row>
    <row r="65" ht="15.75" customHeight="1">
      <c r="A65" s="104"/>
      <c r="B65" s="101"/>
      <c r="C65" s="101"/>
      <c r="D65" s="101"/>
      <c r="E65" s="101"/>
      <c r="F65" s="101"/>
      <c r="G65" s="101"/>
      <c r="H65" s="101"/>
      <c r="I65" s="101"/>
      <c r="J65" s="101"/>
      <c r="K65" s="101"/>
      <c r="L65" s="113" t="str">
        <f>IF(L55="3:0",A55,IF(L55="3:1",A55,IF(L55="3:2",A55,IF(L55="2:3",A53,IF(L55="1:3",A53,IF(L55="0:3",A53,""))))))</f>
        <v>Martiš Jakub (131) (KMST)</v>
      </c>
      <c r="M65" s="32"/>
      <c r="N65" s="32"/>
      <c r="O65" s="32"/>
      <c r="P65" s="32"/>
      <c r="Q65" s="32"/>
      <c r="R65" s="32"/>
      <c r="S65" s="32"/>
      <c r="T65" s="32"/>
      <c r="U65" s="32"/>
      <c r="V65" s="32"/>
      <c r="W65" s="107" t="s">
        <v>78</v>
      </c>
      <c r="AH65" s="103"/>
      <c r="AI65" s="17"/>
    </row>
    <row r="66" ht="12.75" customHeight="1">
      <c r="A66" s="115"/>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8"/>
      <c r="AI66" s="17"/>
    </row>
    <row r="67" ht="12.75" customHeight="1">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7"/>
    </row>
    <row r="68" ht="12.75" customHeight="1">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7"/>
    </row>
    <row r="69" ht="12.75" customHeight="1">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7"/>
    </row>
    <row r="70" ht="12.75" customHeight="1">
      <c r="A70" s="121" t="str">
        <f>A1</f>
        <v>1. KBT Libereckého kraje</v>
      </c>
      <c r="B70" s="2"/>
      <c r="C70" s="2"/>
      <c r="D70" s="2"/>
      <c r="E70" s="2"/>
      <c r="F70" s="2"/>
      <c r="G70" s="2"/>
      <c r="H70" s="2"/>
      <c r="I70" s="4"/>
      <c r="J70" s="122"/>
      <c r="K70" s="123" t="str">
        <f>K1</f>
        <v>Liberec, 28.9.2026</v>
      </c>
      <c r="L70" s="2"/>
      <c r="M70" s="2"/>
      <c r="N70" s="2"/>
      <c r="O70" s="2"/>
      <c r="P70" s="2"/>
      <c r="Q70" s="2"/>
      <c r="R70" s="2"/>
      <c r="S70" s="4"/>
      <c r="T70" s="122"/>
      <c r="U70" s="144" t="str">
        <f>U1</f>
        <v>Divize</v>
      </c>
      <c r="V70" s="2"/>
      <c r="W70" s="4"/>
      <c r="X70" s="145" t="str">
        <f>X1</f>
        <v>E</v>
      </c>
      <c r="Y70" s="2"/>
      <c r="Z70" s="4"/>
      <c r="AA70" s="145" t="str">
        <f>Z73</f>
        <v>o 9.-16.místo</v>
      </c>
      <c r="AB70" s="2"/>
      <c r="AC70" s="2"/>
      <c r="AD70" s="2"/>
      <c r="AE70" s="2"/>
      <c r="AF70" s="2"/>
      <c r="AG70" s="2"/>
      <c r="AH70" s="16"/>
      <c r="AI70" s="17"/>
    </row>
    <row r="71" ht="12.75" customHeight="1">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7"/>
    </row>
    <row r="72" ht="12.75" customHeight="1">
      <c r="A72" s="97"/>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9"/>
      <c r="AI72" s="17"/>
    </row>
    <row r="73" ht="12.75" customHeight="1">
      <c r="A73" s="100" t="s">
        <v>107</v>
      </c>
      <c r="B73" s="32"/>
      <c r="C73" s="32"/>
      <c r="D73" s="32"/>
      <c r="E73" s="32"/>
      <c r="F73" s="32"/>
      <c r="G73" s="32"/>
      <c r="H73" s="32"/>
      <c r="I73" s="32"/>
      <c r="J73" s="32"/>
      <c r="K73" s="32"/>
      <c r="L73" s="101"/>
      <c r="M73" s="101"/>
      <c r="N73" s="101"/>
      <c r="O73" s="101"/>
      <c r="P73" s="101"/>
      <c r="Q73" s="101"/>
      <c r="R73" s="101"/>
      <c r="S73" s="101"/>
      <c r="T73" s="101"/>
      <c r="U73" s="101"/>
      <c r="V73" s="101"/>
      <c r="W73" s="101"/>
      <c r="X73" s="101"/>
      <c r="Y73" s="101"/>
      <c r="Z73" s="102" t="s">
        <v>93</v>
      </c>
      <c r="AA73" s="101"/>
      <c r="AB73" s="101"/>
      <c r="AC73" s="101"/>
      <c r="AD73" s="101"/>
      <c r="AE73" s="101"/>
      <c r="AF73" s="101"/>
      <c r="AG73" s="101"/>
      <c r="AH73" s="103"/>
      <c r="AI73" s="17"/>
    </row>
    <row r="74" ht="12.75" customHeight="1">
      <c r="A74" s="104"/>
      <c r="B74" s="101"/>
      <c r="C74" s="101"/>
      <c r="D74" s="101"/>
      <c r="E74" s="101"/>
      <c r="F74" s="101"/>
      <c r="G74" s="101"/>
      <c r="H74" s="101"/>
      <c r="I74" s="101"/>
      <c r="J74" s="101"/>
      <c r="K74" s="103"/>
      <c r="L74" s="106" t="str">
        <f>IF(L75="3:0",A73,IF(L75="3:1",A73,IF(L75="3:2",A73,IF(L75="2:3",A75,IF(L75="1:3",A75,IF(L75="0:3",A75,""))))))</f>
        <v>Procházka Eduard (119) (Bižu)</v>
      </c>
      <c r="M74" s="32"/>
      <c r="N74" s="32"/>
      <c r="O74" s="32"/>
      <c r="P74" s="32"/>
      <c r="Q74" s="32"/>
      <c r="R74" s="32"/>
      <c r="S74" s="32"/>
      <c r="T74" s="32"/>
      <c r="U74" s="32"/>
      <c r="V74" s="32"/>
      <c r="W74" s="101"/>
      <c r="X74" s="101"/>
      <c r="Y74" s="101"/>
      <c r="Z74" s="101"/>
      <c r="AA74" s="101"/>
      <c r="AB74" s="101"/>
      <c r="AC74" s="101"/>
      <c r="AD74" s="101"/>
      <c r="AE74" s="101"/>
      <c r="AF74" s="101"/>
      <c r="AG74" s="101"/>
      <c r="AH74" s="103"/>
      <c r="AI74" s="90"/>
    </row>
    <row r="75" ht="12.75" customHeight="1">
      <c r="A75" s="100" t="s">
        <v>114</v>
      </c>
      <c r="B75" s="32"/>
      <c r="C75" s="32"/>
      <c r="D75" s="32"/>
      <c r="E75" s="32"/>
      <c r="F75" s="32"/>
      <c r="G75" s="32"/>
      <c r="H75" s="32"/>
      <c r="I75" s="32"/>
      <c r="J75" s="32"/>
      <c r="K75" s="32"/>
      <c r="L75" s="107" t="s">
        <v>79</v>
      </c>
      <c r="W75" s="104"/>
      <c r="X75" s="101"/>
      <c r="Y75" s="101"/>
      <c r="Z75" s="101"/>
      <c r="AA75" s="101"/>
      <c r="AB75" s="101"/>
      <c r="AC75" s="101"/>
      <c r="AD75" s="101"/>
      <c r="AE75" s="101"/>
      <c r="AF75" s="101"/>
      <c r="AG75" s="101"/>
      <c r="AH75" s="103"/>
      <c r="AI75" s="17"/>
    </row>
    <row r="76" ht="12.75" customHeight="1">
      <c r="A76" s="104"/>
      <c r="B76" s="101"/>
      <c r="C76" s="101"/>
      <c r="D76" s="101"/>
      <c r="E76" s="101"/>
      <c r="F76" s="101"/>
      <c r="G76" s="101"/>
      <c r="H76" s="101"/>
      <c r="I76" s="101"/>
      <c r="J76" s="101"/>
      <c r="K76" s="101"/>
      <c r="L76" s="101"/>
      <c r="M76" s="101"/>
      <c r="N76" s="101"/>
      <c r="O76" s="101"/>
      <c r="P76" s="101"/>
      <c r="Q76" s="101"/>
      <c r="R76" s="101"/>
      <c r="S76" s="101"/>
      <c r="T76" s="101"/>
      <c r="U76" s="101"/>
      <c r="V76" s="101"/>
      <c r="W76" s="106" t="str">
        <f>IF(W77="3:0",L74,IF(W77="3:1",L74,IF(W77="3:2",L74,IF(W77="2:3",L78,IF(W77="1:3",L78,IF(W77="0:3",L78,""))))))</f>
        <v>Popov Martin (141) (PINK!)</v>
      </c>
      <c r="X76" s="32"/>
      <c r="Y76" s="32"/>
      <c r="Z76" s="32"/>
      <c r="AA76" s="32"/>
      <c r="AB76" s="32"/>
      <c r="AC76" s="32"/>
      <c r="AD76" s="32"/>
      <c r="AE76" s="32"/>
      <c r="AF76" s="32"/>
      <c r="AG76" s="32"/>
      <c r="AH76" s="103"/>
      <c r="AI76" s="17"/>
    </row>
    <row r="77" ht="12.75" customHeight="1">
      <c r="A77" s="100" t="s">
        <v>128</v>
      </c>
      <c r="B77" s="32"/>
      <c r="C77" s="32"/>
      <c r="D77" s="32"/>
      <c r="E77" s="32"/>
      <c r="F77" s="32"/>
      <c r="G77" s="32"/>
      <c r="H77" s="32"/>
      <c r="I77" s="32"/>
      <c r="J77" s="32"/>
      <c r="K77" s="32"/>
      <c r="L77" s="101"/>
      <c r="M77" s="101"/>
      <c r="N77" s="101"/>
      <c r="O77" s="101"/>
      <c r="P77" s="101"/>
      <c r="Q77" s="101"/>
      <c r="R77" s="101"/>
      <c r="S77" s="101"/>
      <c r="T77" s="101"/>
      <c r="U77" s="101"/>
      <c r="V77" s="101"/>
      <c r="W77" s="107" t="s">
        <v>82</v>
      </c>
      <c r="AH77" s="108"/>
      <c r="AI77" s="17"/>
    </row>
    <row r="78" ht="12.75" customHeight="1">
      <c r="A78" s="104"/>
      <c r="B78" s="101"/>
      <c r="C78" s="101"/>
      <c r="D78" s="101"/>
      <c r="E78" s="101"/>
      <c r="F78" s="101"/>
      <c r="G78" s="101"/>
      <c r="H78" s="101"/>
      <c r="I78" s="101"/>
      <c r="J78" s="101"/>
      <c r="K78" s="103"/>
      <c r="L78" s="106" t="str">
        <f>IF(L79="3:0",A77,IF(L79="3:1",A77,IF(L79="3:2",A77,IF(L79="2:3",A79,IF(L79="1:3",A79,IF(L79="0:3",A79,""))))))</f>
        <v>Popov Martin (141) (PINK!)</v>
      </c>
      <c r="M78" s="32"/>
      <c r="N78" s="32"/>
      <c r="O78" s="32"/>
      <c r="P78" s="32"/>
      <c r="Q78" s="32"/>
      <c r="R78" s="32"/>
      <c r="S78" s="32"/>
      <c r="T78" s="32"/>
      <c r="U78" s="32"/>
      <c r="V78" s="32"/>
      <c r="W78" s="104"/>
      <c r="X78" s="101"/>
      <c r="Y78" s="101"/>
      <c r="Z78" s="101"/>
      <c r="AA78" s="101"/>
      <c r="AB78" s="101"/>
      <c r="AC78" s="101"/>
      <c r="AD78" s="101"/>
      <c r="AE78" s="101"/>
      <c r="AF78" s="101"/>
      <c r="AG78" s="109"/>
      <c r="AH78" s="108"/>
      <c r="AI78" s="17"/>
    </row>
    <row r="79" ht="12.75" customHeight="1">
      <c r="A79" s="100" t="s">
        <v>101</v>
      </c>
      <c r="B79" s="32"/>
      <c r="C79" s="32"/>
      <c r="D79" s="32"/>
      <c r="E79" s="32"/>
      <c r="F79" s="32"/>
      <c r="G79" s="32"/>
      <c r="H79" s="32"/>
      <c r="I79" s="32"/>
      <c r="J79" s="32"/>
      <c r="K79" s="32"/>
      <c r="L79" s="107" t="s">
        <v>82</v>
      </c>
      <c r="W79" s="101"/>
      <c r="X79" s="101"/>
      <c r="Y79" s="101"/>
      <c r="Z79" s="101"/>
      <c r="AA79" s="101"/>
      <c r="AB79" s="101"/>
      <c r="AC79" s="101"/>
      <c r="AD79" s="101"/>
      <c r="AE79" s="101"/>
      <c r="AF79" s="101"/>
      <c r="AG79" s="109"/>
      <c r="AH79" s="108"/>
      <c r="AI79" s="17"/>
    </row>
    <row r="80" ht="12.75" customHeight="1">
      <c r="A80" s="104"/>
      <c r="B80" s="101"/>
      <c r="C80" s="101"/>
      <c r="D80" s="101"/>
      <c r="E80" s="101"/>
      <c r="F80" s="101"/>
      <c r="G80" s="101"/>
      <c r="H80" s="101"/>
      <c r="I80" s="101"/>
      <c r="J80" s="101"/>
      <c r="K80" s="101"/>
      <c r="L80" s="101"/>
      <c r="M80" s="101"/>
      <c r="N80" s="101"/>
      <c r="O80" s="101"/>
      <c r="P80" s="101"/>
      <c r="Q80" s="101"/>
      <c r="R80" s="101"/>
      <c r="S80" s="101"/>
      <c r="T80" s="101"/>
      <c r="U80" s="101"/>
      <c r="V80" s="101"/>
      <c r="W80" s="113" t="str">
        <f>IF(W81="3:0",W76,IF(W81="3:1",W76,IF(W81="3:2",W76,IF(W81="2:3",W84,IF(W81="1:3",W84,IF(W81="0:3",W84,""))))))</f>
        <v>Popov Martin (141) (PINK!)</v>
      </c>
      <c r="X80" s="32"/>
      <c r="Y80" s="32"/>
      <c r="Z80" s="32"/>
      <c r="AA80" s="32"/>
      <c r="AB80" s="32"/>
      <c r="AC80" s="32"/>
      <c r="AD80" s="32"/>
      <c r="AE80" s="32"/>
      <c r="AF80" s="32"/>
      <c r="AG80" s="32"/>
      <c r="AH80" s="108"/>
      <c r="AI80" s="17"/>
    </row>
    <row r="81" ht="12.75" customHeight="1">
      <c r="A81" s="100" t="s">
        <v>116</v>
      </c>
      <c r="B81" s="32"/>
      <c r="C81" s="32"/>
      <c r="D81" s="32"/>
      <c r="E81" s="32"/>
      <c r="F81" s="32"/>
      <c r="G81" s="32"/>
      <c r="H81" s="32"/>
      <c r="I81" s="32"/>
      <c r="J81" s="32"/>
      <c r="K81" s="32"/>
      <c r="L81" s="101"/>
      <c r="M81" s="101"/>
      <c r="N81" s="101"/>
      <c r="O81" s="101"/>
      <c r="P81" s="101"/>
      <c r="Q81" s="101"/>
      <c r="R81" s="101"/>
      <c r="S81" s="101"/>
      <c r="T81" s="101"/>
      <c r="U81" s="101"/>
      <c r="V81" s="101"/>
      <c r="W81" s="114" t="s">
        <v>79</v>
      </c>
      <c r="AH81" s="108"/>
      <c r="AI81" s="17"/>
    </row>
    <row r="82" ht="12.75" customHeight="1">
      <c r="A82" s="104"/>
      <c r="B82" s="101"/>
      <c r="C82" s="101"/>
      <c r="D82" s="101"/>
      <c r="E82" s="101"/>
      <c r="F82" s="101"/>
      <c r="G82" s="101"/>
      <c r="H82" s="101"/>
      <c r="I82" s="101"/>
      <c r="J82" s="101"/>
      <c r="K82" s="101"/>
      <c r="L82" s="106" t="str">
        <f>IF(L83="3:0",A81,IF(L83="3:1",A81,IF(L83="3:2",A81,IF(L83="2:3",A83,IF(L83="1:3",A83,IF(L83="0:3",A83,""))))))</f>
        <v>Košnar Jakub (130) (Semily)</v>
      </c>
      <c r="M82" s="32"/>
      <c r="N82" s="32"/>
      <c r="O82" s="32"/>
      <c r="P82" s="32"/>
      <c r="Q82" s="32"/>
      <c r="R82" s="32"/>
      <c r="S82" s="32"/>
      <c r="T82" s="32"/>
      <c r="U82" s="32"/>
      <c r="V82" s="32"/>
      <c r="W82" s="101"/>
      <c r="X82" s="101"/>
      <c r="Y82" s="101"/>
      <c r="Z82" s="101"/>
      <c r="AA82" s="101"/>
      <c r="AB82" s="101"/>
      <c r="AC82" s="101"/>
      <c r="AD82" s="101"/>
      <c r="AE82" s="101"/>
      <c r="AF82" s="101"/>
      <c r="AG82" s="109"/>
      <c r="AH82" s="108"/>
      <c r="AI82" s="17"/>
    </row>
    <row r="83" ht="12.75" customHeight="1">
      <c r="A83" s="100" t="s">
        <v>102</v>
      </c>
      <c r="B83" s="32"/>
      <c r="C83" s="32"/>
      <c r="D83" s="32"/>
      <c r="E83" s="32"/>
      <c r="F83" s="32"/>
      <c r="G83" s="32"/>
      <c r="H83" s="32"/>
      <c r="I83" s="32"/>
      <c r="J83" s="32"/>
      <c r="K83" s="32"/>
      <c r="L83" s="107" t="s">
        <v>82</v>
      </c>
      <c r="W83" s="104"/>
      <c r="X83" s="101"/>
      <c r="Y83" s="101"/>
      <c r="Z83" s="101"/>
      <c r="AA83" s="101"/>
      <c r="AB83" s="101"/>
      <c r="AC83" s="101"/>
      <c r="AD83" s="101"/>
      <c r="AE83" s="101"/>
      <c r="AF83" s="101"/>
      <c r="AG83" s="109"/>
      <c r="AH83" s="108"/>
      <c r="AI83" s="17"/>
    </row>
    <row r="84" ht="12.75" customHeight="1">
      <c r="A84" s="104"/>
      <c r="B84" s="101"/>
      <c r="C84" s="101"/>
      <c r="D84" s="101"/>
      <c r="E84" s="101"/>
      <c r="F84" s="101"/>
      <c r="G84" s="101"/>
      <c r="H84" s="101"/>
      <c r="I84" s="101"/>
      <c r="J84" s="101"/>
      <c r="K84" s="101"/>
      <c r="L84" s="101"/>
      <c r="M84" s="101"/>
      <c r="N84" s="101"/>
      <c r="O84" s="101"/>
      <c r="P84" s="101"/>
      <c r="Q84" s="101"/>
      <c r="R84" s="101"/>
      <c r="S84" s="101"/>
      <c r="T84" s="101"/>
      <c r="U84" s="101"/>
      <c r="V84" s="101"/>
      <c r="W84" s="106" t="str">
        <f>IF(W85="3:0",L82,IF(W85="3:1",L82,IF(W85="3:2",L82,IF(W85="2:3",L86,IF(W85="1:3",L86,IF(W85="0:3",L86,""))))))</f>
        <v>Košnar Jakub (130) (Semily)</v>
      </c>
      <c r="X84" s="32"/>
      <c r="Y84" s="32"/>
      <c r="Z84" s="32"/>
      <c r="AA84" s="32"/>
      <c r="AB84" s="32"/>
      <c r="AC84" s="32"/>
      <c r="AD84" s="32"/>
      <c r="AE84" s="32"/>
      <c r="AF84" s="32"/>
      <c r="AG84" s="32"/>
      <c r="AH84" s="108"/>
      <c r="AI84" s="17"/>
    </row>
    <row r="85" ht="12.75" customHeight="1">
      <c r="A85" s="100" t="s">
        <v>110</v>
      </c>
      <c r="B85" s="32"/>
      <c r="C85" s="32"/>
      <c r="D85" s="32"/>
      <c r="E85" s="32"/>
      <c r="F85" s="32"/>
      <c r="G85" s="32"/>
      <c r="H85" s="32"/>
      <c r="I85" s="32"/>
      <c r="J85" s="32"/>
      <c r="K85" s="32"/>
      <c r="L85" s="101"/>
      <c r="M85" s="101"/>
      <c r="N85" s="101"/>
      <c r="O85" s="101"/>
      <c r="P85" s="101"/>
      <c r="Q85" s="101"/>
      <c r="R85" s="101"/>
      <c r="S85" s="101"/>
      <c r="T85" s="101"/>
      <c r="U85" s="101"/>
      <c r="V85" s="101"/>
      <c r="W85" s="107" t="s">
        <v>79</v>
      </c>
      <c r="AH85" s="103"/>
      <c r="AI85" s="17"/>
    </row>
    <row r="86" ht="12.75" customHeight="1">
      <c r="A86" s="104"/>
      <c r="B86" s="101"/>
      <c r="C86" s="101"/>
      <c r="D86" s="101"/>
      <c r="E86" s="101"/>
      <c r="F86" s="101"/>
      <c r="G86" s="101"/>
      <c r="H86" s="101"/>
      <c r="I86" s="101"/>
      <c r="J86" s="101"/>
      <c r="K86" s="101"/>
      <c r="L86" s="106" t="str">
        <f>IF(L87="3:0",A85,IF(L87="3:1",A85,IF(L87="3:2",A85,IF(L87="2:3",A87,IF(L87="1:3",A87,IF(L87="0:3",A87,""))))))</f>
        <v>Martiš Jan (128) (KMST)</v>
      </c>
      <c r="M86" s="32"/>
      <c r="N86" s="32"/>
      <c r="O86" s="32"/>
      <c r="P86" s="32"/>
      <c r="Q86" s="32"/>
      <c r="R86" s="32"/>
      <c r="S86" s="32"/>
      <c r="T86" s="32"/>
      <c r="U86" s="32"/>
      <c r="V86" s="32"/>
      <c r="W86" s="104"/>
      <c r="X86" s="101"/>
      <c r="Y86" s="101"/>
      <c r="Z86" s="101"/>
      <c r="AA86" s="101"/>
      <c r="AB86" s="101"/>
      <c r="AC86" s="101"/>
      <c r="AD86" s="101"/>
      <c r="AE86" s="101"/>
      <c r="AF86" s="101"/>
      <c r="AG86" s="109"/>
      <c r="AH86" s="103"/>
      <c r="AI86" s="17"/>
    </row>
    <row r="87" ht="12.75" customHeight="1">
      <c r="A87" s="100" t="s">
        <v>122</v>
      </c>
      <c r="B87" s="32"/>
      <c r="C87" s="32"/>
      <c r="D87" s="32"/>
      <c r="E87" s="32"/>
      <c r="F87" s="32"/>
      <c r="G87" s="32"/>
      <c r="H87" s="32"/>
      <c r="I87" s="32"/>
      <c r="J87" s="32"/>
      <c r="K87" s="32"/>
      <c r="L87" s="107" t="s">
        <v>76</v>
      </c>
      <c r="W87" s="101"/>
      <c r="X87" s="101"/>
      <c r="Y87" s="101"/>
      <c r="Z87" s="101"/>
      <c r="AA87" s="109"/>
      <c r="AB87" s="109"/>
      <c r="AC87" s="109"/>
      <c r="AD87" s="109"/>
      <c r="AE87" s="109"/>
      <c r="AF87" s="109"/>
      <c r="AG87" s="109"/>
      <c r="AH87" s="103"/>
      <c r="AI87" s="17"/>
    </row>
    <row r="88" ht="12.75" customHeight="1">
      <c r="A88" s="115"/>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8"/>
      <c r="AI88" s="17"/>
    </row>
    <row r="89" ht="12.75" customHeight="1">
      <c r="A89" s="97"/>
      <c r="B89" s="98"/>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9"/>
      <c r="AI89" s="17"/>
    </row>
    <row r="90" ht="12.75" customHeight="1">
      <c r="A90" s="106" t="str">
        <f>IF(L75="3:0",A75,IF(L75="3:1",A75,IF(L75="3:2",A75,IF(L75="2:3",A73,IF(L75="1:3",A73,IF(L75="0:3",A73,""))))))</f>
        <v>Farský Jan (126) (PINK!)</v>
      </c>
      <c r="B90" s="32"/>
      <c r="C90" s="32"/>
      <c r="D90" s="32"/>
      <c r="E90" s="32"/>
      <c r="F90" s="32"/>
      <c r="G90" s="32"/>
      <c r="H90" s="32"/>
      <c r="I90" s="32"/>
      <c r="J90" s="32"/>
      <c r="K90" s="32"/>
      <c r="L90" s="101"/>
      <c r="M90" s="101"/>
      <c r="N90" s="101"/>
      <c r="O90" s="101"/>
      <c r="P90" s="101"/>
      <c r="Q90" s="101"/>
      <c r="R90" s="101"/>
      <c r="S90" s="101"/>
      <c r="T90" s="101"/>
      <c r="U90" s="101"/>
      <c r="V90" s="101"/>
      <c r="W90" s="101"/>
      <c r="X90" s="101"/>
      <c r="Y90" s="101"/>
      <c r="Z90" s="102" t="s">
        <v>94</v>
      </c>
      <c r="AA90" s="101"/>
      <c r="AB90" s="101"/>
      <c r="AC90" s="101"/>
      <c r="AD90" s="101"/>
      <c r="AE90" s="101"/>
      <c r="AF90" s="101"/>
      <c r="AG90" s="101"/>
      <c r="AH90" s="103"/>
      <c r="AI90" s="17"/>
    </row>
    <row r="91" ht="12.75" customHeight="1">
      <c r="A91" s="104"/>
      <c r="B91" s="101"/>
      <c r="C91" s="101"/>
      <c r="D91" s="101"/>
      <c r="E91" s="101"/>
      <c r="F91" s="101"/>
      <c r="G91" s="101"/>
      <c r="H91" s="101"/>
      <c r="I91" s="101"/>
      <c r="J91" s="101"/>
      <c r="K91" s="103"/>
      <c r="L91" s="106" t="str">
        <f>IF(L92="3:0",A90,IF(L92="3:1",A90,IF(L92="3:2",A90,IF(L92="2:3",A92,IF(L92="1:3",A92,IF(L92="0:3",A92,""))))))</f>
        <v>Farský Jan (126) (PINK!)</v>
      </c>
      <c r="M91" s="32"/>
      <c r="N91" s="32"/>
      <c r="O91" s="32"/>
      <c r="P91" s="32"/>
      <c r="Q91" s="32"/>
      <c r="R91" s="32"/>
      <c r="S91" s="32"/>
      <c r="T91" s="32"/>
      <c r="U91" s="32"/>
      <c r="V91" s="32"/>
      <c r="W91" s="101"/>
      <c r="X91" s="101"/>
      <c r="Y91" s="101"/>
      <c r="Z91" s="101"/>
      <c r="AA91" s="101"/>
      <c r="AB91" s="101"/>
      <c r="AC91" s="101"/>
      <c r="AD91" s="101"/>
      <c r="AE91" s="101"/>
      <c r="AF91" s="101"/>
      <c r="AG91" s="101"/>
      <c r="AH91" s="103"/>
      <c r="AI91" s="17"/>
    </row>
    <row r="92" ht="12.75" customHeight="1">
      <c r="A92" s="106" t="str">
        <f>IF(L79="3:0",A79,IF(L79="3:1",A79,IF(L79="3:2",A79,IF(L79="2:3",A77,IF(L79="1:3",A77,IF(L79="0:3",A77,""))))))</f>
        <v>Tichá Amálie (137) (KMST)</v>
      </c>
      <c r="B92" s="32"/>
      <c r="C92" s="32"/>
      <c r="D92" s="32"/>
      <c r="E92" s="32"/>
      <c r="F92" s="32"/>
      <c r="G92" s="32"/>
      <c r="H92" s="32"/>
      <c r="I92" s="32"/>
      <c r="J92" s="32"/>
      <c r="K92" s="32"/>
      <c r="L92" s="107" t="s">
        <v>79</v>
      </c>
      <c r="W92" s="104"/>
      <c r="X92" s="101"/>
      <c r="Y92" s="101"/>
      <c r="Z92" s="101"/>
      <c r="AA92" s="101"/>
      <c r="AB92" s="101"/>
      <c r="AC92" s="101"/>
      <c r="AD92" s="101"/>
      <c r="AE92" s="101"/>
      <c r="AF92" s="101"/>
      <c r="AG92" s="101"/>
      <c r="AH92" s="103"/>
      <c r="AI92" s="17"/>
    </row>
    <row r="93" ht="12.75" customHeight="1">
      <c r="A93" s="104"/>
      <c r="B93" s="101"/>
      <c r="C93" s="101"/>
      <c r="D93" s="101"/>
      <c r="E93" s="101"/>
      <c r="F93" s="101"/>
      <c r="G93" s="101"/>
      <c r="H93" s="101"/>
      <c r="I93" s="101"/>
      <c r="J93" s="101"/>
      <c r="K93" s="101"/>
      <c r="L93" s="101"/>
      <c r="M93" s="101"/>
      <c r="N93" s="101"/>
      <c r="O93" s="101"/>
      <c r="P93" s="101"/>
      <c r="Q93" s="101"/>
      <c r="R93" s="101"/>
      <c r="S93" s="101"/>
      <c r="T93" s="101"/>
      <c r="U93" s="101"/>
      <c r="V93" s="101"/>
      <c r="W93" s="106" t="str">
        <f>IF(W94="3:0",L91,IF(W94="3:1",L91,IF(W94="3:2",L91,IF(W94="2:3",L95,IF(W94="1:3",L95,IF(W94="0:3",L95,""))))))</f>
        <v>Froněk Lukáš (140) (ST Fr.)</v>
      </c>
      <c r="X93" s="32"/>
      <c r="Y93" s="32"/>
      <c r="Z93" s="32"/>
      <c r="AA93" s="32"/>
      <c r="AB93" s="32"/>
      <c r="AC93" s="32"/>
      <c r="AD93" s="32"/>
      <c r="AE93" s="32"/>
      <c r="AF93" s="32"/>
      <c r="AG93" s="32"/>
      <c r="AH93" s="103"/>
      <c r="AI93" s="17"/>
    </row>
    <row r="94" ht="12.75" customHeight="1">
      <c r="A94" s="106" t="str">
        <f>IF(L83="3:0",A83,IF(L83="3:1",A83,IF(L83="3:2",A83,IF(L83="2:3",A81,IF(L83="1:3",A81,IF(L83="0:3",A81,""))))))</f>
        <v>Froněk Lukáš (140) (ST Fr.)</v>
      </c>
      <c r="B94" s="32"/>
      <c r="C94" s="32"/>
      <c r="D94" s="32"/>
      <c r="E94" s="32"/>
      <c r="F94" s="32"/>
      <c r="G94" s="32"/>
      <c r="H94" s="32"/>
      <c r="I94" s="32"/>
      <c r="J94" s="32"/>
      <c r="K94" s="32"/>
      <c r="L94" s="101"/>
      <c r="M94" s="101"/>
      <c r="N94" s="101"/>
      <c r="O94" s="101"/>
      <c r="P94" s="101"/>
      <c r="Q94" s="101"/>
      <c r="R94" s="101"/>
      <c r="S94" s="101"/>
      <c r="T94" s="101"/>
      <c r="U94" s="101"/>
      <c r="V94" s="101"/>
      <c r="W94" s="107" t="s">
        <v>82</v>
      </c>
      <c r="AH94" s="103"/>
      <c r="AI94" s="17"/>
    </row>
    <row r="95" ht="12.75" customHeight="1">
      <c r="A95" s="104"/>
      <c r="B95" s="101"/>
      <c r="C95" s="101"/>
      <c r="D95" s="101"/>
      <c r="E95" s="101"/>
      <c r="F95" s="101"/>
      <c r="G95" s="101"/>
      <c r="H95" s="101"/>
      <c r="I95" s="101"/>
      <c r="J95" s="101"/>
      <c r="K95" s="103"/>
      <c r="L95" s="106" t="str">
        <f>IF(L96="3:0",A94,IF(L96="3:1",A94,IF(L96="3:2",A94,IF(L96="2:3",A96,IF(L96="1:3",A96,IF(L96="0:3",A96,""))))))</f>
        <v>Froněk Lukáš (140) (ST Fr.)</v>
      </c>
      <c r="M95" s="32"/>
      <c r="N95" s="32"/>
      <c r="O95" s="32"/>
      <c r="P95" s="32"/>
      <c r="Q95" s="32"/>
      <c r="R95" s="32"/>
      <c r="S95" s="32"/>
      <c r="T95" s="32"/>
      <c r="U95" s="32"/>
      <c r="V95" s="32"/>
      <c r="W95" s="104"/>
      <c r="X95" s="101"/>
      <c r="Y95" s="101"/>
      <c r="Z95" s="101"/>
      <c r="AA95" s="101"/>
      <c r="AB95" s="101"/>
      <c r="AC95" s="101"/>
      <c r="AD95" s="101"/>
      <c r="AE95" s="101"/>
      <c r="AF95" s="101"/>
      <c r="AG95" s="109"/>
      <c r="AH95" s="103"/>
      <c r="AI95" s="17"/>
    </row>
    <row r="96" ht="12.75" customHeight="1">
      <c r="A96" s="106" t="str">
        <f>IF(L87="3:0",A87,IF(L87="3:1",A87,IF(L87="3:2",A87,IF(L87="2:3",A85,IF(L87="1:3",A85,IF(L87="0:3",A85,""))))))</f>
        <v>Sluka Antonín (147) (PINK!)</v>
      </c>
      <c r="B96" s="32"/>
      <c r="C96" s="32"/>
      <c r="D96" s="32"/>
      <c r="E96" s="32"/>
      <c r="F96" s="32"/>
      <c r="G96" s="32"/>
      <c r="H96" s="32"/>
      <c r="I96" s="32"/>
      <c r="J96" s="32"/>
      <c r="K96" s="32"/>
      <c r="L96" s="107" t="s">
        <v>78</v>
      </c>
      <c r="W96" s="101"/>
      <c r="X96" s="101"/>
      <c r="Y96" s="101"/>
      <c r="Z96" s="101"/>
      <c r="AA96" s="101"/>
      <c r="AB96" s="101"/>
      <c r="AC96" s="101"/>
      <c r="AD96" s="101"/>
      <c r="AE96" s="101"/>
      <c r="AF96" s="101"/>
      <c r="AG96" s="109"/>
      <c r="AH96" s="103"/>
      <c r="AI96" s="17"/>
    </row>
    <row r="97" ht="12.75" customHeight="1">
      <c r="A97" s="115"/>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8"/>
      <c r="AI97" s="17"/>
    </row>
    <row r="98" ht="12.75" customHeight="1">
      <c r="A98" s="97"/>
      <c r="B98" s="98"/>
      <c r="C98" s="98"/>
      <c r="D98" s="98"/>
      <c r="E98" s="98"/>
      <c r="F98" s="98"/>
      <c r="G98" s="98"/>
      <c r="H98" s="98"/>
      <c r="I98" s="98"/>
      <c r="J98" s="98"/>
      <c r="K98" s="98"/>
      <c r="L98" s="98"/>
      <c r="M98" s="98"/>
      <c r="N98" s="98"/>
      <c r="O98" s="98"/>
      <c r="P98" s="98"/>
      <c r="Q98" s="98"/>
      <c r="R98" s="98"/>
      <c r="S98" s="98"/>
      <c r="T98" s="98"/>
      <c r="U98" s="98"/>
      <c r="V98" s="98"/>
      <c r="W98" s="98"/>
      <c r="X98" s="98"/>
      <c r="Y98" s="98"/>
      <c r="Z98" s="120" t="s">
        <v>95</v>
      </c>
      <c r="AA98" s="98"/>
      <c r="AB98" s="98"/>
      <c r="AC98" s="98"/>
      <c r="AD98" s="98"/>
      <c r="AE98" s="98"/>
      <c r="AF98" s="98"/>
      <c r="AG98" s="98"/>
      <c r="AH98" s="99"/>
      <c r="AI98" s="17"/>
    </row>
    <row r="99" ht="12.75" customHeight="1">
      <c r="A99" s="104"/>
      <c r="B99" s="101"/>
      <c r="C99" s="101"/>
      <c r="D99" s="101"/>
      <c r="E99" s="101"/>
      <c r="F99" s="101"/>
      <c r="G99" s="101"/>
      <c r="H99" s="101"/>
      <c r="I99" s="101"/>
      <c r="J99" s="101"/>
      <c r="K99" s="101"/>
      <c r="L99" s="113" t="str">
        <f>IF(W77="3:0",L78,IF(W77="3:1",L78,IF(W77="3:2",L78,IF(W77="2:3",L74,IF(W77="1:3",L74,IF(W77="0:3",L74,""))))))</f>
        <v>Procházka Eduard (119) (Bižu)</v>
      </c>
      <c r="M99" s="32"/>
      <c r="N99" s="32"/>
      <c r="O99" s="32"/>
      <c r="P99" s="32"/>
      <c r="Q99" s="32"/>
      <c r="R99" s="32"/>
      <c r="S99" s="32"/>
      <c r="T99" s="32"/>
      <c r="U99" s="32"/>
      <c r="V99" s="32"/>
      <c r="W99" s="101"/>
      <c r="X99" s="101"/>
      <c r="Y99" s="101"/>
      <c r="Z99" s="101"/>
      <c r="AA99" s="101"/>
      <c r="AB99" s="101"/>
      <c r="AC99" s="101"/>
      <c r="AD99" s="101"/>
      <c r="AE99" s="101"/>
      <c r="AF99" s="101"/>
      <c r="AG99" s="101"/>
      <c r="AH99" s="103"/>
      <c r="AI99" s="17"/>
    </row>
    <row r="100" ht="12.75" customHeight="1">
      <c r="A100" s="104"/>
      <c r="B100" s="101"/>
      <c r="C100" s="101"/>
      <c r="D100" s="101"/>
      <c r="E100" s="101"/>
      <c r="F100" s="101"/>
      <c r="G100" s="101"/>
      <c r="H100" s="101"/>
      <c r="I100" s="101"/>
      <c r="J100" s="101"/>
      <c r="K100" s="101"/>
      <c r="L100" s="101"/>
      <c r="M100" s="101"/>
      <c r="N100" s="101"/>
      <c r="O100" s="101"/>
      <c r="P100" s="101"/>
      <c r="Q100" s="101"/>
      <c r="R100" s="101"/>
      <c r="S100" s="101"/>
      <c r="T100" s="101"/>
      <c r="U100" s="101"/>
      <c r="V100" s="103"/>
      <c r="W100" s="106" t="str">
        <f>IF(W101="3:0",L99,IF(W101="3:1",L99,IF(W101="3:2",L99,IF(W101="2:3",L101,IF(W101="1:3",L101,IF(W101="0:3",L101,""))))))</f>
        <v>Martiš Jan (128) (KMST)</v>
      </c>
      <c r="X100" s="32"/>
      <c r="Y100" s="32"/>
      <c r="Z100" s="32"/>
      <c r="AA100" s="32"/>
      <c r="AB100" s="32"/>
      <c r="AC100" s="32"/>
      <c r="AD100" s="32"/>
      <c r="AE100" s="32"/>
      <c r="AF100" s="32"/>
      <c r="AG100" s="32"/>
      <c r="AH100" s="103"/>
      <c r="AI100" s="17"/>
    </row>
    <row r="101" ht="12.75" customHeight="1">
      <c r="A101" s="104"/>
      <c r="B101" s="101"/>
      <c r="C101" s="101"/>
      <c r="D101" s="101"/>
      <c r="E101" s="101"/>
      <c r="F101" s="101"/>
      <c r="G101" s="101"/>
      <c r="H101" s="101"/>
      <c r="I101" s="101"/>
      <c r="J101" s="101"/>
      <c r="K101" s="101"/>
      <c r="L101" s="113" t="str">
        <f>IF(W85="3:0",L86,IF(W85="3:1",L86,IF(W85="3:2",L86,IF(W85="2:3",L82,IF(W85="1:3",L82,IF(W85="0:3",L82,""))))))</f>
        <v>Martiš Jan (128) (KMST)</v>
      </c>
      <c r="M101" s="32"/>
      <c r="N101" s="32"/>
      <c r="O101" s="32"/>
      <c r="P101" s="32"/>
      <c r="Q101" s="32"/>
      <c r="R101" s="32"/>
      <c r="S101" s="32"/>
      <c r="T101" s="32"/>
      <c r="U101" s="32"/>
      <c r="V101" s="32"/>
      <c r="W101" s="107" t="s">
        <v>82</v>
      </c>
      <c r="AH101" s="103"/>
      <c r="AI101" s="17"/>
    </row>
    <row r="102" ht="12.75" customHeight="1">
      <c r="A102" s="115"/>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8"/>
      <c r="AI102" s="17"/>
    </row>
    <row r="103" ht="12.75" customHeight="1">
      <c r="A103" s="97"/>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120" t="s">
        <v>96</v>
      </c>
      <c r="AA103" s="98"/>
      <c r="AB103" s="98"/>
      <c r="AC103" s="98"/>
      <c r="AD103" s="98"/>
      <c r="AE103" s="98"/>
      <c r="AF103" s="98"/>
      <c r="AG103" s="98"/>
      <c r="AH103" s="99"/>
      <c r="AI103" s="17"/>
    </row>
    <row r="104" ht="12.75" customHeight="1">
      <c r="A104" s="104"/>
      <c r="B104" s="101"/>
      <c r="C104" s="101"/>
      <c r="D104" s="101"/>
      <c r="E104" s="101"/>
      <c r="F104" s="101"/>
      <c r="G104" s="101"/>
      <c r="H104" s="101"/>
      <c r="I104" s="101"/>
      <c r="J104" s="101"/>
      <c r="K104" s="101"/>
      <c r="L104" s="113" t="str">
        <f>IF(L92="3:0",A92,IF(L92="3:1",A92,IF(L92="3:2",A92,IF(L92="2:3",A90,IF(L92="1:3",A90,IF(L92="0:3",A90,""))))))</f>
        <v>Tichá Amálie (137) (KMST)</v>
      </c>
      <c r="M104" s="32"/>
      <c r="N104" s="32"/>
      <c r="O104" s="32"/>
      <c r="P104" s="32"/>
      <c r="Q104" s="32"/>
      <c r="R104" s="32"/>
      <c r="S104" s="32"/>
      <c r="T104" s="32"/>
      <c r="U104" s="32"/>
      <c r="V104" s="32"/>
      <c r="W104" s="101"/>
      <c r="X104" s="101"/>
      <c r="Y104" s="101"/>
      <c r="Z104" s="101"/>
      <c r="AA104" s="101"/>
      <c r="AB104" s="101"/>
      <c r="AC104" s="101"/>
      <c r="AD104" s="101"/>
      <c r="AE104" s="101"/>
      <c r="AF104" s="101"/>
      <c r="AG104" s="101"/>
      <c r="AH104" s="103"/>
      <c r="AI104" s="17"/>
    </row>
    <row r="105" ht="12.75" customHeight="1">
      <c r="A105" s="104"/>
      <c r="B105" s="101"/>
      <c r="C105" s="101"/>
      <c r="D105" s="101"/>
      <c r="E105" s="101"/>
      <c r="F105" s="101"/>
      <c r="G105" s="101"/>
      <c r="H105" s="101"/>
      <c r="I105" s="101"/>
      <c r="J105" s="101"/>
      <c r="K105" s="101"/>
      <c r="L105" s="101"/>
      <c r="M105" s="101"/>
      <c r="N105" s="101"/>
      <c r="O105" s="101"/>
      <c r="P105" s="101"/>
      <c r="Q105" s="101"/>
      <c r="R105" s="101"/>
      <c r="S105" s="101"/>
      <c r="T105" s="101"/>
      <c r="U105" s="101"/>
      <c r="V105" s="103"/>
      <c r="W105" s="106" t="str">
        <f>IF(W106="3:0",L104,IF(W106="3:1",L104,IF(W106="3:2",L104,IF(W106="2:3",L106,IF(W106="1:3",L106,IF(W106="0:3",L106,""))))))</f>
        <v>Tichá Amálie (137) (KMST)</v>
      </c>
      <c r="X105" s="32"/>
      <c r="Y105" s="32"/>
      <c r="Z105" s="32"/>
      <c r="AA105" s="32"/>
      <c r="AB105" s="32"/>
      <c r="AC105" s="32"/>
      <c r="AD105" s="32"/>
      <c r="AE105" s="32"/>
      <c r="AF105" s="32"/>
      <c r="AG105" s="32"/>
      <c r="AH105" s="103"/>
      <c r="AI105" s="17"/>
    </row>
    <row r="106" ht="12.75" customHeight="1">
      <c r="A106" s="104"/>
      <c r="B106" s="101"/>
      <c r="C106" s="101"/>
      <c r="D106" s="101"/>
      <c r="E106" s="101"/>
      <c r="F106" s="101"/>
      <c r="G106" s="101"/>
      <c r="H106" s="101"/>
      <c r="I106" s="101"/>
      <c r="J106" s="101"/>
      <c r="K106" s="101"/>
      <c r="L106" s="113" t="str">
        <f>IF(L96="3:0",A96,IF(L96="3:1",A96,IF(L96="3:2",A96,IF(L96="2:3",A94,IF(L96="1:3",A94,IF(L96="0:3",A94,""))))))</f>
        <v>Sluka Antonín (147) (PINK!)</v>
      </c>
      <c r="M106" s="32"/>
      <c r="N106" s="32"/>
      <c r="O106" s="32"/>
      <c r="P106" s="32"/>
      <c r="Q106" s="32"/>
      <c r="R106" s="32"/>
      <c r="S106" s="32"/>
      <c r="T106" s="32"/>
      <c r="U106" s="32"/>
      <c r="V106" s="32"/>
      <c r="W106" s="107" t="s">
        <v>79</v>
      </c>
      <c r="AH106" s="128" t="s">
        <v>97</v>
      </c>
      <c r="AI106" s="17"/>
    </row>
    <row r="107" ht="12.75" customHeight="1">
      <c r="A107" s="115"/>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8"/>
      <c r="AI107" s="17"/>
    </row>
    <row r="108"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row>
    <row r="109"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row>
    <row r="110"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row>
    <row r="111"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row>
    <row r="112"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row>
    <row r="113"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row>
    <row r="114"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row>
    <row r="115"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row>
    <row r="116"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row>
    <row r="117"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row>
    <row r="118"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row>
    <row r="119"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row>
    <row r="120"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row>
    <row r="121"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row>
    <row r="122"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row>
    <row r="123"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row>
    <row r="124"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row>
    <row r="125"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row>
    <row r="126"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row>
    <row r="127"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row>
    <row r="128"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row>
    <row r="129"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row>
    <row r="130"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row>
    <row r="131"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row>
    <row r="132"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row>
    <row r="133"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row>
    <row r="134"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row>
    <row r="135"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row>
    <row r="136"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row>
    <row r="137"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row>
    <row r="138"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row>
    <row r="139"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row>
    <row r="140"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row>
    <row r="141"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row>
    <row r="142"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row>
    <row r="143"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row>
    <row r="144"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row>
    <row r="145"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row>
    <row r="146"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row>
    <row r="147"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row>
    <row r="148"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row>
    <row r="149"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row>
    <row r="150"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row>
    <row r="151"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row>
    <row r="152"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row>
    <row r="153"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row>
    <row r="154"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row>
    <row r="155"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row>
    <row r="156"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row>
    <row r="157"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row>
    <row r="158"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row>
    <row r="159"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row>
    <row r="160"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row>
    <row r="161"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row>
    <row r="162"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row>
    <row r="163"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row>
    <row r="164"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row>
    <row r="165"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row>
    <row r="166"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row>
    <row r="167"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row>
    <row r="168"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row>
    <row r="169"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row>
    <row r="170"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row>
    <row r="171"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row>
    <row r="172"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row>
    <row r="173"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row>
    <row r="174"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row>
    <row r="175"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row>
    <row r="176"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row>
    <row r="177"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row>
    <row r="178"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row>
    <row r="179"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row>
    <row r="180"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row>
    <row r="181"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row>
    <row r="182"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row>
    <row r="183"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row>
    <row r="184"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row>
    <row r="185"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row>
    <row r="186"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row>
    <row r="187"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row>
    <row r="188"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row>
    <row r="189"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row>
    <row r="190"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row>
    <row r="191"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row>
    <row r="192"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row>
    <row r="193"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row>
    <row r="194"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row>
    <row r="195"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row>
    <row r="196"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row>
    <row r="197"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row>
    <row r="198"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row>
    <row r="199"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row>
    <row r="200"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row>
    <row r="201"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row>
    <row r="202"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row>
    <row r="203"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row>
    <row r="204"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row>
    <row r="205"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row>
    <row r="206" ht="15.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row>
    <row r="207" ht="15.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row>
    <row r="208" ht="15.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row>
    <row r="209" ht="15.75" customHeight="1">
      <c r="A209" s="131"/>
      <c r="B209" s="131"/>
      <c r="C209" s="131"/>
      <c r="D209" s="131"/>
      <c r="E209" s="131"/>
      <c r="F209" s="131"/>
      <c r="G209" s="131"/>
      <c r="H209" s="131"/>
      <c r="I209" s="131"/>
      <c r="J209" s="131"/>
      <c r="K209" s="131"/>
      <c r="L209" s="131"/>
      <c r="M209" s="131"/>
      <c r="N209" s="131"/>
      <c r="O209" s="131"/>
      <c r="P209" s="131"/>
      <c r="Q209" s="131"/>
      <c r="R209" s="131"/>
      <c r="S209" s="131"/>
      <c r="T209" s="131"/>
      <c r="U209" s="131"/>
      <c r="V209" s="131"/>
      <c r="W209" s="131"/>
      <c r="X209" s="131"/>
      <c r="Y209" s="131"/>
      <c r="Z209" s="131"/>
      <c r="AA209" s="131"/>
      <c r="AB209" s="131"/>
      <c r="AC209" s="131"/>
      <c r="AD209" s="131"/>
      <c r="AE209" s="131"/>
      <c r="AF209" s="131"/>
      <c r="AG209" s="131"/>
      <c r="AH209" s="131"/>
      <c r="AI209" s="131"/>
    </row>
    <row r="210" ht="15.75" customHeight="1">
      <c r="A210" s="131"/>
      <c r="B210" s="131"/>
      <c r="C210" s="131"/>
      <c r="D210" s="131"/>
      <c r="E210" s="131"/>
      <c r="F210" s="131"/>
      <c r="G210" s="131"/>
      <c r="H210" s="131"/>
      <c r="I210" s="131"/>
      <c r="J210" s="131"/>
      <c r="K210" s="131"/>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row>
    <row r="211" ht="15.75" customHeight="1">
      <c r="A211" s="131"/>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c r="AA211" s="131"/>
      <c r="AB211" s="131"/>
      <c r="AC211" s="131"/>
      <c r="AD211" s="131"/>
      <c r="AE211" s="131"/>
      <c r="AF211" s="131"/>
      <c r="AG211" s="131"/>
      <c r="AH211" s="131"/>
      <c r="AI211" s="131"/>
    </row>
    <row r="212" ht="15.75" customHeight="1">
      <c r="A212" s="131"/>
      <c r="B212" s="131"/>
      <c r="C212" s="131"/>
      <c r="D212" s="131"/>
      <c r="E212" s="131"/>
      <c r="F212" s="131"/>
      <c r="G212" s="131"/>
      <c r="H212" s="131"/>
      <c r="I212" s="131"/>
      <c r="J212" s="131"/>
      <c r="K212" s="131"/>
      <c r="L212" s="131"/>
      <c r="M212" s="131"/>
      <c r="N212" s="131"/>
      <c r="O212" s="131"/>
      <c r="P212" s="131"/>
      <c r="Q212" s="131"/>
      <c r="R212" s="131"/>
      <c r="S212" s="131"/>
      <c r="T212" s="131"/>
      <c r="U212" s="131"/>
      <c r="V212" s="131"/>
      <c r="W212" s="131"/>
      <c r="X212" s="131"/>
      <c r="Y212" s="131"/>
      <c r="Z212" s="131"/>
      <c r="AA212" s="131"/>
      <c r="AB212" s="131"/>
      <c r="AC212" s="131"/>
      <c r="AD212" s="131"/>
      <c r="AE212" s="131"/>
      <c r="AF212" s="131"/>
      <c r="AG212" s="131"/>
      <c r="AH212" s="131"/>
      <c r="AI212" s="131"/>
    </row>
    <row r="213" ht="15.75" customHeight="1">
      <c r="A213" s="131"/>
      <c r="B213" s="131"/>
      <c r="C213" s="131"/>
      <c r="D213" s="131"/>
      <c r="E213" s="131"/>
      <c r="F213" s="131"/>
      <c r="G213" s="131"/>
      <c r="H213" s="131"/>
      <c r="I213" s="131"/>
      <c r="J213" s="131"/>
      <c r="K213" s="131"/>
      <c r="L213" s="131"/>
      <c r="M213" s="131"/>
      <c r="N213" s="131"/>
      <c r="O213" s="131"/>
      <c r="P213" s="131"/>
      <c r="Q213" s="131"/>
      <c r="R213" s="131"/>
      <c r="S213" s="131"/>
      <c r="T213" s="131"/>
      <c r="U213" s="131"/>
      <c r="V213" s="131"/>
      <c r="W213" s="131"/>
      <c r="X213" s="131"/>
      <c r="Y213" s="131"/>
      <c r="Z213" s="131"/>
      <c r="AA213" s="131"/>
      <c r="AB213" s="131"/>
      <c r="AC213" s="131"/>
      <c r="AD213" s="131"/>
      <c r="AE213" s="131"/>
      <c r="AF213" s="131"/>
      <c r="AG213" s="131"/>
      <c r="AH213" s="131"/>
      <c r="AI213" s="131"/>
    </row>
    <row r="214" ht="15.75" customHeight="1">
      <c r="A214" s="131"/>
      <c r="B214" s="131"/>
      <c r="C214" s="131"/>
      <c r="D214" s="131"/>
      <c r="E214" s="131"/>
      <c r="F214" s="131"/>
      <c r="G214" s="131"/>
      <c r="H214" s="131"/>
      <c r="I214" s="131"/>
      <c r="J214" s="131"/>
      <c r="K214" s="131"/>
      <c r="L214" s="131"/>
      <c r="M214" s="131"/>
      <c r="N214" s="131"/>
      <c r="O214" s="131"/>
      <c r="P214" s="131"/>
      <c r="Q214" s="131"/>
      <c r="R214" s="131"/>
      <c r="S214" s="131"/>
      <c r="T214" s="131"/>
      <c r="U214" s="131"/>
      <c r="V214" s="131"/>
      <c r="W214" s="131"/>
      <c r="X214" s="131"/>
      <c r="Y214" s="131"/>
      <c r="Z214" s="131"/>
      <c r="AA214" s="131"/>
      <c r="AB214" s="131"/>
      <c r="AC214" s="131"/>
      <c r="AD214" s="131"/>
      <c r="AE214" s="131"/>
      <c r="AF214" s="131"/>
      <c r="AG214" s="131"/>
      <c r="AH214" s="131"/>
      <c r="AI214" s="131"/>
    </row>
    <row r="215" ht="15.75" customHeight="1">
      <c r="A215" s="131"/>
      <c r="B215" s="131"/>
      <c r="C215" s="131"/>
      <c r="D215" s="131"/>
      <c r="E215" s="131"/>
      <c r="F215" s="131"/>
      <c r="G215" s="131"/>
      <c r="H215" s="131"/>
      <c r="I215" s="131"/>
      <c r="J215" s="131"/>
      <c r="K215" s="131"/>
      <c r="L215" s="131"/>
      <c r="M215" s="131"/>
      <c r="N215" s="131"/>
      <c r="O215" s="131"/>
      <c r="P215" s="131"/>
      <c r="Q215" s="131"/>
      <c r="R215" s="131"/>
      <c r="S215" s="131"/>
      <c r="T215" s="131"/>
      <c r="U215" s="131"/>
      <c r="V215" s="131"/>
      <c r="W215" s="131"/>
      <c r="X215" s="131"/>
      <c r="Y215" s="131"/>
      <c r="Z215" s="131"/>
      <c r="AA215" s="131"/>
      <c r="AB215" s="131"/>
      <c r="AC215" s="131"/>
      <c r="AD215" s="131"/>
      <c r="AE215" s="131"/>
      <c r="AF215" s="131"/>
      <c r="AG215" s="131"/>
      <c r="AH215" s="131"/>
      <c r="AI215" s="131"/>
    </row>
    <row r="216" ht="15.75" customHeight="1">
      <c r="A216" s="131"/>
      <c r="B216" s="131"/>
      <c r="C216" s="131"/>
      <c r="D216" s="131"/>
      <c r="E216" s="131"/>
      <c r="F216" s="131"/>
      <c r="G216" s="131"/>
      <c r="H216" s="131"/>
      <c r="I216" s="131"/>
      <c r="J216" s="131"/>
      <c r="K216" s="131"/>
      <c r="L216" s="131"/>
      <c r="M216" s="131"/>
      <c r="N216" s="131"/>
      <c r="O216" s="131"/>
      <c r="P216" s="131"/>
      <c r="Q216" s="131"/>
      <c r="R216" s="131"/>
      <c r="S216" s="131"/>
      <c r="T216" s="131"/>
      <c r="U216" s="131"/>
      <c r="V216" s="131"/>
      <c r="W216" s="131"/>
      <c r="X216" s="131"/>
      <c r="Y216" s="131"/>
      <c r="Z216" s="131"/>
      <c r="AA216" s="131"/>
      <c r="AB216" s="131"/>
      <c r="AC216" s="131"/>
      <c r="AD216" s="131"/>
      <c r="AE216" s="131"/>
      <c r="AF216" s="131"/>
      <c r="AG216" s="131"/>
      <c r="AH216" s="131"/>
      <c r="AI216" s="131"/>
    </row>
    <row r="217" ht="15.75" customHeight="1">
      <c r="A217" s="131"/>
      <c r="B217" s="131"/>
      <c r="C217" s="131"/>
      <c r="D217" s="131"/>
      <c r="E217" s="131"/>
      <c r="F217" s="131"/>
      <c r="G217" s="131"/>
      <c r="H217" s="131"/>
      <c r="I217" s="131"/>
      <c r="J217" s="131"/>
      <c r="K217" s="131"/>
      <c r="L217" s="131"/>
      <c r="M217" s="131"/>
      <c r="N217" s="131"/>
      <c r="O217" s="131"/>
      <c r="P217" s="131"/>
      <c r="Q217" s="131"/>
      <c r="R217" s="131"/>
      <c r="S217" s="131"/>
      <c r="T217" s="131"/>
      <c r="U217" s="131"/>
      <c r="V217" s="131"/>
      <c r="W217" s="131"/>
      <c r="X217" s="131"/>
      <c r="Y217" s="131"/>
      <c r="Z217" s="131"/>
      <c r="AA217" s="131"/>
      <c r="AB217" s="131"/>
      <c r="AC217" s="131"/>
      <c r="AD217" s="131"/>
      <c r="AE217" s="131"/>
      <c r="AF217" s="131"/>
      <c r="AG217" s="131"/>
      <c r="AH217" s="131"/>
      <c r="AI217" s="131"/>
    </row>
    <row r="218" ht="15.75" customHeight="1">
      <c r="A218" s="131"/>
      <c r="B218" s="131"/>
      <c r="C218" s="131"/>
      <c r="D218" s="131"/>
      <c r="E218" s="131"/>
      <c r="F218" s="131"/>
      <c r="G218" s="131"/>
      <c r="H218" s="131"/>
      <c r="I218" s="131"/>
      <c r="J218" s="131"/>
      <c r="K218" s="131"/>
      <c r="L218" s="131"/>
      <c r="M218" s="131"/>
      <c r="N218" s="131"/>
      <c r="O218" s="131"/>
      <c r="P218" s="131"/>
      <c r="Q218" s="131"/>
      <c r="R218" s="131"/>
      <c r="S218" s="131"/>
      <c r="T218" s="131"/>
      <c r="U218" s="131"/>
      <c r="V218" s="131"/>
      <c r="W218" s="131"/>
      <c r="X218" s="131"/>
      <c r="Y218" s="131"/>
      <c r="Z218" s="131"/>
      <c r="AA218" s="131"/>
      <c r="AB218" s="131"/>
      <c r="AC218" s="131"/>
      <c r="AD218" s="131"/>
      <c r="AE218" s="131"/>
      <c r="AF218" s="131"/>
      <c r="AG218" s="131"/>
      <c r="AH218" s="131"/>
      <c r="AI218" s="131"/>
    </row>
    <row r="219" ht="15.75" customHeight="1">
      <c r="A219" s="131"/>
      <c r="B219" s="131"/>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c r="AB219" s="131"/>
      <c r="AC219" s="131"/>
      <c r="AD219" s="131"/>
      <c r="AE219" s="131"/>
      <c r="AF219" s="131"/>
      <c r="AG219" s="131"/>
      <c r="AH219" s="131"/>
      <c r="AI219" s="131"/>
    </row>
    <row r="220" ht="15.75" customHeight="1">
      <c r="A220" s="131"/>
      <c r="B220" s="131"/>
      <c r="C220" s="131"/>
      <c r="D220" s="131"/>
      <c r="E220" s="131"/>
      <c r="F220" s="131"/>
      <c r="G220" s="131"/>
      <c r="H220" s="131"/>
      <c r="I220" s="131"/>
      <c r="J220" s="131"/>
      <c r="K220" s="131"/>
      <c r="L220" s="131"/>
      <c r="M220" s="131"/>
      <c r="N220" s="131"/>
      <c r="O220" s="131"/>
      <c r="P220" s="131"/>
      <c r="Q220" s="131"/>
      <c r="R220" s="131"/>
      <c r="S220" s="131"/>
      <c r="T220" s="131"/>
      <c r="U220" s="131"/>
      <c r="V220" s="131"/>
      <c r="W220" s="131"/>
      <c r="X220" s="131"/>
      <c r="Y220" s="131"/>
      <c r="Z220" s="131"/>
      <c r="AA220" s="131"/>
      <c r="AB220" s="131"/>
      <c r="AC220" s="131"/>
      <c r="AD220" s="131"/>
      <c r="AE220" s="131"/>
      <c r="AF220" s="131"/>
      <c r="AG220" s="131"/>
      <c r="AH220" s="131"/>
      <c r="AI220" s="131"/>
    </row>
    <row r="221" ht="15.75" customHeight="1">
      <c r="A221" s="131"/>
      <c r="B221" s="131"/>
      <c r="C221" s="131"/>
      <c r="D221" s="131"/>
      <c r="E221" s="131"/>
      <c r="F221" s="131"/>
      <c r="G221" s="131"/>
      <c r="H221" s="131"/>
      <c r="I221" s="131"/>
      <c r="J221" s="131"/>
      <c r="K221" s="131"/>
      <c r="L221" s="131"/>
      <c r="M221" s="131"/>
      <c r="N221" s="131"/>
      <c r="O221" s="131"/>
      <c r="P221" s="131"/>
      <c r="Q221" s="131"/>
      <c r="R221" s="131"/>
      <c r="S221" s="131"/>
      <c r="T221" s="131"/>
      <c r="U221" s="131"/>
      <c r="V221" s="131"/>
      <c r="W221" s="131"/>
      <c r="X221" s="131"/>
      <c r="Y221" s="131"/>
      <c r="Z221" s="131"/>
      <c r="AA221" s="131"/>
      <c r="AB221" s="131"/>
      <c r="AC221" s="131"/>
      <c r="AD221" s="131"/>
      <c r="AE221" s="131"/>
      <c r="AF221" s="131"/>
      <c r="AG221" s="131"/>
      <c r="AH221" s="131"/>
      <c r="AI221" s="131"/>
    </row>
    <row r="222" ht="15.75" customHeight="1">
      <c r="A222" s="131"/>
      <c r="B222" s="131"/>
      <c r="C222" s="131"/>
      <c r="D222" s="131"/>
      <c r="E222" s="131"/>
      <c r="F222" s="131"/>
      <c r="G222" s="131"/>
      <c r="H222" s="131"/>
      <c r="I222" s="131"/>
      <c r="J222" s="131"/>
      <c r="K222" s="131"/>
      <c r="L222" s="131"/>
      <c r="M222" s="131"/>
      <c r="N222" s="131"/>
      <c r="O222" s="131"/>
      <c r="P222" s="131"/>
      <c r="Q222" s="131"/>
      <c r="R222" s="131"/>
      <c r="S222" s="131"/>
      <c r="T222" s="131"/>
      <c r="U222" s="131"/>
      <c r="V222" s="131"/>
      <c r="W222" s="131"/>
      <c r="X222" s="131"/>
      <c r="Y222" s="131"/>
      <c r="Z222" s="131"/>
      <c r="AA222" s="131"/>
      <c r="AB222" s="131"/>
      <c r="AC222" s="131"/>
      <c r="AD222" s="131"/>
      <c r="AE222" s="131"/>
      <c r="AF222" s="131"/>
      <c r="AG222" s="131"/>
      <c r="AH222" s="131"/>
      <c r="AI222" s="131"/>
    </row>
    <row r="223" ht="15.75" customHeight="1">
      <c r="A223" s="131"/>
      <c r="B223" s="131"/>
      <c r="C223" s="131"/>
      <c r="D223" s="131"/>
      <c r="E223" s="131"/>
      <c r="F223" s="131"/>
      <c r="G223" s="131"/>
      <c r="H223" s="131"/>
      <c r="I223" s="131"/>
      <c r="J223" s="131"/>
      <c r="K223" s="131"/>
      <c r="L223" s="131"/>
      <c r="M223" s="131"/>
      <c r="N223" s="131"/>
      <c r="O223" s="131"/>
      <c r="P223" s="131"/>
      <c r="Q223" s="131"/>
      <c r="R223" s="131"/>
      <c r="S223" s="131"/>
      <c r="T223" s="131"/>
      <c r="U223" s="131"/>
      <c r="V223" s="131"/>
      <c r="W223" s="131"/>
      <c r="X223" s="131"/>
      <c r="Y223" s="131"/>
      <c r="Z223" s="131"/>
      <c r="AA223" s="131"/>
      <c r="AB223" s="131"/>
      <c r="AC223" s="131"/>
      <c r="AD223" s="131"/>
      <c r="AE223" s="131"/>
      <c r="AF223" s="131"/>
      <c r="AG223" s="131"/>
      <c r="AH223" s="131"/>
      <c r="AI223" s="131"/>
    </row>
    <row r="224" ht="15.75" customHeight="1">
      <c r="A224" s="131"/>
      <c r="B224" s="131"/>
      <c r="C224" s="131"/>
      <c r="D224" s="131"/>
      <c r="E224" s="131"/>
      <c r="F224" s="131"/>
      <c r="G224" s="131"/>
      <c r="H224" s="131"/>
      <c r="I224" s="131"/>
      <c r="J224" s="131"/>
      <c r="K224" s="131"/>
      <c r="L224" s="131"/>
      <c r="M224" s="131"/>
      <c r="N224" s="131"/>
      <c r="O224" s="131"/>
      <c r="P224" s="131"/>
      <c r="Q224" s="131"/>
      <c r="R224" s="131"/>
      <c r="S224" s="131"/>
      <c r="T224" s="131"/>
      <c r="U224" s="131"/>
      <c r="V224" s="131"/>
      <c r="W224" s="131"/>
      <c r="X224" s="131"/>
      <c r="Y224" s="131"/>
      <c r="Z224" s="131"/>
      <c r="AA224" s="131"/>
      <c r="AB224" s="131"/>
      <c r="AC224" s="131"/>
      <c r="AD224" s="131"/>
      <c r="AE224" s="131"/>
      <c r="AF224" s="131"/>
      <c r="AG224" s="131"/>
      <c r="AH224" s="131"/>
      <c r="AI224" s="131"/>
    </row>
    <row r="225" ht="15.75" customHeight="1">
      <c r="A225" s="131"/>
      <c r="B225" s="131"/>
      <c r="C225" s="131"/>
      <c r="D225" s="131"/>
      <c r="E225" s="131"/>
      <c r="F225" s="131"/>
      <c r="G225" s="131"/>
      <c r="H225" s="131"/>
      <c r="I225" s="131"/>
      <c r="J225" s="131"/>
      <c r="K225" s="131"/>
      <c r="L225" s="131"/>
      <c r="M225" s="131"/>
      <c r="N225" s="131"/>
      <c r="O225" s="131"/>
      <c r="P225" s="131"/>
      <c r="Q225" s="131"/>
      <c r="R225" s="131"/>
      <c r="S225" s="131"/>
      <c r="T225" s="131"/>
      <c r="U225" s="131"/>
      <c r="V225" s="131"/>
      <c r="W225" s="131"/>
      <c r="X225" s="131"/>
      <c r="Y225" s="131"/>
      <c r="Z225" s="131"/>
      <c r="AA225" s="131"/>
      <c r="AB225" s="131"/>
      <c r="AC225" s="131"/>
      <c r="AD225" s="131"/>
      <c r="AE225" s="131"/>
      <c r="AF225" s="131"/>
      <c r="AG225" s="131"/>
      <c r="AH225" s="131"/>
      <c r="AI225" s="131"/>
    </row>
    <row r="226" ht="15.75" customHeight="1">
      <c r="A226" s="131"/>
      <c r="B226" s="131"/>
      <c r="C226" s="131"/>
      <c r="D226" s="131"/>
      <c r="E226" s="131"/>
      <c r="F226" s="131"/>
      <c r="G226" s="131"/>
      <c r="H226" s="131"/>
      <c r="I226" s="131"/>
      <c r="J226" s="131"/>
      <c r="K226" s="131"/>
      <c r="L226" s="131"/>
      <c r="M226" s="131"/>
      <c r="N226" s="131"/>
      <c r="O226" s="131"/>
      <c r="P226" s="131"/>
      <c r="Q226" s="131"/>
      <c r="R226" s="131"/>
      <c r="S226" s="131"/>
      <c r="T226" s="131"/>
      <c r="U226" s="131"/>
      <c r="V226" s="131"/>
      <c r="W226" s="131"/>
      <c r="X226" s="131"/>
      <c r="Y226" s="131"/>
      <c r="Z226" s="131"/>
      <c r="AA226" s="131"/>
      <c r="AB226" s="131"/>
      <c r="AC226" s="131"/>
      <c r="AD226" s="131"/>
      <c r="AE226" s="131"/>
      <c r="AF226" s="131"/>
      <c r="AG226" s="131"/>
      <c r="AH226" s="131"/>
      <c r="AI226" s="131"/>
    </row>
    <row r="227" ht="15.75" customHeight="1">
      <c r="A227" s="131"/>
      <c r="B227" s="131"/>
      <c r="C227" s="131"/>
      <c r="D227" s="131"/>
      <c r="E227" s="131"/>
      <c r="F227" s="131"/>
      <c r="G227" s="131"/>
      <c r="H227" s="131"/>
      <c r="I227" s="131"/>
      <c r="J227" s="131"/>
      <c r="K227" s="131"/>
      <c r="L227" s="131"/>
      <c r="M227" s="131"/>
      <c r="N227" s="131"/>
      <c r="O227" s="131"/>
      <c r="P227" s="131"/>
      <c r="Q227" s="131"/>
      <c r="R227" s="131"/>
      <c r="S227" s="131"/>
      <c r="T227" s="131"/>
      <c r="U227" s="131"/>
      <c r="V227" s="131"/>
      <c r="W227" s="131"/>
      <c r="X227" s="131"/>
      <c r="Y227" s="131"/>
      <c r="Z227" s="131"/>
      <c r="AA227" s="131"/>
      <c r="AB227" s="131"/>
      <c r="AC227" s="131"/>
      <c r="AD227" s="131"/>
      <c r="AE227" s="131"/>
      <c r="AF227" s="131"/>
      <c r="AG227" s="131"/>
      <c r="AH227" s="131"/>
      <c r="AI227" s="131"/>
    </row>
    <row r="228" ht="15.75" customHeight="1">
      <c r="A228" s="131"/>
      <c r="B228" s="131"/>
      <c r="C228" s="131"/>
      <c r="D228" s="131"/>
      <c r="E228" s="131"/>
      <c r="F228" s="131"/>
      <c r="G228" s="131"/>
      <c r="H228" s="131"/>
      <c r="I228" s="131"/>
      <c r="J228" s="131"/>
      <c r="K228" s="131"/>
      <c r="L228" s="131"/>
      <c r="M228" s="131"/>
      <c r="N228" s="131"/>
      <c r="O228" s="131"/>
      <c r="P228" s="131"/>
      <c r="Q228" s="131"/>
      <c r="R228" s="131"/>
      <c r="S228" s="131"/>
      <c r="T228" s="131"/>
      <c r="U228" s="131"/>
      <c r="V228" s="131"/>
      <c r="W228" s="131"/>
      <c r="X228" s="131"/>
      <c r="Y228" s="131"/>
      <c r="Z228" s="131"/>
      <c r="AA228" s="131"/>
      <c r="AB228" s="131"/>
      <c r="AC228" s="131"/>
      <c r="AD228" s="131"/>
      <c r="AE228" s="131"/>
      <c r="AF228" s="131"/>
      <c r="AG228" s="131"/>
      <c r="AH228" s="131"/>
      <c r="AI228" s="131"/>
    </row>
    <row r="229" ht="15.75" customHeight="1">
      <c r="A229" s="131"/>
      <c r="B229" s="131"/>
      <c r="C229" s="131"/>
      <c r="D229" s="131"/>
      <c r="E229" s="131"/>
      <c r="F229" s="131"/>
      <c r="G229" s="131"/>
      <c r="H229" s="131"/>
      <c r="I229" s="131"/>
      <c r="J229" s="131"/>
      <c r="K229" s="131"/>
      <c r="L229" s="131"/>
      <c r="M229" s="131"/>
      <c r="N229" s="131"/>
      <c r="O229" s="131"/>
      <c r="P229" s="131"/>
      <c r="Q229" s="131"/>
      <c r="R229" s="131"/>
      <c r="S229" s="131"/>
      <c r="T229" s="131"/>
      <c r="U229" s="131"/>
      <c r="V229" s="131"/>
      <c r="W229" s="131"/>
      <c r="X229" s="131"/>
      <c r="Y229" s="131"/>
      <c r="Z229" s="131"/>
      <c r="AA229" s="131"/>
      <c r="AB229" s="131"/>
      <c r="AC229" s="131"/>
      <c r="AD229" s="131"/>
      <c r="AE229" s="131"/>
      <c r="AF229" s="131"/>
      <c r="AG229" s="131"/>
      <c r="AH229" s="131"/>
      <c r="AI229" s="131"/>
    </row>
    <row r="230" ht="15.75" customHeight="1">
      <c r="A230" s="131"/>
      <c r="B230" s="131"/>
      <c r="C230" s="131"/>
      <c r="D230" s="131"/>
      <c r="E230" s="131"/>
      <c r="F230" s="131"/>
      <c r="G230" s="131"/>
      <c r="H230" s="131"/>
      <c r="I230" s="131"/>
      <c r="J230" s="131"/>
      <c r="K230" s="131"/>
      <c r="L230" s="131"/>
      <c r="M230" s="131"/>
      <c r="N230" s="131"/>
      <c r="O230" s="131"/>
      <c r="P230" s="131"/>
      <c r="Q230" s="131"/>
      <c r="R230" s="131"/>
      <c r="S230" s="131"/>
      <c r="T230" s="131"/>
      <c r="U230" s="131"/>
      <c r="V230" s="131"/>
      <c r="W230" s="131"/>
      <c r="X230" s="131"/>
      <c r="Y230" s="131"/>
      <c r="Z230" s="131"/>
      <c r="AA230" s="131"/>
      <c r="AB230" s="131"/>
      <c r="AC230" s="131"/>
      <c r="AD230" s="131"/>
      <c r="AE230" s="131"/>
      <c r="AF230" s="131"/>
      <c r="AG230" s="131"/>
      <c r="AH230" s="131"/>
      <c r="AI230" s="131"/>
    </row>
    <row r="231" ht="15.75" customHeight="1">
      <c r="A231" s="131"/>
      <c r="B231" s="131"/>
      <c r="C231" s="131"/>
      <c r="D231" s="131"/>
      <c r="E231" s="131"/>
      <c r="F231" s="131"/>
      <c r="G231" s="131"/>
      <c r="H231" s="131"/>
      <c r="I231" s="131"/>
      <c r="J231" s="131"/>
      <c r="K231" s="131"/>
      <c r="L231" s="131"/>
      <c r="M231" s="131"/>
      <c r="N231" s="131"/>
      <c r="O231" s="131"/>
      <c r="P231" s="131"/>
      <c r="Q231" s="131"/>
      <c r="R231" s="131"/>
      <c r="S231" s="131"/>
      <c r="T231" s="131"/>
      <c r="U231" s="131"/>
      <c r="V231" s="131"/>
      <c r="W231" s="131"/>
      <c r="X231" s="131"/>
      <c r="Y231" s="131"/>
      <c r="Z231" s="131"/>
      <c r="AA231" s="131"/>
      <c r="AB231" s="131"/>
      <c r="AC231" s="131"/>
      <c r="AD231" s="131"/>
      <c r="AE231" s="131"/>
      <c r="AF231" s="131"/>
      <c r="AG231" s="131"/>
      <c r="AH231" s="131"/>
      <c r="AI231" s="131"/>
    </row>
    <row r="232" ht="15.75" customHeight="1">
      <c r="A232" s="131"/>
      <c r="B232" s="131"/>
      <c r="C232" s="131"/>
      <c r="D232" s="131"/>
      <c r="E232" s="131"/>
      <c r="F232" s="131"/>
      <c r="G232" s="131"/>
      <c r="H232" s="131"/>
      <c r="I232" s="131"/>
      <c r="J232" s="131"/>
      <c r="K232" s="131"/>
      <c r="L232" s="131"/>
      <c r="M232" s="131"/>
      <c r="N232" s="131"/>
      <c r="O232" s="131"/>
      <c r="P232" s="131"/>
      <c r="Q232" s="131"/>
      <c r="R232" s="131"/>
      <c r="S232" s="131"/>
      <c r="T232" s="131"/>
      <c r="U232" s="131"/>
      <c r="V232" s="131"/>
      <c r="W232" s="131"/>
      <c r="X232" s="131"/>
      <c r="Y232" s="131"/>
      <c r="Z232" s="131"/>
      <c r="AA232" s="131"/>
      <c r="AB232" s="131"/>
      <c r="AC232" s="131"/>
      <c r="AD232" s="131"/>
      <c r="AE232" s="131"/>
      <c r="AF232" s="131"/>
      <c r="AG232" s="131"/>
      <c r="AH232" s="131"/>
      <c r="AI232" s="131"/>
    </row>
    <row r="233" ht="15.75" customHeight="1">
      <c r="A233" s="131"/>
      <c r="B233" s="131"/>
      <c r="C233" s="131"/>
      <c r="D233" s="131"/>
      <c r="E233" s="131"/>
      <c r="F233" s="131"/>
      <c r="G233" s="131"/>
      <c r="H233" s="131"/>
      <c r="I233" s="131"/>
      <c r="J233" s="131"/>
      <c r="K233" s="131"/>
      <c r="L233" s="131"/>
      <c r="M233" s="131"/>
      <c r="N233" s="131"/>
      <c r="O233" s="131"/>
      <c r="P233" s="131"/>
      <c r="Q233" s="131"/>
      <c r="R233" s="131"/>
      <c r="S233" s="131"/>
      <c r="T233" s="131"/>
      <c r="U233" s="131"/>
      <c r="V233" s="131"/>
      <c r="W233" s="131"/>
      <c r="X233" s="131"/>
      <c r="Y233" s="131"/>
      <c r="Z233" s="131"/>
      <c r="AA233" s="131"/>
      <c r="AB233" s="131"/>
      <c r="AC233" s="131"/>
      <c r="AD233" s="131"/>
      <c r="AE233" s="131"/>
      <c r="AF233" s="131"/>
      <c r="AG233" s="131"/>
      <c r="AH233" s="131"/>
      <c r="AI233" s="131"/>
    </row>
    <row r="234" ht="15.75" customHeight="1">
      <c r="A234" s="131"/>
      <c r="B234" s="131"/>
      <c r="C234" s="131"/>
      <c r="D234" s="131"/>
      <c r="E234" s="131"/>
      <c r="F234" s="131"/>
      <c r="G234" s="131"/>
      <c r="H234" s="131"/>
      <c r="I234" s="131"/>
      <c r="J234" s="131"/>
      <c r="K234" s="131"/>
      <c r="L234" s="131"/>
      <c r="M234" s="131"/>
      <c r="N234" s="131"/>
      <c r="O234" s="131"/>
      <c r="P234" s="131"/>
      <c r="Q234" s="131"/>
      <c r="R234" s="131"/>
      <c r="S234" s="131"/>
      <c r="T234" s="131"/>
      <c r="U234" s="131"/>
      <c r="V234" s="131"/>
      <c r="W234" s="131"/>
      <c r="X234" s="131"/>
      <c r="Y234" s="131"/>
      <c r="Z234" s="131"/>
      <c r="AA234" s="131"/>
      <c r="AB234" s="131"/>
      <c r="AC234" s="131"/>
      <c r="AD234" s="131"/>
      <c r="AE234" s="131"/>
      <c r="AF234" s="131"/>
      <c r="AG234" s="131"/>
      <c r="AH234" s="131"/>
      <c r="AI234" s="131"/>
    </row>
    <row r="235" ht="15.75" customHeight="1">
      <c r="A235" s="131"/>
      <c r="B235" s="131"/>
      <c r="C235" s="131"/>
      <c r="D235" s="131"/>
      <c r="E235" s="131"/>
      <c r="F235" s="131"/>
      <c r="G235" s="131"/>
      <c r="H235" s="131"/>
      <c r="I235" s="131"/>
      <c r="J235" s="131"/>
      <c r="K235" s="131"/>
      <c r="L235" s="131"/>
      <c r="M235" s="131"/>
      <c r="N235" s="131"/>
      <c r="O235" s="131"/>
      <c r="P235" s="131"/>
      <c r="Q235" s="131"/>
      <c r="R235" s="131"/>
      <c r="S235" s="131"/>
      <c r="T235" s="131"/>
      <c r="U235" s="131"/>
      <c r="V235" s="131"/>
      <c r="W235" s="131"/>
      <c r="X235" s="131"/>
      <c r="Y235" s="131"/>
      <c r="Z235" s="131"/>
      <c r="AA235" s="131"/>
      <c r="AB235" s="131"/>
      <c r="AC235" s="131"/>
      <c r="AD235" s="131"/>
      <c r="AE235" s="131"/>
      <c r="AF235" s="131"/>
      <c r="AG235" s="131"/>
      <c r="AH235" s="131"/>
      <c r="AI235" s="131"/>
    </row>
    <row r="236" ht="15.75" customHeight="1">
      <c r="A236" s="131"/>
      <c r="B236" s="131"/>
      <c r="C236" s="131"/>
      <c r="D236" s="131"/>
      <c r="E236" s="131"/>
      <c r="F236" s="131"/>
      <c r="G236" s="131"/>
      <c r="H236" s="131"/>
      <c r="I236" s="131"/>
      <c r="J236" s="131"/>
      <c r="K236" s="131"/>
      <c r="L236" s="131"/>
      <c r="M236" s="131"/>
      <c r="N236" s="131"/>
      <c r="O236" s="131"/>
      <c r="P236" s="131"/>
      <c r="Q236" s="131"/>
      <c r="R236" s="131"/>
      <c r="S236" s="131"/>
      <c r="T236" s="131"/>
      <c r="U236" s="131"/>
      <c r="V236" s="131"/>
      <c r="W236" s="131"/>
      <c r="X236" s="131"/>
      <c r="Y236" s="131"/>
      <c r="Z236" s="131"/>
      <c r="AA236" s="131"/>
      <c r="AB236" s="131"/>
      <c r="AC236" s="131"/>
      <c r="AD236" s="131"/>
      <c r="AE236" s="131"/>
      <c r="AF236" s="131"/>
      <c r="AG236" s="131"/>
      <c r="AH236" s="131"/>
      <c r="AI236" s="131"/>
    </row>
    <row r="237" ht="15.75" customHeight="1">
      <c r="A237" s="131"/>
      <c r="B237" s="131"/>
      <c r="C237" s="131"/>
      <c r="D237" s="131"/>
      <c r="E237" s="131"/>
      <c r="F237" s="131"/>
      <c r="G237" s="131"/>
      <c r="H237" s="131"/>
      <c r="I237" s="131"/>
      <c r="J237" s="131"/>
      <c r="K237" s="131"/>
      <c r="L237" s="131"/>
      <c r="M237" s="131"/>
      <c r="N237" s="131"/>
      <c r="O237" s="131"/>
      <c r="P237" s="131"/>
      <c r="Q237" s="131"/>
      <c r="R237" s="131"/>
      <c r="S237" s="131"/>
      <c r="T237" s="131"/>
      <c r="U237" s="131"/>
      <c r="V237" s="131"/>
      <c r="W237" s="131"/>
      <c r="X237" s="131"/>
      <c r="Y237" s="131"/>
      <c r="Z237" s="131"/>
      <c r="AA237" s="131"/>
      <c r="AB237" s="131"/>
      <c r="AC237" s="131"/>
      <c r="AD237" s="131"/>
      <c r="AE237" s="131"/>
      <c r="AF237" s="131"/>
      <c r="AG237" s="131"/>
      <c r="AH237" s="131"/>
      <c r="AI237" s="131"/>
    </row>
    <row r="238" ht="15.75" customHeight="1">
      <c r="A238" s="131"/>
      <c r="B238" s="131"/>
      <c r="C238" s="131"/>
      <c r="D238" s="131"/>
      <c r="E238" s="131"/>
      <c r="F238" s="131"/>
      <c r="G238" s="131"/>
      <c r="H238" s="131"/>
      <c r="I238" s="131"/>
      <c r="J238" s="131"/>
      <c r="K238" s="131"/>
      <c r="L238" s="131"/>
      <c r="M238" s="131"/>
      <c r="N238" s="131"/>
      <c r="O238" s="131"/>
      <c r="P238" s="131"/>
      <c r="Q238" s="131"/>
      <c r="R238" s="131"/>
      <c r="S238" s="131"/>
      <c r="T238" s="131"/>
      <c r="U238" s="131"/>
      <c r="V238" s="131"/>
      <c r="W238" s="131"/>
      <c r="X238" s="131"/>
      <c r="Y238" s="131"/>
      <c r="Z238" s="131"/>
      <c r="AA238" s="131"/>
      <c r="AB238" s="131"/>
      <c r="AC238" s="131"/>
      <c r="AD238" s="131"/>
      <c r="AE238" s="131"/>
      <c r="AF238" s="131"/>
      <c r="AG238" s="131"/>
      <c r="AH238" s="131"/>
      <c r="AI238" s="131"/>
    </row>
    <row r="239" ht="15.75" customHeight="1">
      <c r="A239" s="131"/>
      <c r="B239" s="131"/>
      <c r="C239" s="131"/>
      <c r="D239" s="131"/>
      <c r="E239" s="131"/>
      <c r="F239" s="131"/>
      <c r="G239" s="131"/>
      <c r="H239" s="131"/>
      <c r="I239" s="131"/>
      <c r="J239" s="131"/>
      <c r="K239" s="131"/>
      <c r="L239" s="131"/>
      <c r="M239" s="131"/>
      <c r="N239" s="131"/>
      <c r="O239" s="131"/>
      <c r="P239" s="131"/>
      <c r="Q239" s="131"/>
      <c r="R239" s="131"/>
      <c r="S239" s="131"/>
      <c r="T239" s="131"/>
      <c r="U239" s="131"/>
      <c r="V239" s="131"/>
      <c r="W239" s="131"/>
      <c r="X239" s="131"/>
      <c r="Y239" s="131"/>
      <c r="Z239" s="131"/>
      <c r="AA239" s="131"/>
      <c r="AB239" s="131"/>
      <c r="AC239" s="131"/>
      <c r="AD239" s="131"/>
      <c r="AE239" s="131"/>
      <c r="AF239" s="131"/>
      <c r="AG239" s="131"/>
      <c r="AH239" s="131"/>
      <c r="AI239" s="131"/>
    </row>
    <row r="240" ht="15.75" customHeight="1">
      <c r="A240" s="131"/>
      <c r="B240" s="131"/>
      <c r="C240" s="131"/>
      <c r="D240" s="131"/>
      <c r="E240" s="131"/>
      <c r="F240" s="131"/>
      <c r="G240" s="131"/>
      <c r="H240" s="131"/>
      <c r="I240" s="131"/>
      <c r="J240" s="131"/>
      <c r="K240" s="131"/>
      <c r="L240" s="131"/>
      <c r="M240" s="131"/>
      <c r="N240" s="131"/>
      <c r="O240" s="131"/>
      <c r="P240" s="131"/>
      <c r="Q240" s="131"/>
      <c r="R240" s="131"/>
      <c r="S240" s="131"/>
      <c r="T240" s="131"/>
      <c r="U240" s="131"/>
      <c r="V240" s="131"/>
      <c r="W240" s="131"/>
      <c r="X240" s="131"/>
      <c r="Y240" s="131"/>
      <c r="Z240" s="131"/>
      <c r="AA240" s="131"/>
      <c r="AB240" s="131"/>
      <c r="AC240" s="131"/>
      <c r="AD240" s="131"/>
      <c r="AE240" s="131"/>
      <c r="AF240" s="131"/>
      <c r="AG240" s="131"/>
      <c r="AH240" s="131"/>
      <c r="AI240" s="131"/>
    </row>
    <row r="241" ht="15.75" customHeight="1">
      <c r="A241" s="131"/>
      <c r="B241" s="131"/>
      <c r="C241" s="131"/>
      <c r="D241" s="131"/>
      <c r="E241" s="131"/>
      <c r="F241" s="131"/>
      <c r="G241" s="131"/>
      <c r="H241" s="131"/>
      <c r="I241" s="131"/>
      <c r="J241" s="131"/>
      <c r="K241" s="131"/>
      <c r="L241" s="131"/>
      <c r="M241" s="131"/>
      <c r="N241" s="131"/>
      <c r="O241" s="131"/>
      <c r="P241" s="131"/>
      <c r="Q241" s="131"/>
      <c r="R241" s="131"/>
      <c r="S241" s="131"/>
      <c r="T241" s="131"/>
      <c r="U241" s="131"/>
      <c r="V241" s="131"/>
      <c r="W241" s="131"/>
      <c r="X241" s="131"/>
      <c r="Y241" s="131"/>
      <c r="Z241" s="131"/>
      <c r="AA241" s="131"/>
      <c r="AB241" s="131"/>
      <c r="AC241" s="131"/>
      <c r="AD241" s="131"/>
      <c r="AE241" s="131"/>
      <c r="AF241" s="131"/>
      <c r="AG241" s="131"/>
      <c r="AH241" s="131"/>
      <c r="AI241" s="131"/>
    </row>
    <row r="242" ht="15.75" customHeight="1">
      <c r="A242" s="131"/>
      <c r="B242" s="131"/>
      <c r="C242" s="131"/>
      <c r="D242" s="131"/>
      <c r="E242" s="131"/>
      <c r="F242" s="131"/>
      <c r="G242" s="131"/>
      <c r="H242" s="131"/>
      <c r="I242" s="131"/>
      <c r="J242" s="131"/>
      <c r="K242" s="131"/>
      <c r="L242" s="131"/>
      <c r="M242" s="131"/>
      <c r="N242" s="131"/>
      <c r="O242" s="131"/>
      <c r="P242" s="131"/>
      <c r="Q242" s="131"/>
      <c r="R242" s="131"/>
      <c r="S242" s="131"/>
      <c r="T242" s="131"/>
      <c r="U242" s="131"/>
      <c r="V242" s="131"/>
      <c r="W242" s="131"/>
      <c r="X242" s="131"/>
      <c r="Y242" s="131"/>
      <c r="Z242" s="131"/>
      <c r="AA242" s="131"/>
      <c r="AB242" s="131"/>
      <c r="AC242" s="131"/>
      <c r="AD242" s="131"/>
      <c r="AE242" s="131"/>
      <c r="AF242" s="131"/>
      <c r="AG242" s="131"/>
      <c r="AH242" s="131"/>
      <c r="AI242" s="131"/>
    </row>
    <row r="243" ht="15.75" customHeight="1">
      <c r="A243" s="131"/>
      <c r="B243" s="131"/>
      <c r="C243" s="131"/>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c r="AB243" s="131"/>
      <c r="AC243" s="131"/>
      <c r="AD243" s="131"/>
      <c r="AE243" s="131"/>
      <c r="AF243" s="131"/>
      <c r="AG243" s="131"/>
      <c r="AH243" s="131"/>
      <c r="AI243" s="131"/>
    </row>
    <row r="244" ht="15.75" customHeight="1">
      <c r="A244" s="131"/>
      <c r="B244" s="131"/>
      <c r="C244" s="131"/>
      <c r="D244" s="131"/>
      <c r="E244" s="131"/>
      <c r="F244" s="131"/>
      <c r="G244" s="131"/>
      <c r="H244" s="131"/>
      <c r="I244" s="131"/>
      <c r="J244" s="131"/>
      <c r="K244" s="131"/>
      <c r="L244" s="131"/>
      <c r="M244" s="131"/>
      <c r="N244" s="131"/>
      <c r="O244" s="131"/>
      <c r="P244" s="131"/>
      <c r="Q244" s="131"/>
      <c r="R244" s="131"/>
      <c r="S244" s="131"/>
      <c r="T244" s="131"/>
      <c r="U244" s="131"/>
      <c r="V244" s="131"/>
      <c r="W244" s="131"/>
      <c r="X244" s="131"/>
      <c r="Y244" s="131"/>
      <c r="Z244" s="131"/>
      <c r="AA244" s="131"/>
      <c r="AB244" s="131"/>
      <c r="AC244" s="131"/>
      <c r="AD244" s="131"/>
      <c r="AE244" s="131"/>
      <c r="AF244" s="131"/>
      <c r="AG244" s="131"/>
      <c r="AH244" s="131"/>
      <c r="AI244" s="131"/>
    </row>
    <row r="245" ht="15.75" customHeight="1">
      <c r="A245" s="131"/>
      <c r="B245" s="131"/>
      <c r="C245" s="131"/>
      <c r="D245" s="131"/>
      <c r="E245" s="131"/>
      <c r="F245" s="131"/>
      <c r="G245" s="131"/>
      <c r="H245" s="131"/>
      <c r="I245" s="131"/>
      <c r="J245" s="131"/>
      <c r="K245" s="131"/>
      <c r="L245" s="131"/>
      <c r="M245" s="131"/>
      <c r="N245" s="131"/>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row>
    <row r="246" ht="15.75" customHeight="1">
      <c r="A246" s="131"/>
      <c r="B246" s="131"/>
      <c r="C246" s="131"/>
      <c r="D246" s="131"/>
      <c r="E246" s="131"/>
      <c r="F246" s="131"/>
      <c r="G246" s="131"/>
      <c r="H246" s="131"/>
      <c r="I246" s="131"/>
      <c r="J246" s="131"/>
      <c r="K246" s="131"/>
      <c r="L246" s="131"/>
      <c r="M246" s="131"/>
      <c r="N246" s="131"/>
      <c r="O246" s="131"/>
      <c r="P246" s="131"/>
      <c r="Q246" s="131"/>
      <c r="R246" s="131"/>
      <c r="S246" s="131"/>
      <c r="T246" s="131"/>
      <c r="U246" s="131"/>
      <c r="V246" s="131"/>
      <c r="W246" s="131"/>
      <c r="X246" s="131"/>
      <c r="Y246" s="131"/>
      <c r="Z246" s="131"/>
      <c r="AA246" s="131"/>
      <c r="AB246" s="131"/>
      <c r="AC246" s="131"/>
      <c r="AD246" s="131"/>
      <c r="AE246" s="131"/>
      <c r="AF246" s="131"/>
      <c r="AG246" s="131"/>
      <c r="AH246" s="131"/>
      <c r="AI246" s="131"/>
    </row>
    <row r="247" ht="15.75" customHeight="1">
      <c r="A247" s="131"/>
      <c r="B247" s="131"/>
      <c r="C247" s="131"/>
      <c r="D247" s="131"/>
      <c r="E247" s="131"/>
      <c r="F247" s="131"/>
      <c r="G247" s="131"/>
      <c r="H247" s="131"/>
      <c r="I247" s="131"/>
      <c r="J247" s="131"/>
      <c r="K247" s="131"/>
      <c r="L247" s="131"/>
      <c r="M247" s="131"/>
      <c r="N247" s="131"/>
      <c r="O247" s="131"/>
      <c r="P247" s="131"/>
      <c r="Q247" s="131"/>
      <c r="R247" s="131"/>
      <c r="S247" s="131"/>
      <c r="T247" s="131"/>
      <c r="U247" s="131"/>
      <c r="V247" s="131"/>
      <c r="W247" s="131"/>
      <c r="X247" s="131"/>
      <c r="Y247" s="131"/>
      <c r="Z247" s="131"/>
      <c r="AA247" s="131"/>
      <c r="AB247" s="131"/>
      <c r="AC247" s="131"/>
      <c r="AD247" s="131"/>
      <c r="AE247" s="131"/>
      <c r="AF247" s="131"/>
      <c r="AG247" s="131"/>
      <c r="AH247" s="131"/>
      <c r="AI247" s="131"/>
    </row>
    <row r="248" ht="15.75" customHeight="1">
      <c r="A248" s="131"/>
      <c r="B248" s="131"/>
      <c r="C248" s="131"/>
      <c r="D248" s="131"/>
      <c r="E248" s="131"/>
      <c r="F248" s="131"/>
      <c r="G248" s="131"/>
      <c r="H248" s="131"/>
      <c r="I248" s="131"/>
      <c r="J248" s="131"/>
      <c r="K248" s="131"/>
      <c r="L248" s="131"/>
      <c r="M248" s="131"/>
      <c r="N248" s="131"/>
      <c r="O248" s="131"/>
      <c r="P248" s="131"/>
      <c r="Q248" s="131"/>
      <c r="R248" s="131"/>
      <c r="S248" s="131"/>
      <c r="T248" s="131"/>
      <c r="U248" s="131"/>
      <c r="V248" s="131"/>
      <c r="W248" s="131"/>
      <c r="X248" s="131"/>
      <c r="Y248" s="131"/>
      <c r="Z248" s="131"/>
      <c r="AA248" s="131"/>
      <c r="AB248" s="131"/>
      <c r="AC248" s="131"/>
      <c r="AD248" s="131"/>
      <c r="AE248" s="131"/>
      <c r="AF248" s="131"/>
      <c r="AG248" s="131"/>
      <c r="AH248" s="131"/>
      <c r="AI248" s="131"/>
    </row>
    <row r="249" ht="15.75" customHeight="1">
      <c r="A249" s="131"/>
      <c r="B249" s="131"/>
      <c r="C249" s="131"/>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c r="AA249" s="131"/>
      <c r="AB249" s="131"/>
      <c r="AC249" s="131"/>
      <c r="AD249" s="131"/>
      <c r="AE249" s="131"/>
      <c r="AF249" s="131"/>
      <c r="AG249" s="131"/>
      <c r="AH249" s="131"/>
      <c r="AI249" s="131"/>
    </row>
    <row r="250" ht="15.75" customHeight="1">
      <c r="A250" s="131"/>
      <c r="B250" s="131"/>
      <c r="C250" s="131"/>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c r="AB250" s="131"/>
      <c r="AC250" s="131"/>
      <c r="AD250" s="131"/>
      <c r="AE250" s="131"/>
      <c r="AF250" s="131"/>
      <c r="AG250" s="131"/>
      <c r="AH250" s="131"/>
      <c r="AI250" s="131"/>
    </row>
    <row r="251" ht="15.75" customHeight="1">
      <c r="A251" s="131"/>
      <c r="B251" s="131"/>
      <c r="C251" s="131"/>
      <c r="D251" s="131"/>
      <c r="E251" s="131"/>
      <c r="F251" s="131"/>
      <c r="G251" s="131"/>
      <c r="H251" s="131"/>
      <c r="I251" s="131"/>
      <c r="J251" s="131"/>
      <c r="K251" s="131"/>
      <c r="L251" s="131"/>
      <c r="M251" s="131"/>
      <c r="N251" s="131"/>
      <c r="O251" s="131"/>
      <c r="P251" s="131"/>
      <c r="Q251" s="131"/>
      <c r="R251" s="131"/>
      <c r="S251" s="131"/>
      <c r="T251" s="131"/>
      <c r="U251" s="131"/>
      <c r="V251" s="131"/>
      <c r="W251" s="131"/>
      <c r="X251" s="131"/>
      <c r="Y251" s="131"/>
      <c r="Z251" s="131"/>
      <c r="AA251" s="131"/>
      <c r="AB251" s="131"/>
      <c r="AC251" s="131"/>
      <c r="AD251" s="131"/>
      <c r="AE251" s="131"/>
      <c r="AF251" s="131"/>
      <c r="AG251" s="131"/>
      <c r="AH251" s="131"/>
      <c r="AI251" s="131"/>
    </row>
    <row r="252" ht="15.75" customHeight="1">
      <c r="A252" s="131"/>
      <c r="B252" s="131"/>
      <c r="C252" s="131"/>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c r="AA252" s="131"/>
      <c r="AB252" s="131"/>
      <c r="AC252" s="131"/>
      <c r="AD252" s="131"/>
      <c r="AE252" s="131"/>
      <c r="AF252" s="131"/>
      <c r="AG252" s="131"/>
      <c r="AH252" s="131"/>
      <c r="AI252" s="131"/>
    </row>
    <row r="253" ht="15.75" customHeight="1">
      <c r="A253" s="131"/>
      <c r="B253" s="131"/>
      <c r="C253" s="131"/>
      <c r="D253" s="131"/>
      <c r="E253" s="131"/>
      <c r="F253" s="131"/>
      <c r="G253" s="131"/>
      <c r="H253" s="131"/>
      <c r="I253" s="131"/>
      <c r="J253" s="131"/>
      <c r="K253" s="131"/>
      <c r="L253" s="131"/>
      <c r="M253" s="131"/>
      <c r="N253" s="131"/>
      <c r="O253" s="131"/>
      <c r="P253" s="131"/>
      <c r="Q253" s="131"/>
      <c r="R253" s="131"/>
      <c r="S253" s="131"/>
      <c r="T253" s="131"/>
      <c r="U253" s="131"/>
      <c r="V253" s="131"/>
      <c r="W253" s="131"/>
      <c r="X253" s="131"/>
      <c r="Y253" s="131"/>
      <c r="Z253" s="131"/>
      <c r="AA253" s="131"/>
      <c r="AB253" s="131"/>
      <c r="AC253" s="131"/>
      <c r="AD253" s="131"/>
      <c r="AE253" s="131"/>
      <c r="AF253" s="131"/>
      <c r="AG253" s="131"/>
      <c r="AH253" s="131"/>
      <c r="AI253" s="131"/>
    </row>
    <row r="254" ht="15.75" customHeight="1">
      <c r="A254" s="131"/>
      <c r="B254" s="131"/>
      <c r="C254" s="131"/>
      <c r="D254" s="131"/>
      <c r="E254" s="131"/>
      <c r="F254" s="131"/>
      <c r="G254" s="131"/>
      <c r="H254" s="131"/>
      <c r="I254" s="131"/>
      <c r="J254" s="131"/>
      <c r="K254" s="131"/>
      <c r="L254" s="131"/>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row>
    <row r="255" ht="15.75" customHeight="1">
      <c r="A255" s="131"/>
      <c r="B255" s="131"/>
      <c r="C255" s="131"/>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row>
    <row r="256" ht="15.75" customHeight="1">
      <c r="A256" s="131"/>
      <c r="B256" s="131"/>
      <c r="C256" s="131"/>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row>
    <row r="257" ht="15.75" customHeight="1">
      <c r="A257" s="131"/>
      <c r="B257" s="131"/>
      <c r="C257" s="131"/>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c r="AB257" s="131"/>
      <c r="AC257" s="131"/>
      <c r="AD257" s="131"/>
      <c r="AE257" s="131"/>
      <c r="AF257" s="131"/>
      <c r="AG257" s="131"/>
      <c r="AH257" s="131"/>
      <c r="AI257" s="131"/>
    </row>
    <row r="258" ht="15.75" customHeight="1">
      <c r="A258" s="131"/>
      <c r="B258" s="131"/>
      <c r="C258" s="131"/>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row>
    <row r="259" ht="15.75" customHeight="1">
      <c r="A259" s="131"/>
      <c r="B259" s="131"/>
      <c r="C259" s="131"/>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row>
    <row r="260" ht="15.75" customHeight="1">
      <c r="A260" s="131"/>
      <c r="B260" s="131"/>
      <c r="C260" s="131"/>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c r="AB260" s="131"/>
      <c r="AC260" s="131"/>
      <c r="AD260" s="131"/>
      <c r="AE260" s="131"/>
      <c r="AF260" s="131"/>
      <c r="AG260" s="131"/>
      <c r="AH260" s="131"/>
      <c r="AI260" s="131"/>
    </row>
    <row r="261" ht="15.75" customHeight="1">
      <c r="A261" s="131"/>
      <c r="B261" s="131"/>
      <c r="C261" s="131"/>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c r="AB261" s="131"/>
      <c r="AC261" s="131"/>
      <c r="AD261" s="131"/>
      <c r="AE261" s="131"/>
      <c r="AF261" s="131"/>
      <c r="AG261" s="131"/>
      <c r="AH261" s="131"/>
      <c r="AI261" s="131"/>
    </row>
    <row r="262" ht="15.75" customHeight="1">
      <c r="A262" s="131"/>
      <c r="B262" s="131"/>
      <c r="C262" s="131"/>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c r="AB262" s="131"/>
      <c r="AC262" s="131"/>
      <c r="AD262" s="131"/>
      <c r="AE262" s="131"/>
      <c r="AF262" s="131"/>
      <c r="AG262" s="131"/>
      <c r="AH262" s="131"/>
      <c r="AI262" s="131"/>
    </row>
    <row r="263" ht="15.75" customHeight="1">
      <c r="A263" s="131"/>
      <c r="B263" s="131"/>
      <c r="C263" s="131"/>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c r="AB263" s="131"/>
      <c r="AC263" s="131"/>
      <c r="AD263" s="131"/>
      <c r="AE263" s="131"/>
      <c r="AF263" s="131"/>
      <c r="AG263" s="131"/>
      <c r="AH263" s="131"/>
      <c r="AI263" s="131"/>
    </row>
    <row r="264" ht="15.75" customHeight="1">
      <c r="A264" s="131"/>
      <c r="B264" s="131"/>
      <c r="C264" s="131"/>
      <c r="D264" s="131"/>
      <c r="E264" s="131"/>
      <c r="F264" s="131"/>
      <c r="G264" s="131"/>
      <c r="H264" s="131"/>
      <c r="I264" s="131"/>
      <c r="J264" s="131"/>
      <c r="K264" s="131"/>
      <c r="L264" s="131"/>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row>
    <row r="265" ht="15.75" customHeight="1">
      <c r="A265" s="131"/>
      <c r="B265" s="131"/>
      <c r="C265" s="131"/>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c r="AA265" s="131"/>
      <c r="AB265" s="131"/>
      <c r="AC265" s="131"/>
      <c r="AD265" s="131"/>
      <c r="AE265" s="131"/>
      <c r="AF265" s="131"/>
      <c r="AG265" s="131"/>
      <c r="AH265" s="131"/>
      <c r="AI265" s="131"/>
    </row>
    <row r="266" ht="15.75" customHeight="1">
      <c r="A266" s="131"/>
      <c r="B266" s="131"/>
      <c r="C266" s="131"/>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c r="AB266" s="131"/>
      <c r="AC266" s="131"/>
      <c r="AD266" s="131"/>
      <c r="AE266" s="131"/>
      <c r="AF266" s="131"/>
      <c r="AG266" s="131"/>
      <c r="AH266" s="131"/>
      <c r="AI266" s="131"/>
    </row>
    <row r="267" ht="15.75" customHeight="1">
      <c r="A267" s="131"/>
      <c r="B267" s="131"/>
      <c r="C267" s="131"/>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c r="AB267" s="131"/>
      <c r="AC267" s="131"/>
      <c r="AD267" s="131"/>
      <c r="AE267" s="131"/>
      <c r="AF267" s="131"/>
      <c r="AG267" s="131"/>
      <c r="AH267" s="131"/>
      <c r="AI267" s="131"/>
    </row>
    <row r="268" ht="15.75" customHeight="1">
      <c r="A268" s="131"/>
      <c r="B268" s="131"/>
      <c r="C268" s="131"/>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c r="AB268" s="131"/>
      <c r="AC268" s="131"/>
      <c r="AD268" s="131"/>
      <c r="AE268" s="131"/>
      <c r="AF268" s="131"/>
      <c r="AG268" s="131"/>
      <c r="AH268" s="131"/>
      <c r="AI268" s="131"/>
    </row>
    <row r="269" ht="15.75" customHeight="1">
      <c r="A269" s="131"/>
      <c r="B269" s="131"/>
      <c r="C269" s="131"/>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c r="AA269" s="131"/>
      <c r="AB269" s="131"/>
      <c r="AC269" s="131"/>
      <c r="AD269" s="131"/>
      <c r="AE269" s="131"/>
      <c r="AF269" s="131"/>
      <c r="AG269" s="131"/>
      <c r="AH269" s="131"/>
      <c r="AI269" s="131"/>
    </row>
    <row r="270" ht="15.75" customHeight="1">
      <c r="A270" s="131"/>
      <c r="B270" s="131"/>
      <c r="C270" s="131"/>
      <c r="D270" s="131"/>
      <c r="E270" s="131"/>
      <c r="F270" s="131"/>
      <c r="G270" s="131"/>
      <c r="H270" s="131"/>
      <c r="I270" s="131"/>
      <c r="J270" s="131"/>
      <c r="K270" s="131"/>
      <c r="L270" s="131"/>
      <c r="M270" s="131"/>
      <c r="N270" s="131"/>
      <c r="O270" s="131"/>
      <c r="P270" s="131"/>
      <c r="Q270" s="131"/>
      <c r="R270" s="131"/>
      <c r="S270" s="131"/>
      <c r="T270" s="131"/>
      <c r="U270" s="131"/>
      <c r="V270" s="131"/>
      <c r="W270" s="131"/>
      <c r="X270" s="131"/>
      <c r="Y270" s="131"/>
      <c r="Z270" s="131"/>
      <c r="AA270" s="131"/>
      <c r="AB270" s="131"/>
      <c r="AC270" s="131"/>
      <c r="AD270" s="131"/>
      <c r="AE270" s="131"/>
      <c r="AF270" s="131"/>
      <c r="AG270" s="131"/>
      <c r="AH270" s="131"/>
      <c r="AI270" s="131"/>
    </row>
    <row r="271" ht="15.75" customHeight="1">
      <c r="A271" s="131"/>
      <c r="B271" s="131"/>
      <c r="C271" s="131"/>
      <c r="D271" s="131"/>
      <c r="E271" s="131"/>
      <c r="F271" s="131"/>
      <c r="G271" s="131"/>
      <c r="H271" s="131"/>
      <c r="I271" s="131"/>
      <c r="J271" s="131"/>
      <c r="K271" s="131"/>
      <c r="L271" s="131"/>
      <c r="M271" s="131"/>
      <c r="N271" s="131"/>
      <c r="O271" s="131"/>
      <c r="P271" s="131"/>
      <c r="Q271" s="131"/>
      <c r="R271" s="131"/>
      <c r="S271" s="131"/>
      <c r="T271" s="131"/>
      <c r="U271" s="131"/>
      <c r="V271" s="131"/>
      <c r="W271" s="131"/>
      <c r="X271" s="131"/>
      <c r="Y271" s="131"/>
      <c r="Z271" s="131"/>
      <c r="AA271" s="131"/>
      <c r="AB271" s="131"/>
      <c r="AC271" s="131"/>
      <c r="AD271" s="131"/>
      <c r="AE271" s="131"/>
      <c r="AF271" s="131"/>
      <c r="AG271" s="131"/>
      <c r="AH271" s="131"/>
      <c r="AI271" s="131"/>
    </row>
    <row r="272" ht="15.75" customHeight="1">
      <c r="A272" s="131"/>
      <c r="B272" s="131"/>
      <c r="C272" s="131"/>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c r="AA272" s="131"/>
      <c r="AB272" s="131"/>
      <c r="AC272" s="131"/>
      <c r="AD272" s="131"/>
      <c r="AE272" s="131"/>
      <c r="AF272" s="131"/>
      <c r="AG272" s="131"/>
      <c r="AH272" s="131"/>
      <c r="AI272" s="131"/>
    </row>
    <row r="273" ht="15.75" customHeight="1">
      <c r="A273" s="131"/>
      <c r="B273" s="131"/>
      <c r="C273" s="131"/>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c r="AA273" s="131"/>
      <c r="AB273" s="131"/>
      <c r="AC273" s="131"/>
      <c r="AD273" s="131"/>
      <c r="AE273" s="131"/>
      <c r="AF273" s="131"/>
      <c r="AG273" s="131"/>
      <c r="AH273" s="131"/>
      <c r="AI273" s="131"/>
    </row>
    <row r="274" ht="15.75" customHeight="1">
      <c r="A274" s="131"/>
      <c r="B274" s="131"/>
      <c r="C274" s="131"/>
      <c r="D274" s="131"/>
      <c r="E274" s="131"/>
      <c r="F274" s="131"/>
      <c r="G274" s="131"/>
      <c r="H274" s="131"/>
      <c r="I274" s="131"/>
      <c r="J274" s="131"/>
      <c r="K274" s="131"/>
      <c r="L274" s="131"/>
      <c r="M274" s="131"/>
      <c r="N274" s="131"/>
      <c r="O274" s="131"/>
      <c r="P274" s="131"/>
      <c r="Q274" s="131"/>
      <c r="R274" s="131"/>
      <c r="S274" s="131"/>
      <c r="T274" s="131"/>
      <c r="U274" s="131"/>
      <c r="V274" s="131"/>
      <c r="W274" s="131"/>
      <c r="X274" s="131"/>
      <c r="Y274" s="131"/>
      <c r="Z274" s="131"/>
      <c r="AA274" s="131"/>
      <c r="AB274" s="131"/>
      <c r="AC274" s="131"/>
      <c r="AD274" s="131"/>
      <c r="AE274" s="131"/>
      <c r="AF274" s="131"/>
      <c r="AG274" s="131"/>
      <c r="AH274" s="131"/>
      <c r="AI274" s="131"/>
    </row>
    <row r="275" ht="15.75" customHeight="1">
      <c r="A275" s="131"/>
      <c r="B275" s="131"/>
      <c r="C275" s="131"/>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c r="AA275" s="131"/>
      <c r="AB275" s="131"/>
      <c r="AC275" s="131"/>
      <c r="AD275" s="131"/>
      <c r="AE275" s="131"/>
      <c r="AF275" s="131"/>
      <c r="AG275" s="131"/>
      <c r="AH275" s="131"/>
      <c r="AI275" s="131"/>
    </row>
    <row r="276" ht="15.75" customHeight="1">
      <c r="A276" s="131"/>
      <c r="B276" s="131"/>
      <c r="C276" s="131"/>
      <c r="D276" s="131"/>
      <c r="E276" s="131"/>
      <c r="F276" s="131"/>
      <c r="G276" s="131"/>
      <c r="H276" s="131"/>
      <c r="I276" s="131"/>
      <c r="J276" s="131"/>
      <c r="K276" s="131"/>
      <c r="L276" s="131"/>
      <c r="M276" s="131"/>
      <c r="N276" s="131"/>
      <c r="O276" s="131"/>
      <c r="P276" s="131"/>
      <c r="Q276" s="131"/>
      <c r="R276" s="131"/>
      <c r="S276" s="131"/>
      <c r="T276" s="131"/>
      <c r="U276" s="131"/>
      <c r="V276" s="131"/>
      <c r="W276" s="131"/>
      <c r="X276" s="131"/>
      <c r="Y276" s="131"/>
      <c r="Z276" s="131"/>
      <c r="AA276" s="131"/>
      <c r="AB276" s="131"/>
      <c r="AC276" s="131"/>
      <c r="AD276" s="131"/>
      <c r="AE276" s="131"/>
      <c r="AF276" s="131"/>
      <c r="AG276" s="131"/>
      <c r="AH276" s="131"/>
      <c r="AI276" s="131"/>
    </row>
    <row r="277" ht="15.75" customHeight="1">
      <c r="A277" s="131"/>
      <c r="B277" s="131"/>
      <c r="C277" s="131"/>
      <c r="D277" s="131"/>
      <c r="E277" s="131"/>
      <c r="F277" s="131"/>
      <c r="G277" s="131"/>
      <c r="H277" s="131"/>
      <c r="I277" s="131"/>
      <c r="J277" s="131"/>
      <c r="K277" s="131"/>
      <c r="L277" s="131"/>
      <c r="M277" s="131"/>
      <c r="N277" s="131"/>
      <c r="O277" s="131"/>
      <c r="P277" s="131"/>
      <c r="Q277" s="131"/>
      <c r="R277" s="131"/>
      <c r="S277" s="131"/>
      <c r="T277" s="131"/>
      <c r="U277" s="131"/>
      <c r="V277" s="131"/>
      <c r="W277" s="131"/>
      <c r="X277" s="131"/>
      <c r="Y277" s="131"/>
      <c r="Z277" s="131"/>
      <c r="AA277" s="131"/>
      <c r="AB277" s="131"/>
      <c r="AC277" s="131"/>
      <c r="AD277" s="131"/>
      <c r="AE277" s="131"/>
      <c r="AF277" s="131"/>
      <c r="AG277" s="131"/>
      <c r="AH277" s="131"/>
      <c r="AI277" s="131"/>
    </row>
    <row r="278" ht="15.75" customHeight="1">
      <c r="A278" s="131"/>
      <c r="B278" s="131"/>
      <c r="C278" s="131"/>
      <c r="D278" s="131"/>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c r="AA278" s="131"/>
      <c r="AB278" s="131"/>
      <c r="AC278" s="131"/>
      <c r="AD278" s="131"/>
      <c r="AE278" s="131"/>
      <c r="AF278" s="131"/>
      <c r="AG278" s="131"/>
      <c r="AH278" s="131"/>
      <c r="AI278" s="131"/>
    </row>
    <row r="279" ht="15.75" customHeight="1">
      <c r="A279" s="131"/>
      <c r="B279" s="131"/>
      <c r="C279" s="131"/>
      <c r="D279" s="131"/>
      <c r="E279" s="131"/>
      <c r="F279" s="131"/>
      <c r="G279" s="131"/>
      <c r="H279" s="131"/>
      <c r="I279" s="131"/>
      <c r="J279" s="131"/>
      <c r="K279" s="131"/>
      <c r="L279" s="131"/>
      <c r="M279" s="131"/>
      <c r="N279" s="131"/>
      <c r="O279" s="131"/>
      <c r="P279" s="131"/>
      <c r="Q279" s="131"/>
      <c r="R279" s="131"/>
      <c r="S279" s="131"/>
      <c r="T279" s="131"/>
      <c r="U279" s="131"/>
      <c r="V279" s="131"/>
      <c r="W279" s="131"/>
      <c r="X279" s="131"/>
      <c r="Y279" s="131"/>
      <c r="Z279" s="131"/>
      <c r="AA279" s="131"/>
      <c r="AB279" s="131"/>
      <c r="AC279" s="131"/>
      <c r="AD279" s="131"/>
      <c r="AE279" s="131"/>
      <c r="AF279" s="131"/>
      <c r="AG279" s="131"/>
      <c r="AH279" s="131"/>
      <c r="AI279" s="131"/>
    </row>
    <row r="280" ht="15.75" customHeight="1">
      <c r="A280" s="131"/>
      <c r="B280" s="131"/>
      <c r="C280" s="131"/>
      <c r="D280" s="131"/>
      <c r="E280" s="131"/>
      <c r="F280" s="131"/>
      <c r="G280" s="131"/>
      <c r="H280" s="131"/>
      <c r="I280" s="131"/>
      <c r="J280" s="131"/>
      <c r="K280" s="131"/>
      <c r="L280" s="131"/>
      <c r="M280" s="131"/>
      <c r="N280" s="131"/>
      <c r="O280" s="131"/>
      <c r="P280" s="131"/>
      <c r="Q280" s="131"/>
      <c r="R280" s="131"/>
      <c r="S280" s="131"/>
      <c r="T280" s="131"/>
      <c r="U280" s="131"/>
      <c r="V280" s="131"/>
      <c r="W280" s="131"/>
      <c r="X280" s="131"/>
      <c r="Y280" s="131"/>
      <c r="Z280" s="131"/>
      <c r="AA280" s="131"/>
      <c r="AB280" s="131"/>
      <c r="AC280" s="131"/>
      <c r="AD280" s="131"/>
      <c r="AE280" s="131"/>
      <c r="AF280" s="131"/>
      <c r="AG280" s="131"/>
      <c r="AH280" s="131"/>
      <c r="AI280" s="131"/>
    </row>
    <row r="281" ht="15.75" customHeight="1">
      <c r="A281" s="131"/>
      <c r="B281" s="131"/>
      <c r="C281" s="131"/>
      <c r="D281" s="131"/>
      <c r="E281" s="131"/>
      <c r="F281" s="131"/>
      <c r="G281" s="131"/>
      <c r="H281" s="131"/>
      <c r="I281" s="131"/>
      <c r="J281" s="131"/>
      <c r="K281" s="131"/>
      <c r="L281" s="131"/>
      <c r="M281" s="131"/>
      <c r="N281" s="131"/>
      <c r="O281" s="131"/>
      <c r="P281" s="131"/>
      <c r="Q281" s="131"/>
      <c r="R281" s="131"/>
      <c r="S281" s="131"/>
      <c r="T281" s="131"/>
      <c r="U281" s="131"/>
      <c r="V281" s="131"/>
      <c r="W281" s="131"/>
      <c r="X281" s="131"/>
      <c r="Y281" s="131"/>
      <c r="Z281" s="131"/>
      <c r="AA281" s="131"/>
      <c r="AB281" s="131"/>
      <c r="AC281" s="131"/>
      <c r="AD281" s="131"/>
      <c r="AE281" s="131"/>
      <c r="AF281" s="131"/>
      <c r="AG281" s="131"/>
      <c r="AH281" s="131"/>
      <c r="AI281" s="131"/>
    </row>
    <row r="282" ht="15.75" customHeight="1">
      <c r="A282" s="131"/>
      <c r="B282" s="131"/>
      <c r="C282" s="131"/>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c r="AA282" s="131"/>
      <c r="AB282" s="131"/>
      <c r="AC282" s="131"/>
      <c r="AD282" s="131"/>
      <c r="AE282" s="131"/>
      <c r="AF282" s="131"/>
      <c r="AG282" s="131"/>
      <c r="AH282" s="131"/>
      <c r="AI282" s="131"/>
    </row>
    <row r="283" ht="15.75" customHeight="1">
      <c r="A283" s="131"/>
      <c r="B283" s="131"/>
      <c r="C283" s="131"/>
      <c r="D283" s="131"/>
      <c r="E283" s="131"/>
      <c r="F283" s="131"/>
      <c r="G283" s="131"/>
      <c r="H283" s="131"/>
      <c r="I283" s="131"/>
      <c r="J283" s="131"/>
      <c r="K283" s="131"/>
      <c r="L283" s="131"/>
      <c r="M283" s="131"/>
      <c r="N283" s="131"/>
      <c r="O283" s="131"/>
      <c r="P283" s="131"/>
      <c r="Q283" s="131"/>
      <c r="R283" s="131"/>
      <c r="S283" s="131"/>
      <c r="T283" s="131"/>
      <c r="U283" s="131"/>
      <c r="V283" s="131"/>
      <c r="W283" s="131"/>
      <c r="X283" s="131"/>
      <c r="Y283" s="131"/>
      <c r="Z283" s="131"/>
      <c r="AA283" s="131"/>
      <c r="AB283" s="131"/>
      <c r="AC283" s="131"/>
      <c r="AD283" s="131"/>
      <c r="AE283" s="131"/>
      <c r="AF283" s="131"/>
      <c r="AG283" s="131"/>
      <c r="AH283" s="131"/>
      <c r="AI283" s="131"/>
    </row>
    <row r="284" ht="15.75" customHeight="1">
      <c r="A284" s="131"/>
      <c r="B284" s="131"/>
      <c r="C284" s="131"/>
      <c r="D284" s="131"/>
      <c r="E284" s="131"/>
      <c r="F284" s="131"/>
      <c r="G284" s="131"/>
      <c r="H284" s="131"/>
      <c r="I284" s="131"/>
      <c r="J284" s="131"/>
      <c r="K284" s="131"/>
      <c r="L284" s="131"/>
      <c r="M284" s="131"/>
      <c r="N284" s="131"/>
      <c r="O284" s="131"/>
      <c r="P284" s="131"/>
      <c r="Q284" s="131"/>
      <c r="R284" s="131"/>
      <c r="S284" s="131"/>
      <c r="T284" s="131"/>
      <c r="U284" s="131"/>
      <c r="V284" s="131"/>
      <c r="W284" s="131"/>
      <c r="X284" s="131"/>
      <c r="Y284" s="131"/>
      <c r="Z284" s="131"/>
      <c r="AA284" s="131"/>
      <c r="AB284" s="131"/>
      <c r="AC284" s="131"/>
      <c r="AD284" s="131"/>
      <c r="AE284" s="131"/>
      <c r="AF284" s="131"/>
      <c r="AG284" s="131"/>
      <c r="AH284" s="131"/>
      <c r="AI284" s="131"/>
    </row>
    <row r="285" ht="15.75" customHeight="1">
      <c r="A285" s="131"/>
      <c r="B285" s="131"/>
      <c r="C285" s="131"/>
      <c r="D285" s="131"/>
      <c r="E285" s="131"/>
      <c r="F285" s="131"/>
      <c r="G285" s="131"/>
      <c r="H285" s="131"/>
      <c r="I285" s="131"/>
      <c r="J285" s="131"/>
      <c r="K285" s="131"/>
      <c r="L285" s="131"/>
      <c r="M285" s="131"/>
      <c r="N285" s="131"/>
      <c r="O285" s="131"/>
      <c r="P285" s="131"/>
      <c r="Q285" s="131"/>
      <c r="R285" s="131"/>
      <c r="S285" s="131"/>
      <c r="T285" s="131"/>
      <c r="U285" s="131"/>
      <c r="V285" s="131"/>
      <c r="W285" s="131"/>
      <c r="X285" s="131"/>
      <c r="Y285" s="131"/>
      <c r="Z285" s="131"/>
      <c r="AA285" s="131"/>
      <c r="AB285" s="131"/>
      <c r="AC285" s="131"/>
      <c r="AD285" s="131"/>
      <c r="AE285" s="131"/>
      <c r="AF285" s="131"/>
      <c r="AG285" s="131"/>
      <c r="AH285" s="131"/>
      <c r="AI285" s="131"/>
    </row>
    <row r="286" ht="15.75" customHeight="1">
      <c r="A286" s="131"/>
      <c r="B286" s="131"/>
      <c r="C286" s="131"/>
      <c r="D286" s="131"/>
      <c r="E286" s="131"/>
      <c r="F286" s="131"/>
      <c r="G286" s="131"/>
      <c r="H286" s="131"/>
      <c r="I286" s="131"/>
      <c r="J286" s="131"/>
      <c r="K286" s="131"/>
      <c r="L286" s="131"/>
      <c r="M286" s="131"/>
      <c r="N286" s="131"/>
      <c r="O286" s="131"/>
      <c r="P286" s="131"/>
      <c r="Q286" s="131"/>
      <c r="R286" s="131"/>
      <c r="S286" s="131"/>
      <c r="T286" s="131"/>
      <c r="U286" s="131"/>
      <c r="V286" s="131"/>
      <c r="W286" s="131"/>
      <c r="X286" s="131"/>
      <c r="Y286" s="131"/>
      <c r="Z286" s="131"/>
      <c r="AA286" s="131"/>
      <c r="AB286" s="131"/>
      <c r="AC286" s="131"/>
      <c r="AD286" s="131"/>
      <c r="AE286" s="131"/>
      <c r="AF286" s="131"/>
      <c r="AG286" s="131"/>
      <c r="AH286" s="131"/>
      <c r="AI286" s="131"/>
    </row>
    <row r="287" ht="15.75" customHeight="1">
      <c r="A287" s="131"/>
      <c r="B287" s="131"/>
      <c r="C287" s="131"/>
      <c r="D287" s="131"/>
      <c r="E287" s="131"/>
      <c r="F287" s="131"/>
      <c r="G287" s="131"/>
      <c r="H287" s="131"/>
      <c r="I287" s="131"/>
      <c r="J287" s="131"/>
      <c r="K287" s="131"/>
      <c r="L287" s="131"/>
      <c r="M287" s="131"/>
      <c r="N287" s="131"/>
      <c r="O287" s="131"/>
      <c r="P287" s="131"/>
      <c r="Q287" s="131"/>
      <c r="R287" s="131"/>
      <c r="S287" s="131"/>
      <c r="T287" s="131"/>
      <c r="U287" s="131"/>
      <c r="V287" s="131"/>
      <c r="W287" s="131"/>
      <c r="X287" s="131"/>
      <c r="Y287" s="131"/>
      <c r="Z287" s="131"/>
      <c r="AA287" s="131"/>
      <c r="AB287" s="131"/>
      <c r="AC287" s="131"/>
      <c r="AD287" s="131"/>
      <c r="AE287" s="131"/>
      <c r="AF287" s="131"/>
      <c r="AG287" s="131"/>
      <c r="AH287" s="131"/>
      <c r="AI287" s="131"/>
    </row>
    <row r="288" ht="15.75" customHeight="1">
      <c r="A288" s="131"/>
      <c r="B288" s="131"/>
      <c r="C288" s="131"/>
      <c r="D288" s="131"/>
      <c r="E288" s="131"/>
      <c r="F288" s="131"/>
      <c r="G288" s="131"/>
      <c r="H288" s="131"/>
      <c r="I288" s="131"/>
      <c r="J288" s="131"/>
      <c r="K288" s="131"/>
      <c r="L288" s="131"/>
      <c r="M288" s="131"/>
      <c r="N288" s="131"/>
      <c r="O288" s="131"/>
      <c r="P288" s="131"/>
      <c r="Q288" s="131"/>
      <c r="R288" s="131"/>
      <c r="S288" s="131"/>
      <c r="T288" s="131"/>
      <c r="U288" s="131"/>
      <c r="V288" s="131"/>
      <c r="W288" s="131"/>
      <c r="X288" s="131"/>
      <c r="Y288" s="131"/>
      <c r="Z288" s="131"/>
      <c r="AA288" s="131"/>
      <c r="AB288" s="131"/>
      <c r="AC288" s="131"/>
      <c r="AD288" s="131"/>
      <c r="AE288" s="131"/>
      <c r="AF288" s="131"/>
      <c r="AG288" s="131"/>
      <c r="AH288" s="131"/>
      <c r="AI288" s="131"/>
    </row>
    <row r="289" ht="15.75" customHeight="1">
      <c r="A289" s="131"/>
      <c r="B289" s="131"/>
      <c r="C289" s="131"/>
      <c r="D289" s="131"/>
      <c r="E289" s="131"/>
      <c r="F289" s="131"/>
      <c r="G289" s="131"/>
      <c r="H289" s="131"/>
      <c r="I289" s="131"/>
      <c r="J289" s="131"/>
      <c r="K289" s="131"/>
      <c r="L289" s="131"/>
      <c r="M289" s="131"/>
      <c r="N289" s="131"/>
      <c r="O289" s="131"/>
      <c r="P289" s="131"/>
      <c r="Q289" s="131"/>
      <c r="R289" s="131"/>
      <c r="S289" s="131"/>
      <c r="T289" s="131"/>
      <c r="U289" s="131"/>
      <c r="V289" s="131"/>
      <c r="W289" s="131"/>
      <c r="X289" s="131"/>
      <c r="Y289" s="131"/>
      <c r="Z289" s="131"/>
      <c r="AA289" s="131"/>
      <c r="AB289" s="131"/>
      <c r="AC289" s="131"/>
      <c r="AD289" s="131"/>
      <c r="AE289" s="131"/>
      <c r="AF289" s="131"/>
      <c r="AG289" s="131"/>
      <c r="AH289" s="131"/>
      <c r="AI289" s="131"/>
    </row>
    <row r="290" ht="15.75" customHeight="1">
      <c r="A290" s="131"/>
      <c r="B290" s="131"/>
      <c r="C290" s="131"/>
      <c r="D290" s="131"/>
      <c r="E290" s="131"/>
      <c r="F290" s="131"/>
      <c r="G290" s="131"/>
      <c r="H290" s="131"/>
      <c r="I290" s="131"/>
      <c r="J290" s="131"/>
      <c r="K290" s="131"/>
      <c r="L290" s="131"/>
      <c r="M290" s="131"/>
      <c r="N290" s="131"/>
      <c r="O290" s="131"/>
      <c r="P290" s="131"/>
      <c r="Q290" s="131"/>
      <c r="R290" s="131"/>
      <c r="S290" s="131"/>
      <c r="T290" s="131"/>
      <c r="U290" s="131"/>
      <c r="V290" s="131"/>
      <c r="W290" s="131"/>
      <c r="X290" s="131"/>
      <c r="Y290" s="131"/>
      <c r="Z290" s="131"/>
      <c r="AA290" s="131"/>
      <c r="AB290" s="131"/>
      <c r="AC290" s="131"/>
      <c r="AD290" s="131"/>
      <c r="AE290" s="131"/>
      <c r="AF290" s="131"/>
      <c r="AG290" s="131"/>
      <c r="AH290" s="131"/>
      <c r="AI290" s="131"/>
    </row>
    <row r="291" ht="15.75" customHeight="1">
      <c r="A291" s="131"/>
      <c r="B291" s="131"/>
      <c r="C291" s="131"/>
      <c r="D291" s="131"/>
      <c r="E291" s="131"/>
      <c r="F291" s="131"/>
      <c r="G291" s="131"/>
      <c r="H291" s="131"/>
      <c r="I291" s="131"/>
      <c r="J291" s="131"/>
      <c r="K291" s="131"/>
      <c r="L291" s="131"/>
      <c r="M291" s="131"/>
      <c r="N291" s="131"/>
      <c r="O291" s="131"/>
      <c r="P291" s="131"/>
      <c r="Q291" s="131"/>
      <c r="R291" s="131"/>
      <c r="S291" s="131"/>
      <c r="T291" s="131"/>
      <c r="U291" s="131"/>
      <c r="V291" s="131"/>
      <c r="W291" s="131"/>
      <c r="X291" s="131"/>
      <c r="Y291" s="131"/>
      <c r="Z291" s="131"/>
      <c r="AA291" s="131"/>
      <c r="AB291" s="131"/>
      <c r="AC291" s="131"/>
      <c r="AD291" s="131"/>
      <c r="AE291" s="131"/>
      <c r="AF291" s="131"/>
      <c r="AG291" s="131"/>
      <c r="AH291" s="131"/>
      <c r="AI291" s="131"/>
    </row>
    <row r="292" ht="15.75" customHeight="1">
      <c r="A292" s="131"/>
      <c r="B292" s="131"/>
      <c r="C292" s="131"/>
      <c r="D292" s="131"/>
      <c r="E292" s="131"/>
      <c r="F292" s="131"/>
      <c r="G292" s="131"/>
      <c r="H292" s="131"/>
      <c r="I292" s="131"/>
      <c r="J292" s="131"/>
      <c r="K292" s="131"/>
      <c r="L292" s="131"/>
      <c r="M292" s="131"/>
      <c r="N292" s="131"/>
      <c r="O292" s="131"/>
      <c r="P292" s="131"/>
      <c r="Q292" s="131"/>
      <c r="R292" s="131"/>
      <c r="S292" s="131"/>
      <c r="T292" s="131"/>
      <c r="U292" s="131"/>
      <c r="V292" s="131"/>
      <c r="W292" s="131"/>
      <c r="X292" s="131"/>
      <c r="Y292" s="131"/>
      <c r="Z292" s="131"/>
      <c r="AA292" s="131"/>
      <c r="AB292" s="131"/>
      <c r="AC292" s="131"/>
      <c r="AD292" s="131"/>
      <c r="AE292" s="131"/>
      <c r="AF292" s="131"/>
      <c r="AG292" s="131"/>
      <c r="AH292" s="131"/>
      <c r="AI292" s="131"/>
    </row>
    <row r="293" ht="15.75" customHeight="1">
      <c r="A293" s="131"/>
      <c r="B293" s="131"/>
      <c r="C293" s="131"/>
      <c r="D293" s="131"/>
      <c r="E293" s="131"/>
      <c r="F293" s="131"/>
      <c r="G293" s="131"/>
      <c r="H293" s="131"/>
      <c r="I293" s="131"/>
      <c r="J293" s="131"/>
      <c r="K293" s="131"/>
      <c r="L293" s="131"/>
      <c r="M293" s="131"/>
      <c r="N293" s="131"/>
      <c r="O293" s="131"/>
      <c r="P293" s="131"/>
      <c r="Q293" s="131"/>
      <c r="R293" s="131"/>
      <c r="S293" s="131"/>
      <c r="T293" s="131"/>
      <c r="U293" s="131"/>
      <c r="V293" s="131"/>
      <c r="W293" s="131"/>
      <c r="X293" s="131"/>
      <c r="Y293" s="131"/>
      <c r="Z293" s="131"/>
      <c r="AA293" s="131"/>
      <c r="AB293" s="131"/>
      <c r="AC293" s="131"/>
      <c r="AD293" s="131"/>
      <c r="AE293" s="131"/>
      <c r="AF293" s="131"/>
      <c r="AG293" s="131"/>
      <c r="AH293" s="131"/>
      <c r="AI293" s="131"/>
    </row>
    <row r="294" ht="15.75" customHeight="1">
      <c r="A294" s="131"/>
      <c r="B294" s="131"/>
      <c r="C294" s="131"/>
      <c r="D294" s="131"/>
      <c r="E294" s="131"/>
      <c r="F294" s="131"/>
      <c r="G294" s="131"/>
      <c r="H294" s="131"/>
      <c r="I294" s="131"/>
      <c r="J294" s="131"/>
      <c r="K294" s="131"/>
      <c r="L294" s="131"/>
      <c r="M294" s="131"/>
      <c r="N294" s="131"/>
      <c r="O294" s="131"/>
      <c r="P294" s="131"/>
      <c r="Q294" s="131"/>
      <c r="R294" s="131"/>
      <c r="S294" s="131"/>
      <c r="T294" s="131"/>
      <c r="U294" s="131"/>
      <c r="V294" s="131"/>
      <c r="W294" s="131"/>
      <c r="X294" s="131"/>
      <c r="Y294" s="131"/>
      <c r="Z294" s="131"/>
      <c r="AA294" s="131"/>
      <c r="AB294" s="131"/>
      <c r="AC294" s="131"/>
      <c r="AD294" s="131"/>
      <c r="AE294" s="131"/>
      <c r="AF294" s="131"/>
      <c r="AG294" s="131"/>
      <c r="AH294" s="131"/>
      <c r="AI294" s="131"/>
    </row>
    <row r="295" ht="15.75" customHeight="1">
      <c r="A295" s="131"/>
      <c r="B295" s="131"/>
      <c r="C295" s="131"/>
      <c r="D295" s="131"/>
      <c r="E295" s="131"/>
      <c r="F295" s="131"/>
      <c r="G295" s="131"/>
      <c r="H295" s="131"/>
      <c r="I295" s="131"/>
      <c r="J295" s="131"/>
      <c r="K295" s="131"/>
      <c r="L295" s="131"/>
      <c r="M295" s="131"/>
      <c r="N295" s="131"/>
      <c r="O295" s="131"/>
      <c r="P295" s="131"/>
      <c r="Q295" s="131"/>
      <c r="R295" s="131"/>
      <c r="S295" s="131"/>
      <c r="T295" s="131"/>
      <c r="U295" s="131"/>
      <c r="V295" s="131"/>
      <c r="W295" s="131"/>
      <c r="X295" s="131"/>
      <c r="Y295" s="131"/>
      <c r="Z295" s="131"/>
      <c r="AA295" s="131"/>
      <c r="AB295" s="131"/>
      <c r="AC295" s="131"/>
      <c r="AD295" s="131"/>
      <c r="AE295" s="131"/>
      <c r="AF295" s="131"/>
      <c r="AG295" s="131"/>
      <c r="AH295" s="131"/>
      <c r="AI295" s="131"/>
    </row>
    <row r="296" ht="15.75" customHeight="1">
      <c r="A296" s="131"/>
      <c r="B296" s="131"/>
      <c r="C296" s="131"/>
      <c r="D296" s="131"/>
      <c r="E296" s="131"/>
      <c r="F296" s="131"/>
      <c r="G296" s="131"/>
      <c r="H296" s="131"/>
      <c r="I296" s="131"/>
      <c r="J296" s="131"/>
      <c r="K296" s="131"/>
      <c r="L296" s="131"/>
      <c r="M296" s="131"/>
      <c r="N296" s="131"/>
      <c r="O296" s="131"/>
      <c r="P296" s="131"/>
      <c r="Q296" s="131"/>
      <c r="R296" s="131"/>
      <c r="S296" s="131"/>
      <c r="T296" s="131"/>
      <c r="U296" s="131"/>
      <c r="V296" s="131"/>
      <c r="W296" s="131"/>
      <c r="X296" s="131"/>
      <c r="Y296" s="131"/>
      <c r="Z296" s="131"/>
      <c r="AA296" s="131"/>
      <c r="AB296" s="131"/>
      <c r="AC296" s="131"/>
      <c r="AD296" s="131"/>
      <c r="AE296" s="131"/>
      <c r="AF296" s="131"/>
      <c r="AG296" s="131"/>
      <c r="AH296" s="131"/>
      <c r="AI296" s="131"/>
    </row>
    <row r="297" ht="15.75" customHeight="1">
      <c r="A297" s="131"/>
      <c r="B297" s="131"/>
      <c r="C297" s="131"/>
      <c r="D297" s="131"/>
      <c r="E297" s="131"/>
      <c r="F297" s="131"/>
      <c r="G297" s="131"/>
      <c r="H297" s="131"/>
      <c r="I297" s="131"/>
      <c r="J297" s="131"/>
      <c r="K297" s="131"/>
      <c r="L297" s="131"/>
      <c r="M297" s="131"/>
      <c r="N297" s="131"/>
      <c r="O297" s="131"/>
      <c r="P297" s="131"/>
      <c r="Q297" s="131"/>
      <c r="R297" s="131"/>
      <c r="S297" s="131"/>
      <c r="T297" s="131"/>
      <c r="U297" s="131"/>
      <c r="V297" s="131"/>
      <c r="W297" s="131"/>
      <c r="X297" s="131"/>
      <c r="Y297" s="131"/>
      <c r="Z297" s="131"/>
      <c r="AA297" s="131"/>
      <c r="AB297" s="131"/>
      <c r="AC297" s="131"/>
      <c r="AD297" s="131"/>
      <c r="AE297" s="131"/>
      <c r="AF297" s="131"/>
      <c r="AG297" s="131"/>
      <c r="AH297" s="131"/>
      <c r="AI297" s="131"/>
    </row>
    <row r="298" ht="15.75" customHeight="1">
      <c r="A298" s="131"/>
      <c r="B298" s="131"/>
      <c r="C298" s="131"/>
      <c r="D298" s="131"/>
      <c r="E298" s="131"/>
      <c r="F298" s="131"/>
      <c r="G298" s="131"/>
      <c r="H298" s="131"/>
      <c r="I298" s="131"/>
      <c r="J298" s="131"/>
      <c r="K298" s="131"/>
      <c r="L298" s="131"/>
      <c r="M298" s="131"/>
      <c r="N298" s="131"/>
      <c r="O298" s="131"/>
      <c r="P298" s="131"/>
      <c r="Q298" s="131"/>
      <c r="R298" s="131"/>
      <c r="S298" s="131"/>
      <c r="T298" s="131"/>
      <c r="U298" s="131"/>
      <c r="V298" s="131"/>
      <c r="W298" s="131"/>
      <c r="X298" s="131"/>
      <c r="Y298" s="131"/>
      <c r="Z298" s="131"/>
      <c r="AA298" s="131"/>
      <c r="AB298" s="131"/>
      <c r="AC298" s="131"/>
      <c r="AD298" s="131"/>
      <c r="AE298" s="131"/>
      <c r="AF298" s="131"/>
      <c r="AG298" s="131"/>
      <c r="AH298" s="131"/>
      <c r="AI298" s="131"/>
    </row>
    <row r="299" ht="15.75" customHeight="1">
      <c r="A299" s="96"/>
      <c r="B299" s="96"/>
      <c r="C299" s="96"/>
      <c r="D299" s="96"/>
      <c r="E299" s="96"/>
      <c r="F299" s="96"/>
      <c r="G299" s="96"/>
      <c r="H299" s="96"/>
      <c r="I299" s="96"/>
      <c r="J299" s="96"/>
      <c r="K299" s="96"/>
      <c r="L299" s="96"/>
      <c r="M299" s="96"/>
      <c r="N299" s="96"/>
      <c r="O299" s="96"/>
      <c r="P299" s="96"/>
      <c r="Q299" s="96"/>
      <c r="R299" s="96"/>
      <c r="S299" s="96"/>
      <c r="T299" s="96"/>
      <c r="U299" s="96"/>
      <c r="V299" s="96"/>
      <c r="W299" s="96"/>
      <c r="X299" s="96"/>
      <c r="Y299" s="96"/>
      <c r="Z299" s="96"/>
      <c r="AA299" s="96"/>
      <c r="AB299" s="96"/>
      <c r="AC299" s="96"/>
      <c r="AD299" s="96"/>
      <c r="AE299" s="96"/>
      <c r="AF299" s="96"/>
      <c r="AG299" s="96"/>
      <c r="AH299" s="96"/>
      <c r="AI299" s="96"/>
    </row>
    <row r="300" ht="15.75" customHeight="1">
      <c r="A300" s="96"/>
      <c r="B300" s="96"/>
      <c r="C300" s="96"/>
      <c r="D300" s="96"/>
      <c r="E300" s="96"/>
      <c r="F300" s="96"/>
      <c r="G300" s="96"/>
      <c r="H300" s="96"/>
      <c r="I300" s="96"/>
      <c r="J300" s="96"/>
      <c r="K300" s="96"/>
      <c r="L300" s="96"/>
      <c r="M300" s="96"/>
      <c r="N300" s="96"/>
      <c r="O300" s="96"/>
      <c r="P300" s="96"/>
      <c r="Q300" s="96"/>
      <c r="R300" s="96"/>
      <c r="S300" s="96"/>
      <c r="T300" s="96"/>
      <c r="U300" s="96"/>
      <c r="V300" s="96"/>
      <c r="W300" s="96"/>
      <c r="X300" s="96"/>
      <c r="Y300" s="96"/>
      <c r="Z300" s="96"/>
      <c r="AA300" s="96"/>
      <c r="AB300" s="96"/>
      <c r="AC300" s="96"/>
      <c r="AD300" s="96"/>
      <c r="AE300" s="96"/>
      <c r="AF300" s="96"/>
      <c r="AG300" s="96"/>
      <c r="AH300" s="96"/>
      <c r="AI300" s="96"/>
    </row>
    <row r="301" ht="15.75" customHeight="1">
      <c r="A301" s="96"/>
      <c r="B301" s="96"/>
      <c r="C301" s="96"/>
      <c r="D301" s="96"/>
      <c r="E301" s="96"/>
      <c r="F301" s="96"/>
      <c r="G301" s="96"/>
      <c r="H301" s="96"/>
      <c r="I301" s="96"/>
      <c r="J301" s="96"/>
      <c r="K301" s="96"/>
      <c r="L301" s="96"/>
      <c r="M301" s="96"/>
      <c r="N301" s="96"/>
      <c r="O301" s="96"/>
      <c r="P301" s="96"/>
      <c r="Q301" s="96"/>
      <c r="R301" s="96"/>
      <c r="S301" s="96"/>
      <c r="T301" s="96"/>
      <c r="U301" s="96"/>
      <c r="V301" s="96"/>
      <c r="W301" s="96"/>
      <c r="X301" s="96"/>
      <c r="Y301" s="96"/>
      <c r="Z301" s="96"/>
      <c r="AA301" s="96"/>
      <c r="AB301" s="96"/>
      <c r="AC301" s="96"/>
      <c r="AD301" s="96"/>
      <c r="AE301" s="96"/>
      <c r="AF301" s="96"/>
      <c r="AG301" s="96"/>
      <c r="AH301" s="96"/>
      <c r="AI301" s="96"/>
    </row>
    <row r="302" ht="15.75" customHeight="1">
      <c r="A302" s="96"/>
      <c r="B302" s="96"/>
      <c r="C302" s="96"/>
      <c r="D302" s="96"/>
      <c r="E302" s="96"/>
      <c r="F302" s="96"/>
      <c r="G302" s="96"/>
      <c r="H302" s="96"/>
      <c r="I302" s="96"/>
      <c r="J302" s="96"/>
      <c r="K302" s="96"/>
      <c r="L302" s="96"/>
      <c r="M302" s="96"/>
      <c r="N302" s="96"/>
      <c r="O302" s="96"/>
      <c r="P302" s="96"/>
      <c r="Q302" s="96"/>
      <c r="R302" s="96"/>
      <c r="S302" s="96"/>
      <c r="T302" s="96"/>
      <c r="U302" s="96"/>
      <c r="V302" s="96"/>
      <c r="W302" s="96"/>
      <c r="X302" s="96"/>
      <c r="Y302" s="96"/>
      <c r="Z302" s="96"/>
      <c r="AA302" s="96"/>
      <c r="AB302" s="96"/>
      <c r="AC302" s="96"/>
      <c r="AD302" s="96"/>
      <c r="AE302" s="96"/>
      <c r="AF302" s="96"/>
      <c r="AG302" s="96"/>
      <c r="AH302" s="96"/>
      <c r="AI302" s="96"/>
    </row>
    <row r="303" ht="15.75" customHeight="1">
      <c r="A303" s="96"/>
      <c r="B303" s="96"/>
      <c r="C303" s="96"/>
      <c r="D303" s="96"/>
      <c r="E303" s="96"/>
      <c r="F303" s="96"/>
      <c r="G303" s="96"/>
      <c r="H303" s="96"/>
      <c r="I303" s="96"/>
      <c r="J303" s="96"/>
      <c r="K303" s="96"/>
      <c r="L303" s="96"/>
      <c r="M303" s="96"/>
      <c r="N303" s="96"/>
      <c r="O303" s="96"/>
      <c r="P303" s="96"/>
      <c r="Q303" s="96"/>
      <c r="R303" s="96"/>
      <c r="S303" s="96"/>
      <c r="T303" s="96"/>
      <c r="U303" s="96"/>
      <c r="V303" s="96"/>
      <c r="W303" s="96"/>
      <c r="X303" s="96"/>
      <c r="Y303" s="96"/>
      <c r="Z303" s="96"/>
      <c r="AA303" s="96"/>
      <c r="AB303" s="96"/>
      <c r="AC303" s="96"/>
      <c r="AD303" s="96"/>
      <c r="AE303" s="96"/>
      <c r="AF303" s="96"/>
      <c r="AG303" s="96"/>
      <c r="AH303" s="96"/>
      <c r="AI303" s="96"/>
    </row>
    <row r="304" ht="15.75" customHeight="1">
      <c r="A304" s="96"/>
      <c r="B304" s="96"/>
      <c r="C304" s="96"/>
      <c r="D304" s="96"/>
      <c r="E304" s="96"/>
      <c r="F304" s="96"/>
      <c r="G304" s="96"/>
      <c r="H304" s="96"/>
      <c r="I304" s="96"/>
      <c r="J304" s="96"/>
      <c r="K304" s="96"/>
      <c r="L304" s="96"/>
      <c r="M304" s="96"/>
      <c r="N304" s="96"/>
      <c r="O304" s="96"/>
      <c r="P304" s="96"/>
      <c r="Q304" s="96"/>
      <c r="R304" s="96"/>
      <c r="S304" s="96"/>
      <c r="T304" s="96"/>
      <c r="U304" s="96"/>
      <c r="V304" s="96"/>
      <c r="W304" s="96"/>
      <c r="X304" s="96"/>
      <c r="Y304" s="96"/>
      <c r="Z304" s="96"/>
      <c r="AA304" s="96"/>
      <c r="AB304" s="96"/>
      <c r="AC304" s="96"/>
      <c r="AD304" s="96"/>
      <c r="AE304" s="96"/>
      <c r="AF304" s="96"/>
      <c r="AG304" s="96"/>
      <c r="AH304" s="96"/>
      <c r="AI304" s="96"/>
    </row>
    <row r="305" ht="15.75" customHeight="1">
      <c r="A305" s="96"/>
      <c r="B305" s="96"/>
      <c r="C305" s="96"/>
      <c r="D305" s="96"/>
      <c r="E305" s="96"/>
      <c r="F305" s="96"/>
      <c r="G305" s="96"/>
      <c r="H305" s="96"/>
      <c r="I305" s="96"/>
      <c r="J305" s="96"/>
      <c r="K305" s="96"/>
      <c r="L305" s="96"/>
      <c r="M305" s="96"/>
      <c r="N305" s="96"/>
      <c r="O305" s="96"/>
      <c r="P305" s="96"/>
      <c r="Q305" s="96"/>
      <c r="R305" s="96"/>
      <c r="S305" s="96"/>
      <c r="T305" s="96"/>
      <c r="U305" s="96"/>
      <c r="V305" s="96"/>
      <c r="W305" s="96"/>
      <c r="X305" s="96"/>
      <c r="Y305" s="96"/>
      <c r="Z305" s="96"/>
      <c r="AA305" s="96"/>
      <c r="AB305" s="96"/>
      <c r="AC305" s="96"/>
      <c r="AD305" s="96"/>
      <c r="AE305" s="96"/>
      <c r="AF305" s="96"/>
      <c r="AG305" s="96"/>
      <c r="AH305" s="96"/>
      <c r="AI305" s="96"/>
    </row>
    <row r="306" ht="15.75" customHeight="1">
      <c r="A306" s="96"/>
      <c r="B306" s="96"/>
      <c r="C306" s="96"/>
      <c r="D306" s="96"/>
      <c r="E306" s="96"/>
      <c r="F306" s="96"/>
      <c r="G306" s="96"/>
      <c r="H306" s="96"/>
      <c r="I306" s="96"/>
      <c r="J306" s="96"/>
      <c r="K306" s="96"/>
      <c r="L306" s="96"/>
      <c r="M306" s="96"/>
      <c r="N306" s="96"/>
      <c r="O306" s="96"/>
      <c r="P306" s="96"/>
      <c r="Q306" s="96"/>
      <c r="R306" s="96"/>
      <c r="S306" s="96"/>
      <c r="T306" s="96"/>
      <c r="U306" s="96"/>
      <c r="V306" s="96"/>
      <c r="W306" s="96"/>
      <c r="X306" s="96"/>
      <c r="Y306" s="96"/>
      <c r="Z306" s="96"/>
      <c r="AA306" s="96"/>
      <c r="AB306" s="96"/>
      <c r="AC306" s="96"/>
      <c r="AD306" s="96"/>
      <c r="AE306" s="96"/>
      <c r="AF306" s="96"/>
      <c r="AG306" s="96"/>
      <c r="AH306" s="96"/>
      <c r="AI306" s="96"/>
    </row>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5">
    <mergeCell ref="U4:W4"/>
    <mergeCell ref="X4:Z4"/>
    <mergeCell ref="AC4:AE4"/>
    <mergeCell ref="AG4:AH4"/>
    <mergeCell ref="AG5:AH5"/>
    <mergeCell ref="AG6:AH6"/>
    <mergeCell ref="AG7:AH7"/>
    <mergeCell ref="AG8:AH8"/>
    <mergeCell ref="A1:I1"/>
    <mergeCell ref="K1:S1"/>
    <mergeCell ref="U1:W1"/>
    <mergeCell ref="X1:Z1"/>
    <mergeCell ref="AA1:AH1"/>
    <mergeCell ref="A4:B4"/>
    <mergeCell ref="C4:N4"/>
    <mergeCell ref="O4:Q4"/>
    <mergeCell ref="R4:T4"/>
    <mergeCell ref="B5:N5"/>
    <mergeCell ref="O5:Q5"/>
    <mergeCell ref="B6:N6"/>
    <mergeCell ref="R6:T6"/>
    <mergeCell ref="U7:W7"/>
    <mergeCell ref="U10:W10"/>
    <mergeCell ref="X10:Z10"/>
    <mergeCell ref="AC10:AE10"/>
    <mergeCell ref="AG10:AH10"/>
    <mergeCell ref="AG11:AH11"/>
    <mergeCell ref="AG12:AH12"/>
    <mergeCell ref="AG13:AH13"/>
    <mergeCell ref="AG14:AH14"/>
    <mergeCell ref="B7:N7"/>
    <mergeCell ref="B8:N8"/>
    <mergeCell ref="X8:Z8"/>
    <mergeCell ref="A10:B10"/>
    <mergeCell ref="C10:N10"/>
    <mergeCell ref="O10:Q10"/>
    <mergeCell ref="R10:T10"/>
    <mergeCell ref="AC16:AE16"/>
    <mergeCell ref="AG16:AH16"/>
    <mergeCell ref="AG17:AH17"/>
    <mergeCell ref="AG18:AH18"/>
    <mergeCell ref="AG19:AH19"/>
    <mergeCell ref="AG20:AH20"/>
    <mergeCell ref="B26:N26"/>
    <mergeCell ref="A29:I29"/>
    <mergeCell ref="K29:S29"/>
    <mergeCell ref="U29:W29"/>
    <mergeCell ref="X29:Z29"/>
    <mergeCell ref="AA29:AH29"/>
    <mergeCell ref="L33:V33"/>
    <mergeCell ref="A32:K32"/>
    <mergeCell ref="A34:K34"/>
    <mergeCell ref="L34:V34"/>
    <mergeCell ref="W35:AG35"/>
    <mergeCell ref="A36:K36"/>
    <mergeCell ref="W36:AG36"/>
    <mergeCell ref="L37:V37"/>
    <mergeCell ref="A38:K38"/>
    <mergeCell ref="L38:V38"/>
    <mergeCell ref="W39:AG39"/>
    <mergeCell ref="A40:K40"/>
    <mergeCell ref="W40:AG40"/>
    <mergeCell ref="L41:V41"/>
    <mergeCell ref="A42:K42"/>
    <mergeCell ref="L42:V42"/>
    <mergeCell ref="W43:AG43"/>
    <mergeCell ref="A44:K44"/>
    <mergeCell ref="W44:AG44"/>
    <mergeCell ref="L45:V45"/>
    <mergeCell ref="A46:K46"/>
    <mergeCell ref="L46:V46"/>
    <mergeCell ref="A53:K53"/>
    <mergeCell ref="A55:K55"/>
    <mergeCell ref="A49:K49"/>
    <mergeCell ref="L50:V50"/>
    <mergeCell ref="A51:K51"/>
    <mergeCell ref="L51:V51"/>
    <mergeCell ref="W52:AG52"/>
    <mergeCell ref="W53:AG53"/>
    <mergeCell ref="L54:V54"/>
    <mergeCell ref="L65:V65"/>
    <mergeCell ref="W65:AG65"/>
    <mergeCell ref="A70:I70"/>
    <mergeCell ref="K70:S70"/>
    <mergeCell ref="U70:W70"/>
    <mergeCell ref="X70:Z70"/>
    <mergeCell ref="AA70:AH70"/>
    <mergeCell ref="A73:K73"/>
    <mergeCell ref="L74:V74"/>
    <mergeCell ref="A75:K75"/>
    <mergeCell ref="L75:V75"/>
    <mergeCell ref="W76:AG76"/>
    <mergeCell ref="W77:AG77"/>
    <mergeCell ref="L78:V78"/>
    <mergeCell ref="L79:V79"/>
    <mergeCell ref="W80:AG80"/>
    <mergeCell ref="W81:AG81"/>
    <mergeCell ref="L82:V82"/>
    <mergeCell ref="L83:V83"/>
    <mergeCell ref="W84:AG84"/>
    <mergeCell ref="W85:AG85"/>
    <mergeCell ref="A92:K92"/>
    <mergeCell ref="A94:K94"/>
    <mergeCell ref="A96:K96"/>
    <mergeCell ref="A77:K77"/>
    <mergeCell ref="A79:K79"/>
    <mergeCell ref="A81:K81"/>
    <mergeCell ref="A83:K83"/>
    <mergeCell ref="A85:K85"/>
    <mergeCell ref="A87:K87"/>
    <mergeCell ref="A90:K90"/>
    <mergeCell ref="L86:V86"/>
    <mergeCell ref="L87:V87"/>
    <mergeCell ref="L91:V91"/>
    <mergeCell ref="L92:V92"/>
    <mergeCell ref="W93:AG93"/>
    <mergeCell ref="W94:AG94"/>
    <mergeCell ref="L95:V95"/>
    <mergeCell ref="L106:V106"/>
    <mergeCell ref="W106:AG106"/>
    <mergeCell ref="L96:V96"/>
    <mergeCell ref="L99:V99"/>
    <mergeCell ref="W100:AG100"/>
    <mergeCell ref="L101:V101"/>
    <mergeCell ref="W101:AG101"/>
    <mergeCell ref="L104:V104"/>
    <mergeCell ref="W105:AG105"/>
    <mergeCell ref="B11:N11"/>
    <mergeCell ref="O11:Q11"/>
    <mergeCell ref="B12:N12"/>
    <mergeCell ref="R12:T12"/>
    <mergeCell ref="B13:N13"/>
    <mergeCell ref="U13:W13"/>
    <mergeCell ref="X14:Z14"/>
    <mergeCell ref="B14:N14"/>
    <mergeCell ref="A16:B16"/>
    <mergeCell ref="C16:N16"/>
    <mergeCell ref="O16:Q16"/>
    <mergeCell ref="R16:T16"/>
    <mergeCell ref="U16:W16"/>
    <mergeCell ref="X16:Z16"/>
    <mergeCell ref="B17:N17"/>
    <mergeCell ref="O17:Q17"/>
    <mergeCell ref="B18:N18"/>
    <mergeCell ref="R18:T18"/>
    <mergeCell ref="B19:N19"/>
    <mergeCell ref="U19:W19"/>
    <mergeCell ref="X20:Z20"/>
    <mergeCell ref="AC22:AE22"/>
    <mergeCell ref="AG22:AH22"/>
    <mergeCell ref="AG23:AH23"/>
    <mergeCell ref="AG24:AH24"/>
    <mergeCell ref="AG25:AH25"/>
    <mergeCell ref="AG26:AH26"/>
    <mergeCell ref="B20:N20"/>
    <mergeCell ref="A22:B22"/>
    <mergeCell ref="C22:N22"/>
    <mergeCell ref="O22:Q22"/>
    <mergeCell ref="R22:T22"/>
    <mergeCell ref="U22:W22"/>
    <mergeCell ref="X22:Z22"/>
    <mergeCell ref="B23:N23"/>
    <mergeCell ref="O23:Q23"/>
    <mergeCell ref="B24:N24"/>
    <mergeCell ref="R24:T24"/>
    <mergeCell ref="B25:N25"/>
    <mergeCell ref="U25:W25"/>
    <mergeCell ref="X26:Z26"/>
    <mergeCell ref="L55:V55"/>
    <mergeCell ref="L58:V58"/>
    <mergeCell ref="W59:AG59"/>
    <mergeCell ref="L60:V60"/>
    <mergeCell ref="W60:AG60"/>
    <mergeCell ref="L63:V63"/>
    <mergeCell ref="W64:AG64"/>
  </mergeCells>
  <conditionalFormatting sqref="AG5:AH8 AG11:AH14 AG17:AH20 AG23:AH26">
    <cfRule type="cellIs" dxfId="0" priority="1" operator="lessThan">
      <formula>2.5</formula>
    </cfRule>
  </conditionalFormatting>
  <conditionalFormatting sqref="AG5:AH8 AG11:AH14 AG17:AH20 AG23:AH26">
    <cfRule type="cellIs" dxfId="1" priority="2" operator="greaterThan">
      <formula>2.5</formula>
    </cfRule>
  </conditionalFormatting>
  <dataValidations>
    <dataValidation type="list" allowBlank="1" showErrorMessage="1" sqref="B5:B8 B11:B14 B17:B20 B23:B26">
      <formula1>seznam!$K:$K</formula1>
    </dataValidation>
    <dataValidation type="list" allowBlank="1" showErrorMessage="1" sqref="A32 L33 A34 W35 A36 L37 A38 W39 A40 L41 A42 W43 A44 L45 A46 A49 L50 A51 W52 A53 L54 A55 L58 W59 L60 L63 W64 L65 A73 L74 A75 W76 A77 L78 A79 W80 A81 L82 A83 W84 A85 L86 A87 A90 L91 A92 W93 A94 L95 A96 L99 W100 L101 L104 W105 L106">
      <formula1>$B$5:$B$26</formula1>
    </dataValidation>
  </dataValidations>
  <printOptions horizontalCentered="1"/>
  <pageMargins bottom="0.3937007874015748" footer="0.0" header="0.0" left="0.3937007874015748" right="0.3937007874015748" top="0.3937007874015748"/>
  <pageSetup fitToHeight="0"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fitToPage="1"/>
  </sheetPr>
  <sheetViews>
    <sheetView showGridLines="0" workbookViewId="0"/>
  </sheetViews>
  <sheetFormatPr customHeight="1" defaultColWidth="12.63" defaultRowHeight="15.0"/>
  <cols>
    <col customWidth="1" min="1" max="36" width="2.38"/>
  </cols>
  <sheetData>
    <row r="1" ht="15.75" customHeight="1">
      <c r="A1" s="3" t="str">
        <f>div_A!A1</f>
        <v>1. KBT Libereckého kraje</v>
      </c>
      <c r="B1" s="2"/>
      <c r="C1" s="2"/>
      <c r="D1" s="2"/>
      <c r="E1" s="2"/>
      <c r="F1" s="2"/>
      <c r="G1" s="2"/>
      <c r="H1" s="2"/>
      <c r="I1" s="4"/>
      <c r="J1" s="5"/>
      <c r="K1" s="7" t="str">
        <f>div_A!K1</f>
        <v>Liberec, 28.9.2026</v>
      </c>
      <c r="L1" s="2"/>
      <c r="M1" s="2"/>
      <c r="N1" s="2"/>
      <c r="O1" s="2"/>
      <c r="P1" s="2"/>
      <c r="Q1" s="2"/>
      <c r="R1" s="2"/>
      <c r="S1" s="4"/>
      <c r="T1" s="8"/>
      <c r="U1" s="134" t="s">
        <v>2</v>
      </c>
      <c r="V1" s="2"/>
      <c r="W1" s="4"/>
      <c r="X1" s="135" t="s">
        <v>103</v>
      </c>
      <c r="Y1" s="2"/>
      <c r="Z1" s="4"/>
      <c r="AA1" s="135"/>
      <c r="AB1" s="135"/>
      <c r="AC1" s="135"/>
      <c r="AD1" s="135" t="s">
        <v>6</v>
      </c>
      <c r="AE1" s="2"/>
      <c r="AF1" s="2"/>
      <c r="AG1" s="2"/>
      <c r="AH1" s="2"/>
      <c r="AI1" s="16"/>
      <c r="AJ1" s="17"/>
    </row>
    <row r="2" ht="9.0" customHeight="1">
      <c r="A2" s="18"/>
      <c r="B2" s="20"/>
      <c r="C2" s="20"/>
      <c r="D2" s="20"/>
      <c r="E2" s="20"/>
      <c r="F2" s="20"/>
      <c r="G2" s="20"/>
      <c r="H2" s="20"/>
      <c r="I2" s="20"/>
      <c r="J2" s="20"/>
      <c r="K2" s="20"/>
      <c r="L2" s="20"/>
      <c r="M2" s="20"/>
      <c r="N2" s="20"/>
      <c r="O2" s="21"/>
      <c r="P2" s="21"/>
      <c r="Q2" s="21"/>
      <c r="R2" s="21"/>
      <c r="S2" s="21"/>
      <c r="T2" s="21"/>
      <c r="U2" s="21"/>
      <c r="V2" s="21"/>
      <c r="W2" s="21"/>
      <c r="X2" s="21"/>
      <c r="Y2" s="21"/>
      <c r="Z2" s="21"/>
      <c r="AA2" s="21"/>
      <c r="AB2" s="21"/>
      <c r="AC2" s="21"/>
      <c r="AD2" s="21"/>
      <c r="AE2" s="21"/>
      <c r="AF2" s="21"/>
      <c r="AG2" s="21"/>
      <c r="AH2" s="21"/>
      <c r="AI2" s="21"/>
      <c r="AJ2" s="17"/>
    </row>
    <row r="3" ht="9.0" customHeight="1">
      <c r="A3" s="18"/>
      <c r="B3" s="20"/>
      <c r="C3" s="20"/>
      <c r="D3" s="20"/>
      <c r="E3" s="20"/>
      <c r="F3" s="20"/>
      <c r="G3" s="20"/>
      <c r="H3" s="20"/>
      <c r="I3" s="20"/>
      <c r="J3" s="20"/>
      <c r="K3" s="20"/>
      <c r="L3" s="20"/>
      <c r="M3" s="20"/>
      <c r="N3" s="20"/>
      <c r="O3" s="21"/>
      <c r="P3" s="21"/>
      <c r="Q3" s="21"/>
      <c r="R3" s="21"/>
      <c r="S3" s="21"/>
      <c r="T3" s="21"/>
      <c r="U3" s="21"/>
      <c r="V3" s="21"/>
      <c r="W3" s="21"/>
      <c r="X3" s="21"/>
      <c r="Y3" s="21"/>
      <c r="Z3" s="21"/>
      <c r="AA3" s="21"/>
      <c r="AB3" s="21"/>
      <c r="AC3" s="21"/>
      <c r="AD3" s="21"/>
      <c r="AE3" s="21"/>
      <c r="AF3" s="21"/>
      <c r="AG3" s="21"/>
      <c r="AH3" s="21"/>
      <c r="AI3" s="21"/>
      <c r="AJ3" s="17"/>
    </row>
    <row r="4" ht="16.5" customHeight="1">
      <c r="A4" s="22"/>
      <c r="B4" s="4"/>
      <c r="C4" s="23" t="s">
        <v>8</v>
      </c>
      <c r="D4" s="2"/>
      <c r="E4" s="2"/>
      <c r="F4" s="2"/>
      <c r="G4" s="2"/>
      <c r="H4" s="2"/>
      <c r="I4" s="2"/>
      <c r="J4" s="2"/>
      <c r="K4" s="2"/>
      <c r="L4" s="2"/>
      <c r="M4" s="2"/>
      <c r="N4" s="16"/>
      <c r="O4" s="24">
        <v>1.0</v>
      </c>
      <c r="P4" s="2"/>
      <c r="Q4" s="25"/>
      <c r="R4" s="26">
        <v>2.0</v>
      </c>
      <c r="S4" s="2"/>
      <c r="T4" s="25"/>
      <c r="U4" s="26">
        <v>3.0</v>
      </c>
      <c r="V4" s="2"/>
      <c r="W4" s="25"/>
      <c r="X4" s="26">
        <v>4.0</v>
      </c>
      <c r="Y4" s="2"/>
      <c r="Z4" s="16"/>
      <c r="AA4" s="27" t="s">
        <v>9</v>
      </c>
      <c r="AB4" s="27" t="s">
        <v>10</v>
      </c>
      <c r="AC4" s="26" t="s">
        <v>11</v>
      </c>
      <c r="AD4" s="2"/>
      <c r="AE4" s="25"/>
      <c r="AF4" s="28" t="s">
        <v>12</v>
      </c>
      <c r="AG4" s="29" t="s">
        <v>13</v>
      </c>
      <c r="AH4" s="16"/>
      <c r="AI4" s="17"/>
      <c r="AJ4" s="17"/>
    </row>
    <row r="5" ht="16.5" customHeight="1">
      <c r="A5" s="30">
        <v>1.0</v>
      </c>
      <c r="B5" s="31" t="s">
        <v>104</v>
      </c>
      <c r="C5" s="32"/>
      <c r="D5" s="32"/>
      <c r="E5" s="32"/>
      <c r="F5" s="32"/>
      <c r="G5" s="32"/>
      <c r="H5" s="32"/>
      <c r="I5" s="32"/>
      <c r="J5" s="32"/>
      <c r="K5" s="32"/>
      <c r="L5" s="32"/>
      <c r="M5" s="32"/>
      <c r="N5" s="32"/>
      <c r="O5" s="33" t="s">
        <v>17</v>
      </c>
      <c r="P5" s="34"/>
      <c r="Q5" s="35"/>
      <c r="R5" s="36">
        <v>3.0</v>
      </c>
      <c r="S5" s="37" t="s">
        <v>19</v>
      </c>
      <c r="T5" s="38">
        <v>0.0</v>
      </c>
      <c r="U5" s="36">
        <v>1.0</v>
      </c>
      <c r="V5" s="37" t="s">
        <v>19</v>
      </c>
      <c r="W5" s="38">
        <v>3.0</v>
      </c>
      <c r="X5" s="36">
        <v>3.0</v>
      </c>
      <c r="Y5" s="37" t="s">
        <v>19</v>
      </c>
      <c r="Z5" s="36">
        <v>0.0</v>
      </c>
      <c r="AA5" s="39">
        <f>IF(B5&lt;&gt;"",SUM(IF(R5&gt;T5,1,0),IF(U5&gt;W5,1,0),IF(X5&gt;Z5,1,0)),"")</f>
        <v>2</v>
      </c>
      <c r="AB5" s="40">
        <f>IF(B5&lt;&gt;"",SUM(IF(R5&lt;T5,1,0),IF(U5&lt;W5,1,0),IF(X5&lt;Z5,1,0)),"")</f>
        <v>1</v>
      </c>
      <c r="AC5" s="41">
        <f>IF(B5&lt;&gt;"",R5+U5+X5,"")</f>
        <v>7</v>
      </c>
      <c r="AD5" s="41" t="s">
        <v>19</v>
      </c>
      <c r="AE5" s="42">
        <f>IF(B5&lt;&gt;"",T5+W5+Z5,"")</f>
        <v>3</v>
      </c>
      <c r="AF5" s="43">
        <f t="shared" ref="AF5:AF8" si="1">IF(B5&lt;&gt;"",(AA5*2)+AB5,"")</f>
        <v>5</v>
      </c>
      <c r="AG5" s="47">
        <f t="shared" ref="AG5:AG8" si="2">IF(B5&lt;&gt;"",RANK(AF5,$AF$5:$AF$8,0)+IF(AI5&lt;&gt;"",RANK(AI5,$AI$5:$AI$8,0)-1,0),"")</f>
        <v>2</v>
      </c>
      <c r="AH5" s="48"/>
      <c r="AI5" s="17"/>
      <c r="AJ5" s="17"/>
    </row>
    <row r="6" ht="16.5" customHeight="1">
      <c r="A6" s="46">
        <v>2.0</v>
      </c>
      <c r="B6" s="31" t="s">
        <v>106</v>
      </c>
      <c r="C6" s="32"/>
      <c r="D6" s="32"/>
      <c r="E6" s="32"/>
      <c r="F6" s="32"/>
      <c r="G6" s="32"/>
      <c r="H6" s="32"/>
      <c r="I6" s="32"/>
      <c r="J6" s="32"/>
      <c r="K6" s="32"/>
      <c r="L6" s="32"/>
      <c r="M6" s="32"/>
      <c r="N6" s="32"/>
      <c r="O6" s="50">
        <f>T5</f>
        <v>0</v>
      </c>
      <c r="P6" s="51" t="s">
        <v>19</v>
      </c>
      <c r="Q6" s="52">
        <f>R5</f>
        <v>3</v>
      </c>
      <c r="R6" s="53" t="s">
        <v>17</v>
      </c>
      <c r="S6" s="54"/>
      <c r="T6" s="55"/>
      <c r="U6" s="56">
        <v>2.0</v>
      </c>
      <c r="V6" s="57" t="s">
        <v>19</v>
      </c>
      <c r="W6" s="58">
        <v>3.0</v>
      </c>
      <c r="X6" s="56">
        <v>3.0</v>
      </c>
      <c r="Y6" s="57" t="s">
        <v>19</v>
      </c>
      <c r="Z6" s="59">
        <v>1.0</v>
      </c>
      <c r="AA6" s="60">
        <f>IF(B6&lt;&gt;"",SUM(IF(O6&gt;Q6,1,0),IF(U6&gt;W6,1,0),IF(X6&gt;Z6,1,0)),"")</f>
        <v>1</v>
      </c>
      <c r="AB6" s="61">
        <f>IF(B6&lt;&gt;"",SUM(IF(O6&lt;Q6,1,0),IF(U6&lt;W6,1,0),IF(X6&lt;Z6,1,0)),"")</f>
        <v>2</v>
      </c>
      <c r="AC6" s="62">
        <f>IF(B6&lt;&gt;"",O6+U6+X6,"")</f>
        <v>5</v>
      </c>
      <c r="AD6" s="63" t="s">
        <v>19</v>
      </c>
      <c r="AE6" s="64">
        <f>IF(B6&lt;&gt;"",Q6+W6+Z6,"")</f>
        <v>7</v>
      </c>
      <c r="AF6" s="65">
        <f t="shared" si="1"/>
        <v>4</v>
      </c>
      <c r="AG6" s="111">
        <f t="shared" si="2"/>
        <v>3</v>
      </c>
      <c r="AH6" s="112"/>
      <c r="AI6" s="17"/>
      <c r="AJ6" s="17"/>
    </row>
    <row r="7" ht="16.5" customHeight="1">
      <c r="A7" s="46">
        <v>3.0</v>
      </c>
      <c r="B7" s="31" t="s">
        <v>108</v>
      </c>
      <c r="C7" s="32"/>
      <c r="D7" s="32"/>
      <c r="E7" s="32"/>
      <c r="F7" s="32"/>
      <c r="G7" s="32"/>
      <c r="H7" s="32"/>
      <c r="I7" s="32"/>
      <c r="J7" s="32"/>
      <c r="K7" s="32"/>
      <c r="L7" s="32"/>
      <c r="M7" s="32"/>
      <c r="N7" s="32"/>
      <c r="O7" s="66">
        <f>W5</f>
        <v>3</v>
      </c>
      <c r="P7" s="67" t="s">
        <v>19</v>
      </c>
      <c r="Q7" s="68">
        <f>U5</f>
        <v>1</v>
      </c>
      <c r="R7" s="69">
        <f>W6</f>
        <v>3</v>
      </c>
      <c r="S7" s="67" t="s">
        <v>19</v>
      </c>
      <c r="T7" s="68">
        <f>U6</f>
        <v>2</v>
      </c>
      <c r="U7" s="53" t="s">
        <v>17</v>
      </c>
      <c r="V7" s="54"/>
      <c r="W7" s="55"/>
      <c r="X7" s="56">
        <v>3.0</v>
      </c>
      <c r="Y7" s="57" t="s">
        <v>19</v>
      </c>
      <c r="Z7" s="59">
        <v>0.0</v>
      </c>
      <c r="AA7" s="60">
        <f>IF(B7&lt;&gt;"",SUM(IF(O7&gt;Q7,1,0),IF(R7&gt;T7,1,0),IF(X7&gt;Z7,1,0)),"")</f>
        <v>3</v>
      </c>
      <c r="AB7" s="61">
        <f>IF(B7&lt;&gt;"",SUM(IF(O7&lt;Q7,1,0),IF(R7&lt;T7,1,0),IF(X7&lt;Z7,1,0)),"")</f>
        <v>0</v>
      </c>
      <c r="AC7" s="62">
        <f>IF(B7&lt;&gt;"",O7+R7+X7,"")</f>
        <v>9</v>
      </c>
      <c r="AD7" s="63" t="s">
        <v>19</v>
      </c>
      <c r="AE7" s="64">
        <f>IF(B7&lt;&gt;"",Q7+T7+Z7,"")</f>
        <v>3</v>
      </c>
      <c r="AF7" s="65">
        <f t="shared" si="1"/>
        <v>6</v>
      </c>
      <c r="AG7" s="111">
        <f t="shared" si="2"/>
        <v>1</v>
      </c>
      <c r="AH7" s="112"/>
      <c r="AI7" s="17"/>
      <c r="AJ7" s="17"/>
    </row>
    <row r="8" ht="16.5" customHeight="1">
      <c r="A8" s="70">
        <v>4.0</v>
      </c>
      <c r="B8" s="71" t="s">
        <v>111</v>
      </c>
      <c r="C8" s="72"/>
      <c r="D8" s="72"/>
      <c r="E8" s="72"/>
      <c r="F8" s="72"/>
      <c r="G8" s="72"/>
      <c r="H8" s="72"/>
      <c r="I8" s="72"/>
      <c r="J8" s="72"/>
      <c r="K8" s="72"/>
      <c r="L8" s="72"/>
      <c r="M8" s="72"/>
      <c r="N8" s="72"/>
      <c r="O8" s="73">
        <f>Z5</f>
        <v>0</v>
      </c>
      <c r="P8" s="74" t="s">
        <v>19</v>
      </c>
      <c r="Q8" s="75">
        <f>X5</f>
        <v>3</v>
      </c>
      <c r="R8" s="76">
        <f>Z6</f>
        <v>1</v>
      </c>
      <c r="S8" s="74" t="s">
        <v>19</v>
      </c>
      <c r="T8" s="77">
        <f>X6</f>
        <v>3</v>
      </c>
      <c r="U8" s="76">
        <f>Z7</f>
        <v>0</v>
      </c>
      <c r="V8" s="78" t="s">
        <v>19</v>
      </c>
      <c r="W8" s="77">
        <f>X7</f>
        <v>3</v>
      </c>
      <c r="X8" s="79" t="s">
        <v>17</v>
      </c>
      <c r="Y8" s="80"/>
      <c r="Z8" s="81"/>
      <c r="AA8" s="82">
        <f>IF(B8&lt;&gt;"",SUM(IF(O8&gt;Q8,1,0),IF(R8&gt;T8,1,0),IF(U8&gt;W8,1,0)),"")</f>
        <v>0</v>
      </c>
      <c r="AB8" s="83">
        <f>IF(B8&lt;&gt;"",SUM(IF(O8&lt;Q8,1,0),IF(R8&lt;T8,1,0),IF(U8&lt;W8,1,0)),"")</f>
        <v>3</v>
      </c>
      <c r="AC8" s="84">
        <f>IF(B8&lt;&gt;"",O8+R8+U8,"")</f>
        <v>1</v>
      </c>
      <c r="AD8" s="85" t="s">
        <v>19</v>
      </c>
      <c r="AE8" s="86">
        <f>IF(B8&lt;&gt;"",Q8+T8+W8,"")</f>
        <v>9</v>
      </c>
      <c r="AF8" s="87">
        <f t="shared" si="1"/>
        <v>3</v>
      </c>
      <c r="AG8" s="119">
        <f t="shared" si="2"/>
        <v>4</v>
      </c>
      <c r="AH8" s="81"/>
      <c r="AI8" s="17"/>
      <c r="AJ8" s="17"/>
    </row>
    <row r="9" ht="16.5" customHeight="1">
      <c r="A9" s="17"/>
      <c r="B9" s="20"/>
      <c r="C9" s="20"/>
      <c r="D9" s="20"/>
      <c r="E9" s="20"/>
      <c r="F9" s="20"/>
      <c r="G9" s="20"/>
      <c r="H9" s="20"/>
      <c r="I9" s="20"/>
      <c r="J9" s="20"/>
      <c r="K9" s="20"/>
      <c r="L9" s="20"/>
      <c r="M9" s="20"/>
      <c r="N9" s="20"/>
      <c r="O9" s="21"/>
      <c r="P9" s="21"/>
      <c r="Q9" s="21"/>
      <c r="R9" s="21"/>
      <c r="S9" s="21"/>
      <c r="T9" s="21"/>
      <c r="U9" s="21"/>
      <c r="V9" s="21"/>
      <c r="W9" s="21"/>
      <c r="X9" s="21"/>
      <c r="Y9" s="21"/>
      <c r="Z9" s="21"/>
      <c r="AA9" s="21"/>
      <c r="AB9" s="21"/>
      <c r="AC9" s="21"/>
      <c r="AD9" s="21"/>
      <c r="AE9" s="21"/>
      <c r="AF9" s="90"/>
      <c r="AG9" s="90"/>
      <c r="AH9" s="17"/>
      <c r="AI9" s="17"/>
      <c r="AJ9" s="17"/>
    </row>
    <row r="10" ht="16.5" customHeight="1">
      <c r="A10" s="22"/>
      <c r="B10" s="4"/>
      <c r="C10" s="23" t="s">
        <v>31</v>
      </c>
      <c r="D10" s="2"/>
      <c r="E10" s="2"/>
      <c r="F10" s="2"/>
      <c r="G10" s="2"/>
      <c r="H10" s="2"/>
      <c r="I10" s="2"/>
      <c r="J10" s="2"/>
      <c r="K10" s="2"/>
      <c r="L10" s="2"/>
      <c r="M10" s="2"/>
      <c r="N10" s="16"/>
      <c r="O10" s="24">
        <v>1.0</v>
      </c>
      <c r="P10" s="2"/>
      <c r="Q10" s="25"/>
      <c r="R10" s="26">
        <v>2.0</v>
      </c>
      <c r="S10" s="2"/>
      <c r="T10" s="25"/>
      <c r="U10" s="26">
        <v>3.0</v>
      </c>
      <c r="V10" s="2"/>
      <c r="W10" s="25"/>
      <c r="X10" s="26">
        <v>4.0</v>
      </c>
      <c r="Y10" s="2"/>
      <c r="Z10" s="16"/>
      <c r="AA10" s="27" t="s">
        <v>9</v>
      </c>
      <c r="AB10" s="27" t="s">
        <v>10</v>
      </c>
      <c r="AC10" s="26" t="s">
        <v>11</v>
      </c>
      <c r="AD10" s="2"/>
      <c r="AE10" s="25"/>
      <c r="AF10" s="28" t="s">
        <v>12</v>
      </c>
      <c r="AG10" s="29" t="s">
        <v>13</v>
      </c>
      <c r="AH10" s="16"/>
      <c r="AI10" s="17"/>
      <c r="AJ10" s="17"/>
    </row>
    <row r="11" ht="16.5" customHeight="1">
      <c r="A11" s="30">
        <v>1.0</v>
      </c>
      <c r="B11" s="31" t="s">
        <v>113</v>
      </c>
      <c r="C11" s="32"/>
      <c r="D11" s="32"/>
      <c r="E11" s="32"/>
      <c r="F11" s="32"/>
      <c r="G11" s="32"/>
      <c r="H11" s="32"/>
      <c r="I11" s="32"/>
      <c r="J11" s="32"/>
      <c r="K11" s="32"/>
      <c r="L11" s="32"/>
      <c r="M11" s="32"/>
      <c r="N11" s="32"/>
      <c r="O11" s="33" t="s">
        <v>17</v>
      </c>
      <c r="P11" s="34"/>
      <c r="Q11" s="35"/>
      <c r="R11" s="36">
        <v>3.0</v>
      </c>
      <c r="S11" s="37" t="s">
        <v>19</v>
      </c>
      <c r="T11" s="38">
        <v>2.0</v>
      </c>
      <c r="U11" s="36">
        <v>3.0</v>
      </c>
      <c r="V11" s="37" t="s">
        <v>19</v>
      </c>
      <c r="W11" s="38">
        <v>1.0</v>
      </c>
      <c r="X11" s="36">
        <v>2.0</v>
      </c>
      <c r="Y11" s="37" t="s">
        <v>19</v>
      </c>
      <c r="Z11" s="36">
        <v>3.0</v>
      </c>
      <c r="AA11" s="39">
        <f>IF(B11&lt;&gt;"",SUM(IF(R11&gt;T11,1,0),IF(U11&gt;W11,1,0),IF(X11&gt;Z11,1,0)),"")</f>
        <v>2</v>
      </c>
      <c r="AB11" s="40">
        <f>IF(B11&lt;&gt;"",SUM(IF(R11&lt;T11,1,0),IF(U11&lt;W11,1,0),IF(X11&lt;Z11,1,0)),"")</f>
        <v>1</v>
      </c>
      <c r="AC11" s="41">
        <f>IF(B11&lt;&gt;"",R11+U11+X11,"")</f>
        <v>8</v>
      </c>
      <c r="AD11" s="41" t="s">
        <v>19</v>
      </c>
      <c r="AE11" s="42">
        <f>IF(B11&lt;&gt;"",T11+W11+Z11,"")</f>
        <v>6</v>
      </c>
      <c r="AF11" s="43">
        <f t="shared" ref="AF11:AF14" si="3">IF(B11&lt;&gt;"",(AA11*2)+AB11,"")</f>
        <v>5</v>
      </c>
      <c r="AG11" s="47">
        <f t="shared" ref="AG11:AG14" si="4">IF(B11&lt;&gt;"",RANK(AF11,$AF$11:$AF$14,0)+IF(AI11&lt;&gt;"",RANK(AI11,$AI$11:$AI$14,0)-1,0),"")</f>
        <v>2</v>
      </c>
      <c r="AH11" s="48"/>
      <c r="AI11" s="17"/>
      <c r="AJ11" s="17"/>
    </row>
    <row r="12" ht="16.5" customHeight="1">
      <c r="A12" s="46">
        <v>2.0</v>
      </c>
      <c r="B12" s="31" t="s">
        <v>115</v>
      </c>
      <c r="C12" s="32"/>
      <c r="D12" s="32"/>
      <c r="E12" s="32"/>
      <c r="F12" s="32"/>
      <c r="G12" s="32"/>
      <c r="H12" s="32"/>
      <c r="I12" s="32"/>
      <c r="J12" s="32"/>
      <c r="K12" s="32"/>
      <c r="L12" s="32"/>
      <c r="M12" s="32"/>
      <c r="N12" s="32"/>
      <c r="O12" s="50">
        <f>T11</f>
        <v>2</v>
      </c>
      <c r="P12" s="51" t="s">
        <v>19</v>
      </c>
      <c r="Q12" s="52">
        <f>R11</f>
        <v>3</v>
      </c>
      <c r="R12" s="53" t="s">
        <v>17</v>
      </c>
      <c r="S12" s="54"/>
      <c r="T12" s="55"/>
      <c r="U12" s="56">
        <v>2.0</v>
      </c>
      <c r="V12" s="57" t="s">
        <v>19</v>
      </c>
      <c r="W12" s="58">
        <v>3.0</v>
      </c>
      <c r="X12" s="56">
        <v>0.0</v>
      </c>
      <c r="Y12" s="57" t="s">
        <v>19</v>
      </c>
      <c r="Z12" s="59">
        <v>3.0</v>
      </c>
      <c r="AA12" s="60">
        <f>IF(B12&lt;&gt;"",SUM(IF(O12&gt;Q12,1,0),IF(U12&gt;W12,1,0),IF(X12&gt;Z12,1,0)),"")</f>
        <v>0</v>
      </c>
      <c r="AB12" s="61">
        <f>IF(B12&lt;&gt;"",SUM(IF(O12&lt;Q12,1,0),IF(U12&lt;W12,1,0),IF(X12&lt;Z12,1,0)),"")</f>
        <v>3</v>
      </c>
      <c r="AC12" s="62">
        <f>IF(B12&lt;&gt;"",O12+U12+X12,"")</f>
        <v>4</v>
      </c>
      <c r="AD12" s="63" t="s">
        <v>19</v>
      </c>
      <c r="AE12" s="64">
        <f>IF(B12&lt;&gt;"",Q12+W12+Z12,"")</f>
        <v>9</v>
      </c>
      <c r="AF12" s="65">
        <f t="shared" si="3"/>
        <v>3</v>
      </c>
      <c r="AG12" s="111">
        <f t="shared" si="4"/>
        <v>4</v>
      </c>
      <c r="AH12" s="112"/>
      <c r="AI12" s="17"/>
      <c r="AJ12" s="17"/>
    </row>
    <row r="13" ht="16.5" customHeight="1">
      <c r="A13" s="46">
        <v>3.0</v>
      </c>
      <c r="B13" s="31" t="s">
        <v>117</v>
      </c>
      <c r="C13" s="32"/>
      <c r="D13" s="32"/>
      <c r="E13" s="32"/>
      <c r="F13" s="32"/>
      <c r="G13" s="32"/>
      <c r="H13" s="32"/>
      <c r="I13" s="32"/>
      <c r="J13" s="32"/>
      <c r="K13" s="32"/>
      <c r="L13" s="32"/>
      <c r="M13" s="32"/>
      <c r="N13" s="32"/>
      <c r="O13" s="66">
        <f>W11</f>
        <v>1</v>
      </c>
      <c r="P13" s="67" t="s">
        <v>19</v>
      </c>
      <c r="Q13" s="68">
        <f>U11</f>
        <v>3</v>
      </c>
      <c r="R13" s="69">
        <f>W12</f>
        <v>3</v>
      </c>
      <c r="S13" s="67" t="s">
        <v>19</v>
      </c>
      <c r="T13" s="68">
        <f>U12</f>
        <v>2</v>
      </c>
      <c r="U13" s="53" t="s">
        <v>17</v>
      </c>
      <c r="V13" s="54"/>
      <c r="W13" s="55"/>
      <c r="X13" s="56">
        <v>0.0</v>
      </c>
      <c r="Y13" s="57" t="s">
        <v>19</v>
      </c>
      <c r="Z13" s="59">
        <v>3.0</v>
      </c>
      <c r="AA13" s="60">
        <f>IF(B13&lt;&gt;"",SUM(IF(O13&gt;Q13,1,0),IF(R13&gt;T13,1,0),IF(X13&gt;Z13,1,0)),"")</f>
        <v>1</v>
      </c>
      <c r="AB13" s="61">
        <f>IF(B13&lt;&gt;"",SUM(IF(O13&lt;Q13,1,0),IF(R13&lt;T13,1,0),IF(X13&lt;Z13,1,0)),"")</f>
        <v>2</v>
      </c>
      <c r="AC13" s="62">
        <f>IF(B13&lt;&gt;"",O13+R13+X13,"")</f>
        <v>4</v>
      </c>
      <c r="AD13" s="63" t="s">
        <v>19</v>
      </c>
      <c r="AE13" s="64">
        <f>IF(B13&lt;&gt;"",Q13+T13+Z13,"")</f>
        <v>8</v>
      </c>
      <c r="AF13" s="65">
        <f t="shared" si="3"/>
        <v>4</v>
      </c>
      <c r="AG13" s="111">
        <f t="shared" si="4"/>
        <v>3</v>
      </c>
      <c r="AH13" s="112"/>
      <c r="AI13" s="17"/>
      <c r="AJ13" s="17"/>
    </row>
    <row r="14" ht="16.5" customHeight="1">
      <c r="A14" s="70">
        <v>4.0</v>
      </c>
      <c r="B14" s="71" t="s">
        <v>120</v>
      </c>
      <c r="C14" s="72"/>
      <c r="D14" s="72"/>
      <c r="E14" s="72"/>
      <c r="F14" s="72"/>
      <c r="G14" s="72"/>
      <c r="H14" s="72"/>
      <c r="I14" s="72"/>
      <c r="J14" s="72"/>
      <c r="K14" s="72"/>
      <c r="L14" s="72"/>
      <c r="M14" s="72"/>
      <c r="N14" s="72"/>
      <c r="O14" s="73">
        <f>Z11</f>
        <v>3</v>
      </c>
      <c r="P14" s="74" t="s">
        <v>19</v>
      </c>
      <c r="Q14" s="75">
        <f>X11</f>
        <v>2</v>
      </c>
      <c r="R14" s="76">
        <f>Z12</f>
        <v>3</v>
      </c>
      <c r="S14" s="74" t="s">
        <v>19</v>
      </c>
      <c r="T14" s="77">
        <f>X12</f>
        <v>0</v>
      </c>
      <c r="U14" s="76">
        <f>Z13</f>
        <v>3</v>
      </c>
      <c r="V14" s="78" t="s">
        <v>19</v>
      </c>
      <c r="W14" s="77">
        <f>X13</f>
        <v>0</v>
      </c>
      <c r="X14" s="79" t="s">
        <v>17</v>
      </c>
      <c r="Y14" s="80"/>
      <c r="Z14" s="81"/>
      <c r="AA14" s="82">
        <f>IF(B14&lt;&gt;"",SUM(IF(O14&gt;Q14,1,0),IF(R14&gt;T14,1,0),IF(U14&gt;W14,1,0)),"")</f>
        <v>3</v>
      </c>
      <c r="AB14" s="83">
        <f>IF(B14&lt;&gt;"",SUM(IF(O14&lt;Q14,1,0),IF(R14&lt;T14,1,0),IF(U14&lt;W14,1,0)),"")</f>
        <v>0</v>
      </c>
      <c r="AC14" s="84">
        <f>IF(B14&lt;&gt;"",O14+R14+U14,"")</f>
        <v>9</v>
      </c>
      <c r="AD14" s="85" t="s">
        <v>19</v>
      </c>
      <c r="AE14" s="86">
        <f>IF(B14&lt;&gt;"",Q14+T14+W14,"")</f>
        <v>2</v>
      </c>
      <c r="AF14" s="87">
        <f t="shared" si="3"/>
        <v>6</v>
      </c>
      <c r="AG14" s="119">
        <f t="shared" si="4"/>
        <v>1</v>
      </c>
      <c r="AH14" s="81"/>
      <c r="AI14" s="17"/>
      <c r="AJ14" s="17"/>
    </row>
    <row r="15" ht="16.5" customHeight="1">
      <c r="A15" s="17"/>
      <c r="B15" s="20"/>
      <c r="C15" s="20"/>
      <c r="D15" s="20"/>
      <c r="E15" s="20"/>
      <c r="F15" s="20"/>
      <c r="G15" s="20"/>
      <c r="H15" s="20"/>
      <c r="I15" s="20"/>
      <c r="J15" s="20"/>
      <c r="K15" s="20"/>
      <c r="L15" s="20"/>
      <c r="M15" s="20"/>
      <c r="N15" s="20"/>
      <c r="O15" s="21"/>
      <c r="P15" s="21"/>
      <c r="Q15" s="21"/>
      <c r="R15" s="21"/>
      <c r="S15" s="21"/>
      <c r="T15" s="21"/>
      <c r="U15" s="21"/>
      <c r="V15" s="21"/>
      <c r="W15" s="21"/>
      <c r="X15" s="21"/>
      <c r="Y15" s="21"/>
      <c r="Z15" s="21"/>
      <c r="AA15" s="21"/>
      <c r="AB15" s="21"/>
      <c r="AC15" s="21"/>
      <c r="AD15" s="21"/>
      <c r="AE15" s="21"/>
      <c r="AF15" s="21"/>
      <c r="AG15" s="21"/>
      <c r="AH15" s="91"/>
      <c r="AI15" s="17"/>
      <c r="AJ15" s="17"/>
    </row>
    <row r="16" ht="16.5" customHeight="1">
      <c r="A16" s="22"/>
      <c r="B16" s="4"/>
      <c r="C16" s="23" t="s">
        <v>45</v>
      </c>
      <c r="D16" s="2"/>
      <c r="E16" s="2"/>
      <c r="F16" s="2"/>
      <c r="G16" s="2"/>
      <c r="H16" s="2"/>
      <c r="I16" s="2"/>
      <c r="J16" s="2"/>
      <c r="K16" s="2"/>
      <c r="L16" s="2"/>
      <c r="M16" s="2"/>
      <c r="N16" s="16"/>
      <c r="O16" s="24">
        <v>1.0</v>
      </c>
      <c r="P16" s="2"/>
      <c r="Q16" s="25"/>
      <c r="R16" s="26">
        <v>2.0</v>
      </c>
      <c r="S16" s="2"/>
      <c r="T16" s="25"/>
      <c r="U16" s="26">
        <v>3.0</v>
      </c>
      <c r="V16" s="2"/>
      <c r="W16" s="25"/>
      <c r="X16" s="26">
        <v>4.0</v>
      </c>
      <c r="Y16" s="2"/>
      <c r="Z16" s="16"/>
      <c r="AA16" s="27" t="s">
        <v>9</v>
      </c>
      <c r="AB16" s="27" t="s">
        <v>10</v>
      </c>
      <c r="AC16" s="26" t="s">
        <v>11</v>
      </c>
      <c r="AD16" s="2"/>
      <c r="AE16" s="25"/>
      <c r="AF16" s="28" t="s">
        <v>12</v>
      </c>
      <c r="AG16" s="29" t="s">
        <v>13</v>
      </c>
      <c r="AH16" s="16"/>
      <c r="AI16" s="17"/>
      <c r="AJ16" s="17"/>
    </row>
    <row r="17" ht="16.5" customHeight="1">
      <c r="A17" s="30">
        <v>1.0</v>
      </c>
      <c r="B17" s="31" t="s">
        <v>123</v>
      </c>
      <c r="C17" s="32"/>
      <c r="D17" s="32"/>
      <c r="E17" s="32"/>
      <c r="F17" s="32"/>
      <c r="G17" s="32"/>
      <c r="H17" s="32"/>
      <c r="I17" s="32"/>
      <c r="J17" s="32"/>
      <c r="K17" s="32"/>
      <c r="L17" s="32"/>
      <c r="M17" s="32"/>
      <c r="N17" s="32"/>
      <c r="O17" s="33" t="s">
        <v>17</v>
      </c>
      <c r="P17" s="34"/>
      <c r="Q17" s="35"/>
      <c r="R17" s="36">
        <v>3.0</v>
      </c>
      <c r="S17" s="37" t="s">
        <v>19</v>
      </c>
      <c r="T17" s="38">
        <v>0.0</v>
      </c>
      <c r="U17" s="36">
        <v>2.0</v>
      </c>
      <c r="V17" s="37" t="s">
        <v>19</v>
      </c>
      <c r="W17" s="38">
        <v>3.0</v>
      </c>
      <c r="X17" s="36">
        <v>3.0</v>
      </c>
      <c r="Y17" s="37" t="s">
        <v>19</v>
      </c>
      <c r="Z17" s="36">
        <v>0.0</v>
      </c>
      <c r="AA17" s="39">
        <f>IF(B17&lt;&gt;"",SUM(IF(R17&gt;T17,1,0),IF(U17&gt;W17,1,0),IF(X17&gt;Z17,1,0)),"")</f>
        <v>2</v>
      </c>
      <c r="AB17" s="40">
        <f>IF(B17&lt;&gt;"",SUM(IF(R17&lt;T17,1,0),IF(U17&lt;W17,1,0),IF(X17&lt;Z17,1,0)),"")</f>
        <v>1</v>
      </c>
      <c r="AC17" s="41">
        <f>IF(B17&lt;&gt;"",R17+U17+X17,"")</f>
        <v>8</v>
      </c>
      <c r="AD17" s="41" t="s">
        <v>19</v>
      </c>
      <c r="AE17" s="42">
        <f>IF(B17&lt;&gt;"",T17+W17+Z17,"")</f>
        <v>3</v>
      </c>
      <c r="AF17" s="43">
        <f t="shared" ref="AF17:AF20" si="5">IF(B17&lt;&gt;"",(AA17*2)+AB17,"")</f>
        <v>5</v>
      </c>
      <c r="AG17" s="139">
        <v>2.0</v>
      </c>
      <c r="AH17" s="48"/>
      <c r="AI17" s="17"/>
      <c r="AJ17" s="17"/>
    </row>
    <row r="18" ht="16.5" customHeight="1">
      <c r="A18" s="46">
        <v>2.0</v>
      </c>
      <c r="B18" s="31" t="s">
        <v>125</v>
      </c>
      <c r="C18" s="32"/>
      <c r="D18" s="32"/>
      <c r="E18" s="32"/>
      <c r="F18" s="32"/>
      <c r="G18" s="32"/>
      <c r="H18" s="32"/>
      <c r="I18" s="32"/>
      <c r="J18" s="32"/>
      <c r="K18" s="32"/>
      <c r="L18" s="32"/>
      <c r="M18" s="32"/>
      <c r="N18" s="32"/>
      <c r="O18" s="50">
        <f>T17</f>
        <v>0</v>
      </c>
      <c r="P18" s="51" t="s">
        <v>19</v>
      </c>
      <c r="Q18" s="52">
        <f>R17</f>
        <v>3</v>
      </c>
      <c r="R18" s="53" t="s">
        <v>17</v>
      </c>
      <c r="S18" s="54"/>
      <c r="T18" s="55"/>
      <c r="U18" s="56">
        <v>3.0</v>
      </c>
      <c r="V18" s="57" t="s">
        <v>19</v>
      </c>
      <c r="W18" s="58">
        <v>2.0</v>
      </c>
      <c r="X18" s="56">
        <v>2.0</v>
      </c>
      <c r="Y18" s="57" t="s">
        <v>19</v>
      </c>
      <c r="Z18" s="59">
        <v>3.0</v>
      </c>
      <c r="AA18" s="60">
        <f>IF(B18&lt;&gt;"",SUM(IF(O18&gt;Q18,1,0),IF(U18&gt;W18,1,0),IF(X18&gt;Z18,1,0)),"")</f>
        <v>1</v>
      </c>
      <c r="AB18" s="61">
        <f>IF(B18&lt;&gt;"",SUM(IF(O18&lt;Q18,1,0),IF(U18&lt;W18,1,0),IF(X18&lt;Z18,1,0)),"")</f>
        <v>2</v>
      </c>
      <c r="AC18" s="62">
        <f>IF(B18&lt;&gt;"",O18+U18+X18,"")</f>
        <v>5</v>
      </c>
      <c r="AD18" s="63" t="s">
        <v>19</v>
      </c>
      <c r="AE18" s="64">
        <f>IF(B18&lt;&gt;"",Q18+W18+Z18,"")</f>
        <v>8</v>
      </c>
      <c r="AF18" s="65">
        <f t="shared" si="5"/>
        <v>4</v>
      </c>
      <c r="AG18" s="140">
        <v>4.0</v>
      </c>
      <c r="AH18" s="112"/>
      <c r="AI18" s="17"/>
      <c r="AJ18" s="17"/>
    </row>
    <row r="19" ht="16.5" customHeight="1">
      <c r="A19" s="46">
        <v>3.0</v>
      </c>
      <c r="B19" s="31" t="s">
        <v>127</v>
      </c>
      <c r="C19" s="32"/>
      <c r="D19" s="32"/>
      <c r="E19" s="32"/>
      <c r="F19" s="32"/>
      <c r="G19" s="32"/>
      <c r="H19" s="32"/>
      <c r="I19" s="32"/>
      <c r="J19" s="32"/>
      <c r="K19" s="32"/>
      <c r="L19" s="32"/>
      <c r="M19" s="32"/>
      <c r="N19" s="32"/>
      <c r="O19" s="66">
        <f>W17</f>
        <v>3</v>
      </c>
      <c r="P19" s="67" t="s">
        <v>19</v>
      </c>
      <c r="Q19" s="68">
        <f>U17</f>
        <v>2</v>
      </c>
      <c r="R19" s="69">
        <f>W18</f>
        <v>2</v>
      </c>
      <c r="S19" s="67" t="s">
        <v>19</v>
      </c>
      <c r="T19" s="68">
        <f>U18</f>
        <v>3</v>
      </c>
      <c r="U19" s="53" t="s">
        <v>17</v>
      </c>
      <c r="V19" s="54"/>
      <c r="W19" s="55"/>
      <c r="X19" s="56">
        <v>3.0</v>
      </c>
      <c r="Y19" s="57" t="s">
        <v>19</v>
      </c>
      <c r="Z19" s="59">
        <v>1.0</v>
      </c>
      <c r="AA19" s="60">
        <f>IF(B19&lt;&gt;"",SUM(IF(O19&gt;Q19,1,0),IF(R19&gt;T19,1,0),IF(X19&gt;Z19,1,0)),"")</f>
        <v>2</v>
      </c>
      <c r="AB19" s="61">
        <f>IF(B19&lt;&gt;"",SUM(IF(O19&lt;Q19,1,0),IF(R19&lt;T19,1,0),IF(X19&lt;Z19,1,0)),"")</f>
        <v>1</v>
      </c>
      <c r="AC19" s="62">
        <f>IF(B19&lt;&gt;"",O19+R19+X19,"")</f>
        <v>8</v>
      </c>
      <c r="AD19" s="63" t="s">
        <v>19</v>
      </c>
      <c r="AE19" s="64">
        <f>IF(B19&lt;&gt;"",Q19+T19+Z19,"")</f>
        <v>6</v>
      </c>
      <c r="AF19" s="65">
        <f t="shared" si="5"/>
        <v>5</v>
      </c>
      <c r="AG19" s="111">
        <f t="shared" ref="AG19:AG20" si="6">IF(B19&lt;&gt;"",RANK(AF19,$AF$17:$AF$20,0)+IF(AI19&lt;&gt;"",RANK(AI19,$AI$17:$AI$20,0)-1,0),"")</f>
        <v>1</v>
      </c>
      <c r="AH19" s="112"/>
      <c r="AI19" s="17"/>
      <c r="AJ19" s="17"/>
    </row>
    <row r="20" ht="16.5" customHeight="1">
      <c r="A20" s="70">
        <v>4.0</v>
      </c>
      <c r="B20" s="71" t="s">
        <v>131</v>
      </c>
      <c r="C20" s="72"/>
      <c r="D20" s="72"/>
      <c r="E20" s="72"/>
      <c r="F20" s="72"/>
      <c r="G20" s="72"/>
      <c r="H20" s="72"/>
      <c r="I20" s="72"/>
      <c r="J20" s="72"/>
      <c r="K20" s="72"/>
      <c r="L20" s="72"/>
      <c r="M20" s="72"/>
      <c r="N20" s="72"/>
      <c r="O20" s="73">
        <f>Z17</f>
        <v>0</v>
      </c>
      <c r="P20" s="74" t="s">
        <v>19</v>
      </c>
      <c r="Q20" s="75">
        <f>X17</f>
        <v>3</v>
      </c>
      <c r="R20" s="76">
        <f>Z18</f>
        <v>3</v>
      </c>
      <c r="S20" s="74" t="s">
        <v>19</v>
      </c>
      <c r="T20" s="77">
        <f>X18</f>
        <v>2</v>
      </c>
      <c r="U20" s="76">
        <f>Z19</f>
        <v>1</v>
      </c>
      <c r="V20" s="78" t="s">
        <v>19</v>
      </c>
      <c r="W20" s="77">
        <f>X19</f>
        <v>3</v>
      </c>
      <c r="X20" s="79" t="s">
        <v>17</v>
      </c>
      <c r="Y20" s="80"/>
      <c r="Z20" s="81"/>
      <c r="AA20" s="82">
        <f>IF(B20&lt;&gt;"",SUM(IF(O20&gt;Q20,1,0),IF(R20&gt;T20,1,0),IF(U20&gt;W20,1,0)),"")</f>
        <v>1</v>
      </c>
      <c r="AB20" s="83">
        <f>IF(B20&lt;&gt;"",SUM(IF(O20&lt;Q20,1,0),IF(R20&lt;T20,1,0),IF(U20&lt;W20,1,0)),"")</f>
        <v>2</v>
      </c>
      <c r="AC20" s="84">
        <f>IF(B20&lt;&gt;"",O20+R20+U20,"")</f>
        <v>4</v>
      </c>
      <c r="AD20" s="85" t="s">
        <v>19</v>
      </c>
      <c r="AE20" s="86">
        <f>IF(B20&lt;&gt;"",Q20+T20+W20,"")</f>
        <v>8</v>
      </c>
      <c r="AF20" s="87">
        <f t="shared" si="5"/>
        <v>4</v>
      </c>
      <c r="AG20" s="119">
        <f t="shared" si="6"/>
        <v>3</v>
      </c>
      <c r="AH20" s="81"/>
      <c r="AI20" s="17"/>
      <c r="AJ20" s="17"/>
    </row>
    <row r="21" ht="16.5" customHeight="1">
      <c r="A21" s="17"/>
      <c r="B21" s="20"/>
      <c r="C21" s="20"/>
      <c r="D21" s="20"/>
      <c r="E21" s="20"/>
      <c r="F21" s="20"/>
      <c r="G21" s="20"/>
      <c r="H21" s="20"/>
      <c r="I21" s="20"/>
      <c r="J21" s="20"/>
      <c r="K21" s="20"/>
      <c r="L21" s="20"/>
      <c r="M21" s="20"/>
      <c r="N21" s="20"/>
      <c r="O21" s="21"/>
      <c r="P21" s="21"/>
      <c r="Q21" s="21"/>
      <c r="R21" s="21"/>
      <c r="S21" s="21"/>
      <c r="T21" s="21"/>
      <c r="U21" s="21"/>
      <c r="V21" s="21"/>
      <c r="W21" s="21"/>
      <c r="X21" s="21"/>
      <c r="Y21" s="21"/>
      <c r="Z21" s="21"/>
      <c r="AA21" s="21"/>
      <c r="AB21" s="21"/>
      <c r="AC21" s="21"/>
      <c r="AD21" s="21"/>
      <c r="AE21" s="21"/>
      <c r="AF21" s="21"/>
      <c r="AG21" s="21"/>
      <c r="AH21" s="91"/>
      <c r="AI21" s="17"/>
      <c r="AJ21" s="17"/>
    </row>
    <row r="22" ht="16.5" customHeight="1">
      <c r="A22" s="22"/>
      <c r="B22" s="4"/>
      <c r="C22" s="23" t="s">
        <v>58</v>
      </c>
      <c r="D22" s="2"/>
      <c r="E22" s="2"/>
      <c r="F22" s="2"/>
      <c r="G22" s="2"/>
      <c r="H22" s="2"/>
      <c r="I22" s="2"/>
      <c r="J22" s="2"/>
      <c r="K22" s="2"/>
      <c r="L22" s="2"/>
      <c r="M22" s="2"/>
      <c r="N22" s="16"/>
      <c r="O22" s="24">
        <v>1.0</v>
      </c>
      <c r="P22" s="2"/>
      <c r="Q22" s="25"/>
      <c r="R22" s="26">
        <v>2.0</v>
      </c>
      <c r="S22" s="2"/>
      <c r="T22" s="25"/>
      <c r="U22" s="26">
        <v>3.0</v>
      </c>
      <c r="V22" s="2"/>
      <c r="W22" s="25"/>
      <c r="X22" s="26">
        <v>4.0</v>
      </c>
      <c r="Y22" s="2"/>
      <c r="Z22" s="16"/>
      <c r="AA22" s="27" t="s">
        <v>9</v>
      </c>
      <c r="AB22" s="27" t="s">
        <v>10</v>
      </c>
      <c r="AC22" s="26" t="s">
        <v>11</v>
      </c>
      <c r="AD22" s="2"/>
      <c r="AE22" s="25"/>
      <c r="AF22" s="28" t="s">
        <v>12</v>
      </c>
      <c r="AG22" s="94" t="s">
        <v>13</v>
      </c>
      <c r="AH22" s="95"/>
      <c r="AI22" s="17"/>
      <c r="AJ22" s="17"/>
    </row>
    <row r="23" ht="16.5" customHeight="1">
      <c r="A23" s="30">
        <v>1.0</v>
      </c>
      <c r="B23" s="31" t="s">
        <v>133</v>
      </c>
      <c r="C23" s="32"/>
      <c r="D23" s="32"/>
      <c r="E23" s="32"/>
      <c r="F23" s="32"/>
      <c r="G23" s="32"/>
      <c r="H23" s="32"/>
      <c r="I23" s="32"/>
      <c r="J23" s="32"/>
      <c r="K23" s="32"/>
      <c r="L23" s="32"/>
      <c r="M23" s="32"/>
      <c r="N23" s="32"/>
      <c r="O23" s="33" t="s">
        <v>17</v>
      </c>
      <c r="P23" s="34"/>
      <c r="Q23" s="35"/>
      <c r="R23" s="36">
        <v>2.0</v>
      </c>
      <c r="S23" s="37" t="s">
        <v>19</v>
      </c>
      <c r="T23" s="38">
        <v>3.0</v>
      </c>
      <c r="U23" s="36">
        <v>3.0</v>
      </c>
      <c r="V23" s="37" t="s">
        <v>19</v>
      </c>
      <c r="W23" s="38">
        <v>0.0</v>
      </c>
      <c r="X23" s="36">
        <v>3.0</v>
      </c>
      <c r="Y23" s="37" t="s">
        <v>19</v>
      </c>
      <c r="Z23" s="36">
        <v>1.0</v>
      </c>
      <c r="AA23" s="39">
        <f>IF(B23&lt;&gt;"",SUM(IF(R23&gt;T23,1,0),IF(U23&gt;W23,1,0),IF(X23&gt;Z23,1,0)),"")</f>
        <v>2</v>
      </c>
      <c r="AB23" s="40">
        <f>IF(B23&lt;&gt;"",SUM(IF(R23&lt;T23,1,0),IF(U23&lt;W23,1,0),IF(X23&lt;Z23,1,0)),"")</f>
        <v>1</v>
      </c>
      <c r="AC23" s="41">
        <f>IF(B23&lt;&gt;"",R23+U23+X23,"")</f>
        <v>8</v>
      </c>
      <c r="AD23" s="41" t="s">
        <v>19</v>
      </c>
      <c r="AE23" s="42">
        <f>IF(B23&lt;&gt;"",T23+W23+Z23,"")</f>
        <v>4</v>
      </c>
      <c r="AF23" s="105">
        <f t="shared" ref="AF23:AF26" si="7">IF(B23&lt;&gt;"",(AA23*2)+AB23,"")</f>
        <v>5</v>
      </c>
      <c r="AG23" s="47">
        <f t="shared" ref="AG23:AG26" si="8">IF(B23&lt;&gt;"",RANK(AF23,$AF$23:$AF$26,0)+IF(AI23&lt;&gt;"",RANK(AI23,$AI$23:$AI$26,0)-1,0),"")</f>
        <v>2</v>
      </c>
      <c r="AH23" s="48"/>
      <c r="AI23" s="17"/>
      <c r="AJ23" s="17"/>
    </row>
    <row r="24" ht="16.5" customHeight="1">
      <c r="A24" s="46">
        <v>2.0</v>
      </c>
      <c r="B24" s="31" t="s">
        <v>135</v>
      </c>
      <c r="C24" s="32"/>
      <c r="D24" s="32"/>
      <c r="E24" s="32"/>
      <c r="F24" s="32"/>
      <c r="G24" s="32"/>
      <c r="H24" s="32"/>
      <c r="I24" s="32"/>
      <c r="J24" s="32"/>
      <c r="K24" s="32"/>
      <c r="L24" s="32"/>
      <c r="M24" s="32"/>
      <c r="N24" s="32"/>
      <c r="O24" s="50">
        <f>T23</f>
        <v>3</v>
      </c>
      <c r="P24" s="51" t="s">
        <v>19</v>
      </c>
      <c r="Q24" s="52">
        <f>R23</f>
        <v>2</v>
      </c>
      <c r="R24" s="53" t="s">
        <v>17</v>
      </c>
      <c r="S24" s="54"/>
      <c r="T24" s="55"/>
      <c r="U24" s="56">
        <v>3.0</v>
      </c>
      <c r="V24" s="57" t="s">
        <v>19</v>
      </c>
      <c r="W24" s="58">
        <v>1.0</v>
      </c>
      <c r="X24" s="56">
        <v>3.0</v>
      </c>
      <c r="Y24" s="57" t="s">
        <v>19</v>
      </c>
      <c r="Z24" s="59">
        <v>1.0</v>
      </c>
      <c r="AA24" s="60">
        <f>IF(B24&lt;&gt;"",SUM(IF(O24&gt;Q24,1,0),IF(U24&gt;W24,1,0),IF(X24&gt;Z24,1,0)),"")</f>
        <v>3</v>
      </c>
      <c r="AB24" s="61">
        <f>IF(B24&lt;&gt;"",SUM(IF(O24&lt;Q24,1,0),IF(U24&lt;W24,1,0),IF(X24&lt;Z24,1,0)),"")</f>
        <v>0</v>
      </c>
      <c r="AC24" s="62">
        <f>IF(B24&lt;&gt;"",O24+U24+X24,"")</f>
        <v>9</v>
      </c>
      <c r="AD24" s="63" t="s">
        <v>19</v>
      </c>
      <c r="AE24" s="64">
        <f>IF(B24&lt;&gt;"",Q24+W24+Z24,"")</f>
        <v>4</v>
      </c>
      <c r="AF24" s="110">
        <f t="shared" si="7"/>
        <v>6</v>
      </c>
      <c r="AG24" s="111">
        <f t="shared" si="8"/>
        <v>1</v>
      </c>
      <c r="AH24" s="112"/>
      <c r="AI24" s="17"/>
      <c r="AJ24" s="17"/>
    </row>
    <row r="25" ht="16.5" customHeight="1">
      <c r="A25" s="46">
        <v>3.0</v>
      </c>
      <c r="B25" s="31" t="s">
        <v>136</v>
      </c>
      <c r="C25" s="32"/>
      <c r="D25" s="32"/>
      <c r="E25" s="32"/>
      <c r="F25" s="32"/>
      <c r="G25" s="32"/>
      <c r="H25" s="32"/>
      <c r="I25" s="32"/>
      <c r="J25" s="32"/>
      <c r="K25" s="32"/>
      <c r="L25" s="32"/>
      <c r="M25" s="32"/>
      <c r="N25" s="32"/>
      <c r="O25" s="66">
        <f>W23</f>
        <v>0</v>
      </c>
      <c r="P25" s="67" t="s">
        <v>19</v>
      </c>
      <c r="Q25" s="68">
        <f>U23</f>
        <v>3</v>
      </c>
      <c r="R25" s="69">
        <f>W24</f>
        <v>1</v>
      </c>
      <c r="S25" s="67" t="s">
        <v>19</v>
      </c>
      <c r="T25" s="68">
        <f>U24</f>
        <v>3</v>
      </c>
      <c r="U25" s="53" t="s">
        <v>17</v>
      </c>
      <c r="V25" s="54"/>
      <c r="W25" s="55"/>
      <c r="X25" s="56">
        <v>0.0</v>
      </c>
      <c r="Y25" s="57" t="s">
        <v>19</v>
      </c>
      <c r="Z25" s="59">
        <v>3.0</v>
      </c>
      <c r="AA25" s="60">
        <f>IF(B25&lt;&gt;"",SUM(IF(O25&gt;Q25,1,0),IF(R25&gt;T25,1,0),IF(X25&gt;Z25,1,0)),"")</f>
        <v>0</v>
      </c>
      <c r="AB25" s="61">
        <f>IF(B25&lt;&gt;"",SUM(IF(O25&lt;Q25,1,0),IF(R25&lt;T25,1,0),IF(X25&lt;Z25,1,0)),"")</f>
        <v>3</v>
      </c>
      <c r="AC25" s="62">
        <f>IF(B25&lt;&gt;"",O25+R25+X25,"")</f>
        <v>1</v>
      </c>
      <c r="AD25" s="63" t="s">
        <v>19</v>
      </c>
      <c r="AE25" s="64">
        <f>IF(B25&lt;&gt;"",Q25+T25+Z25,"")</f>
        <v>9</v>
      </c>
      <c r="AF25" s="110">
        <f t="shared" si="7"/>
        <v>3</v>
      </c>
      <c r="AG25" s="111">
        <f t="shared" si="8"/>
        <v>4</v>
      </c>
      <c r="AH25" s="112"/>
      <c r="AI25" s="17"/>
      <c r="AJ25" s="17"/>
    </row>
    <row r="26" ht="16.5" customHeight="1">
      <c r="A26" s="70">
        <v>4.0</v>
      </c>
      <c r="B26" s="71" t="s">
        <v>139</v>
      </c>
      <c r="C26" s="72"/>
      <c r="D26" s="72"/>
      <c r="E26" s="72"/>
      <c r="F26" s="72"/>
      <c r="G26" s="72"/>
      <c r="H26" s="72"/>
      <c r="I26" s="72"/>
      <c r="J26" s="72"/>
      <c r="K26" s="72"/>
      <c r="L26" s="72"/>
      <c r="M26" s="72"/>
      <c r="N26" s="72"/>
      <c r="O26" s="73">
        <f>Z23</f>
        <v>1</v>
      </c>
      <c r="P26" s="74" t="s">
        <v>19</v>
      </c>
      <c r="Q26" s="75">
        <f>X23</f>
        <v>3</v>
      </c>
      <c r="R26" s="76">
        <f>Z24</f>
        <v>1</v>
      </c>
      <c r="S26" s="74" t="s">
        <v>19</v>
      </c>
      <c r="T26" s="77">
        <f>X24</f>
        <v>3</v>
      </c>
      <c r="U26" s="76">
        <f>Z25</f>
        <v>3</v>
      </c>
      <c r="V26" s="78" t="s">
        <v>19</v>
      </c>
      <c r="W26" s="77">
        <f>X25</f>
        <v>0</v>
      </c>
      <c r="X26" s="79" t="s">
        <v>17</v>
      </c>
      <c r="Y26" s="80"/>
      <c r="Z26" s="81"/>
      <c r="AA26" s="82">
        <f>IF(B26&lt;&gt;"",SUM(IF(O26&gt;Q26,1,0),IF(R26&gt;T26,1,0),IF(U26&gt;W26,1,0)),"")</f>
        <v>1</v>
      </c>
      <c r="AB26" s="83">
        <f>IF(B26&lt;&gt;"",SUM(IF(O26&lt;Q26,1,0),IF(R26&lt;T26,1,0),IF(U26&lt;W26,1,0)),"")</f>
        <v>2</v>
      </c>
      <c r="AC26" s="84">
        <f>IF(B26&lt;&gt;"",O26+R26+U26,"")</f>
        <v>5</v>
      </c>
      <c r="AD26" s="85" t="s">
        <v>19</v>
      </c>
      <c r="AE26" s="86">
        <f>IF(B26&lt;&gt;"",Q26+T26+W26,"")</f>
        <v>6</v>
      </c>
      <c r="AF26" s="117">
        <f t="shared" si="7"/>
        <v>4</v>
      </c>
      <c r="AG26" s="119">
        <f t="shared" si="8"/>
        <v>3</v>
      </c>
      <c r="AH26" s="81"/>
      <c r="AI26" s="17"/>
      <c r="AJ26" s="17"/>
    </row>
    <row r="27" ht="16.5"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row>
    <row r="28" ht="16.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row>
    <row r="29" ht="12.75" customHeight="1">
      <c r="A29" s="3" t="str">
        <f>A1</f>
        <v>1. KBT Libereckého kraje</v>
      </c>
      <c r="B29" s="2"/>
      <c r="C29" s="2"/>
      <c r="D29" s="2"/>
      <c r="E29" s="2"/>
      <c r="F29" s="2"/>
      <c r="G29" s="2"/>
      <c r="H29" s="2"/>
      <c r="I29" s="4"/>
      <c r="J29" s="5"/>
      <c r="K29" s="7" t="str">
        <f>K1</f>
        <v>Liberec, 28.9.2026</v>
      </c>
      <c r="L29" s="2"/>
      <c r="M29" s="2"/>
      <c r="N29" s="2"/>
      <c r="O29" s="2"/>
      <c r="P29" s="2"/>
      <c r="Q29" s="2"/>
      <c r="R29" s="2"/>
      <c r="S29" s="4"/>
      <c r="T29" s="5"/>
      <c r="U29" s="134" t="str">
        <f>U1</f>
        <v>Divize</v>
      </c>
      <c r="V29" s="2"/>
      <c r="W29" s="4"/>
      <c r="X29" s="135" t="str">
        <f>X1</f>
        <v>F</v>
      </c>
      <c r="Y29" s="2"/>
      <c r="Z29" s="4"/>
      <c r="AA29" s="135" t="str">
        <f>Z32</f>
        <v>o 1.-8. místo</v>
      </c>
      <c r="AB29" s="2"/>
      <c r="AC29" s="2"/>
      <c r="AD29" s="2"/>
      <c r="AE29" s="2"/>
      <c r="AF29" s="2"/>
      <c r="AG29" s="2"/>
      <c r="AH29" s="16"/>
      <c r="AI29" s="17"/>
      <c r="AJ29" s="17"/>
    </row>
    <row r="30" ht="12.75" customHeight="1">
      <c r="A30" s="17"/>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17"/>
      <c r="AH30" s="17"/>
      <c r="AI30" s="17"/>
      <c r="AJ30" s="17"/>
    </row>
    <row r="31" ht="15.75" customHeight="1">
      <c r="A31" s="97"/>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9"/>
      <c r="AI31" s="17"/>
      <c r="AJ31" s="17"/>
    </row>
    <row r="32" ht="10.5" customHeight="1">
      <c r="A32" s="100" t="s">
        <v>108</v>
      </c>
      <c r="B32" s="32"/>
      <c r="C32" s="32"/>
      <c r="D32" s="32"/>
      <c r="E32" s="32"/>
      <c r="F32" s="32"/>
      <c r="G32" s="32"/>
      <c r="H32" s="32"/>
      <c r="I32" s="32"/>
      <c r="J32" s="32"/>
      <c r="K32" s="32"/>
      <c r="L32" s="101"/>
      <c r="M32" s="101"/>
      <c r="N32" s="101"/>
      <c r="O32" s="101"/>
      <c r="P32" s="101"/>
      <c r="Q32" s="101"/>
      <c r="R32" s="101"/>
      <c r="S32" s="101"/>
      <c r="T32" s="101"/>
      <c r="U32" s="101"/>
      <c r="V32" s="101"/>
      <c r="W32" s="101"/>
      <c r="X32" s="101"/>
      <c r="Y32" s="101"/>
      <c r="Z32" s="102" t="s">
        <v>74</v>
      </c>
      <c r="AA32" s="101"/>
      <c r="AB32" s="101"/>
      <c r="AC32" s="101"/>
      <c r="AD32" s="101"/>
      <c r="AE32" s="101"/>
      <c r="AF32" s="101"/>
      <c r="AG32" s="101"/>
      <c r="AH32" s="103"/>
      <c r="AI32" s="96"/>
      <c r="AJ32" s="17"/>
    </row>
    <row r="33" ht="10.5" customHeight="1">
      <c r="A33" s="104"/>
      <c r="B33" s="101"/>
      <c r="C33" s="101"/>
      <c r="D33" s="101"/>
      <c r="E33" s="101"/>
      <c r="F33" s="101"/>
      <c r="G33" s="101"/>
      <c r="H33" s="101"/>
      <c r="I33" s="101"/>
      <c r="J33" s="101"/>
      <c r="K33" s="103"/>
      <c r="L33" s="106" t="str">
        <f>IF(L34="3:0",A32,IF(L34="3:1",A32,IF(L34="3:2",A32,IF(L34="2:3",A34,IF(L34="1:3",A34,IF(L34="0:3",A34,""))))))</f>
        <v>Kukal Vojtěch (152) (PINK!)</v>
      </c>
      <c r="M33" s="32"/>
      <c r="N33" s="32"/>
      <c r="O33" s="32"/>
      <c r="P33" s="32"/>
      <c r="Q33" s="32"/>
      <c r="R33" s="32"/>
      <c r="S33" s="32"/>
      <c r="T33" s="32"/>
      <c r="U33" s="32"/>
      <c r="V33" s="32"/>
      <c r="W33" s="101"/>
      <c r="X33" s="101"/>
      <c r="Y33" s="101"/>
      <c r="Z33" s="101"/>
      <c r="AA33" s="101"/>
      <c r="AB33" s="101"/>
      <c r="AC33" s="101"/>
      <c r="AD33" s="101"/>
      <c r="AE33" s="101"/>
      <c r="AF33" s="101"/>
      <c r="AG33" s="101"/>
      <c r="AH33" s="103"/>
      <c r="AI33" s="96"/>
      <c r="AJ33" s="17"/>
    </row>
    <row r="34" ht="12.75" customHeight="1">
      <c r="A34" s="100" t="s">
        <v>133</v>
      </c>
      <c r="B34" s="32"/>
      <c r="C34" s="32"/>
      <c r="D34" s="32"/>
      <c r="E34" s="32"/>
      <c r="F34" s="32"/>
      <c r="G34" s="32"/>
      <c r="H34" s="32"/>
      <c r="I34" s="32"/>
      <c r="J34" s="32"/>
      <c r="K34" s="32"/>
      <c r="L34" s="107" t="s">
        <v>85</v>
      </c>
      <c r="W34" s="104"/>
      <c r="X34" s="101"/>
      <c r="Y34" s="101"/>
      <c r="Z34" s="101"/>
      <c r="AA34" s="101"/>
      <c r="AB34" s="101"/>
      <c r="AC34" s="101"/>
      <c r="AD34" s="101"/>
      <c r="AE34" s="101"/>
      <c r="AF34" s="101"/>
      <c r="AG34" s="101"/>
      <c r="AH34" s="103"/>
      <c r="AI34" s="96"/>
      <c r="AJ34" s="96"/>
    </row>
    <row r="35" ht="12.75" customHeight="1">
      <c r="A35" s="104"/>
      <c r="B35" s="101"/>
      <c r="C35" s="101"/>
      <c r="D35" s="101"/>
      <c r="E35" s="101"/>
      <c r="F35" s="101"/>
      <c r="G35" s="101"/>
      <c r="H35" s="101"/>
      <c r="I35" s="101"/>
      <c r="J35" s="101"/>
      <c r="K35" s="101"/>
      <c r="L35" s="101"/>
      <c r="M35" s="101"/>
      <c r="N35" s="101"/>
      <c r="O35" s="101"/>
      <c r="P35" s="101"/>
      <c r="Q35" s="101"/>
      <c r="R35" s="101"/>
      <c r="S35" s="101"/>
      <c r="T35" s="101"/>
      <c r="U35" s="101"/>
      <c r="V35" s="101"/>
      <c r="W35" s="106" t="str">
        <f>IF(W36="3:0",L33,IF(W36="3:1",L33,IF(W36="3:2",L33,IF(W36="2:3",L37,IF(W36="1:3",L37,IF(W36="0:3",L37,""))))))</f>
        <v>Huk Pavel (148) (KMST)</v>
      </c>
      <c r="X35" s="32"/>
      <c r="Y35" s="32"/>
      <c r="Z35" s="32"/>
      <c r="AA35" s="32"/>
      <c r="AB35" s="32"/>
      <c r="AC35" s="32"/>
      <c r="AD35" s="32"/>
      <c r="AE35" s="32"/>
      <c r="AF35" s="32"/>
      <c r="AG35" s="32"/>
      <c r="AH35" s="103"/>
      <c r="AI35" s="96"/>
      <c r="AJ35" s="96"/>
    </row>
    <row r="36" ht="12.75" customHeight="1">
      <c r="A36" s="100" t="s">
        <v>113</v>
      </c>
      <c r="B36" s="32"/>
      <c r="C36" s="32"/>
      <c r="D36" s="32"/>
      <c r="E36" s="32"/>
      <c r="F36" s="32"/>
      <c r="G36" s="32"/>
      <c r="H36" s="32"/>
      <c r="I36" s="32"/>
      <c r="J36" s="32"/>
      <c r="K36" s="32"/>
      <c r="L36" s="101"/>
      <c r="M36" s="101"/>
      <c r="N36" s="101"/>
      <c r="O36" s="101"/>
      <c r="P36" s="101"/>
      <c r="Q36" s="101"/>
      <c r="R36" s="101"/>
      <c r="S36" s="101"/>
      <c r="T36" s="101"/>
      <c r="U36" s="101"/>
      <c r="V36" s="101"/>
      <c r="W36" s="107" t="s">
        <v>85</v>
      </c>
      <c r="AH36" s="108"/>
      <c r="AI36" s="96"/>
      <c r="AJ36" s="96"/>
    </row>
    <row r="37" ht="12.75" customHeight="1">
      <c r="A37" s="104"/>
      <c r="B37" s="101"/>
      <c r="C37" s="101"/>
      <c r="D37" s="101"/>
      <c r="E37" s="101"/>
      <c r="F37" s="101"/>
      <c r="G37" s="101"/>
      <c r="H37" s="101"/>
      <c r="I37" s="101"/>
      <c r="J37" s="101"/>
      <c r="K37" s="103"/>
      <c r="L37" s="106" t="str">
        <f>IF(L38="3:0",A36,IF(L38="3:1",A36,IF(L38="3:2",A36,IF(L38="2:3",A38,IF(L38="1:3",A38,IF(L38="0:3",A38,""))))))</f>
        <v>Huk Pavel (148) (KMST)</v>
      </c>
      <c r="M37" s="32"/>
      <c r="N37" s="32"/>
      <c r="O37" s="32"/>
      <c r="P37" s="32"/>
      <c r="Q37" s="32"/>
      <c r="R37" s="32"/>
      <c r="S37" s="32"/>
      <c r="T37" s="32"/>
      <c r="U37" s="32"/>
      <c r="V37" s="32"/>
      <c r="W37" s="104"/>
      <c r="X37" s="101"/>
      <c r="Y37" s="101"/>
      <c r="Z37" s="101"/>
      <c r="AA37" s="101"/>
      <c r="AB37" s="101"/>
      <c r="AC37" s="101"/>
      <c r="AD37" s="101"/>
      <c r="AE37" s="101"/>
      <c r="AF37" s="101"/>
      <c r="AG37" s="109"/>
      <c r="AH37" s="108"/>
      <c r="AI37" s="96"/>
      <c r="AJ37" s="96"/>
    </row>
    <row r="38" ht="12.75" customHeight="1">
      <c r="A38" s="100" t="s">
        <v>127</v>
      </c>
      <c r="B38" s="32"/>
      <c r="C38" s="32"/>
      <c r="D38" s="32"/>
      <c r="E38" s="32"/>
      <c r="F38" s="32"/>
      <c r="G38" s="32"/>
      <c r="H38" s="32"/>
      <c r="I38" s="32"/>
      <c r="J38" s="32"/>
      <c r="K38" s="32"/>
      <c r="L38" s="107" t="s">
        <v>76</v>
      </c>
      <c r="W38" s="101"/>
      <c r="X38" s="101"/>
      <c r="Y38" s="101"/>
      <c r="Z38" s="101"/>
      <c r="AA38" s="101"/>
      <c r="AB38" s="101"/>
      <c r="AC38" s="101"/>
      <c r="AD38" s="101"/>
      <c r="AE38" s="101"/>
      <c r="AF38" s="101"/>
      <c r="AG38" s="109"/>
      <c r="AH38" s="108"/>
      <c r="AI38" s="96"/>
      <c r="AJ38" s="96"/>
    </row>
    <row r="39" ht="12.75" customHeight="1">
      <c r="A39" s="104"/>
      <c r="B39" s="101"/>
      <c r="C39" s="101"/>
      <c r="D39" s="101"/>
      <c r="E39" s="101"/>
      <c r="F39" s="101"/>
      <c r="G39" s="101"/>
      <c r="H39" s="101"/>
      <c r="I39" s="101"/>
      <c r="J39" s="101"/>
      <c r="K39" s="101"/>
      <c r="L39" s="101"/>
      <c r="M39" s="101"/>
      <c r="N39" s="101"/>
      <c r="O39" s="101"/>
      <c r="P39" s="101"/>
      <c r="Q39" s="101"/>
      <c r="R39" s="101"/>
      <c r="S39" s="101"/>
      <c r="T39" s="101"/>
      <c r="U39" s="101"/>
      <c r="V39" s="101"/>
      <c r="W39" s="113" t="str">
        <f>IF(W40="3:0",W35,IF(W40="3:1",W35,IF(W40="3:2",W35,IF(W40="2:3",W43,IF(W40="1:3",W43,IF(W40="0:3",W43,""))))))</f>
        <v>Zítko Roman (122) (Brniště)</v>
      </c>
      <c r="X39" s="32"/>
      <c r="Y39" s="32"/>
      <c r="Z39" s="32"/>
      <c r="AA39" s="32"/>
      <c r="AB39" s="32"/>
      <c r="AC39" s="32"/>
      <c r="AD39" s="32"/>
      <c r="AE39" s="32"/>
      <c r="AF39" s="32"/>
      <c r="AG39" s="32"/>
      <c r="AH39" s="108"/>
      <c r="AI39" s="96"/>
      <c r="AJ39" s="96"/>
    </row>
    <row r="40" ht="12.75" customHeight="1">
      <c r="A40" s="100" t="s">
        <v>135</v>
      </c>
      <c r="B40" s="32"/>
      <c r="C40" s="32"/>
      <c r="D40" s="32"/>
      <c r="E40" s="32"/>
      <c r="F40" s="32"/>
      <c r="G40" s="32"/>
      <c r="H40" s="32"/>
      <c r="I40" s="32"/>
      <c r="J40" s="32"/>
      <c r="K40" s="32"/>
      <c r="L40" s="101"/>
      <c r="M40" s="101"/>
      <c r="N40" s="101"/>
      <c r="O40" s="101"/>
      <c r="P40" s="101"/>
      <c r="Q40" s="101"/>
      <c r="R40" s="101"/>
      <c r="S40" s="101"/>
      <c r="T40" s="101"/>
      <c r="U40" s="101"/>
      <c r="V40" s="101"/>
      <c r="W40" s="114" t="s">
        <v>84</v>
      </c>
      <c r="AH40" s="108"/>
      <c r="AI40" s="96"/>
      <c r="AJ40" s="96"/>
    </row>
    <row r="41" ht="12.75" customHeight="1">
      <c r="A41" s="104"/>
      <c r="B41" s="101"/>
      <c r="C41" s="101"/>
      <c r="D41" s="101"/>
      <c r="E41" s="101"/>
      <c r="F41" s="101"/>
      <c r="G41" s="101"/>
      <c r="H41" s="101"/>
      <c r="I41" s="101"/>
      <c r="J41" s="101"/>
      <c r="K41" s="101"/>
      <c r="L41" s="106" t="str">
        <f>IF(L42="3:0",A40,IF(L42="3:1",A40,IF(L42="3:2",A40,IF(L42="2:3",A42,IF(L42="1:3",A42,IF(L42="0:3",A42,""))))))</f>
        <v>Zítko Roman (122) (Brniště)</v>
      </c>
      <c r="M41" s="32"/>
      <c r="N41" s="32"/>
      <c r="O41" s="32"/>
      <c r="P41" s="32"/>
      <c r="Q41" s="32"/>
      <c r="R41" s="32"/>
      <c r="S41" s="32"/>
      <c r="T41" s="32"/>
      <c r="U41" s="32"/>
      <c r="V41" s="32"/>
      <c r="W41" s="101"/>
      <c r="X41" s="101"/>
      <c r="Y41" s="101"/>
      <c r="Z41" s="101"/>
      <c r="AA41" s="101"/>
      <c r="AB41" s="101"/>
      <c r="AC41" s="101"/>
      <c r="AD41" s="101"/>
      <c r="AE41" s="101"/>
      <c r="AF41" s="101"/>
      <c r="AG41" s="109"/>
      <c r="AH41" s="108"/>
      <c r="AI41" s="96"/>
      <c r="AJ41" s="96"/>
    </row>
    <row r="42" ht="12.75" customHeight="1">
      <c r="A42" s="100" t="s">
        <v>104</v>
      </c>
      <c r="B42" s="32"/>
      <c r="C42" s="32"/>
      <c r="D42" s="32"/>
      <c r="E42" s="32"/>
      <c r="F42" s="32"/>
      <c r="G42" s="32"/>
      <c r="H42" s="32"/>
      <c r="I42" s="32"/>
      <c r="J42" s="32"/>
      <c r="K42" s="32"/>
      <c r="L42" s="107" t="s">
        <v>85</v>
      </c>
      <c r="W42" s="104"/>
      <c r="X42" s="101"/>
      <c r="Y42" s="101"/>
      <c r="Z42" s="101"/>
      <c r="AA42" s="101"/>
      <c r="AB42" s="101"/>
      <c r="AC42" s="101"/>
      <c r="AD42" s="101"/>
      <c r="AE42" s="101"/>
      <c r="AF42" s="101"/>
      <c r="AG42" s="109"/>
      <c r="AH42" s="108"/>
      <c r="AI42" s="96"/>
      <c r="AJ42" s="96"/>
    </row>
    <row r="43" ht="12.75" customHeight="1">
      <c r="A43" s="104"/>
      <c r="B43" s="101"/>
      <c r="C43" s="101"/>
      <c r="D43" s="101"/>
      <c r="E43" s="101"/>
      <c r="F43" s="101"/>
      <c r="G43" s="101"/>
      <c r="H43" s="101"/>
      <c r="I43" s="101"/>
      <c r="J43" s="101"/>
      <c r="K43" s="101"/>
      <c r="L43" s="101"/>
      <c r="M43" s="101"/>
      <c r="N43" s="101"/>
      <c r="O43" s="101"/>
      <c r="P43" s="101"/>
      <c r="Q43" s="101"/>
      <c r="R43" s="101"/>
      <c r="S43" s="101"/>
      <c r="T43" s="101"/>
      <c r="U43" s="101"/>
      <c r="V43" s="101"/>
      <c r="W43" s="106" t="str">
        <f>IF(W44="3:0",L41,IF(W44="3:1",L41,IF(W44="3:2",L41,IF(W44="2:3",L45,IF(W44="1:3",L45,IF(W44="0:3",L45,""))))))</f>
        <v>Zítko Roman (122) (Brniště)</v>
      </c>
      <c r="X43" s="32"/>
      <c r="Y43" s="32"/>
      <c r="Z43" s="32"/>
      <c r="AA43" s="32"/>
      <c r="AB43" s="32"/>
      <c r="AC43" s="32"/>
      <c r="AD43" s="32"/>
      <c r="AE43" s="32"/>
      <c r="AF43" s="32"/>
      <c r="AG43" s="32"/>
      <c r="AH43" s="108"/>
      <c r="AI43" s="96"/>
      <c r="AJ43" s="96"/>
    </row>
    <row r="44" ht="12.75" customHeight="1">
      <c r="A44" s="100" t="s">
        <v>123</v>
      </c>
      <c r="B44" s="32"/>
      <c r="C44" s="32"/>
      <c r="D44" s="32"/>
      <c r="E44" s="32"/>
      <c r="F44" s="32"/>
      <c r="G44" s="32"/>
      <c r="H44" s="32"/>
      <c r="I44" s="32"/>
      <c r="J44" s="32"/>
      <c r="K44" s="32"/>
      <c r="L44" s="101"/>
      <c r="M44" s="101"/>
      <c r="N44" s="101"/>
      <c r="O44" s="101"/>
      <c r="P44" s="101"/>
      <c r="Q44" s="101"/>
      <c r="R44" s="101"/>
      <c r="S44" s="101"/>
      <c r="T44" s="101"/>
      <c r="U44" s="101"/>
      <c r="V44" s="101"/>
      <c r="W44" s="107" t="s">
        <v>78</v>
      </c>
      <c r="AH44" s="103"/>
      <c r="AI44" s="96"/>
      <c r="AJ44" s="96"/>
    </row>
    <row r="45" ht="12.75" customHeight="1">
      <c r="A45" s="104"/>
      <c r="B45" s="101"/>
      <c r="C45" s="101"/>
      <c r="D45" s="101"/>
      <c r="E45" s="101"/>
      <c r="F45" s="101"/>
      <c r="G45" s="101"/>
      <c r="H45" s="101"/>
      <c r="I45" s="101"/>
      <c r="J45" s="101"/>
      <c r="K45" s="101"/>
      <c r="L45" s="106" t="str">
        <f>IF(L46="3:0",A44,IF(L46="3:1",A44,IF(L46="3:2",A44,IF(L46="2:3",A46,IF(L46="1:3",A46,IF(L46="0:3",A46,""))))))</f>
        <v>Mrázek Jakub (162) (ČL)</v>
      </c>
      <c r="M45" s="32"/>
      <c r="N45" s="32"/>
      <c r="O45" s="32"/>
      <c r="P45" s="32"/>
      <c r="Q45" s="32"/>
      <c r="R45" s="32"/>
      <c r="S45" s="32"/>
      <c r="T45" s="32"/>
      <c r="U45" s="32"/>
      <c r="V45" s="32"/>
      <c r="W45" s="104"/>
      <c r="X45" s="101"/>
      <c r="Y45" s="101"/>
      <c r="Z45" s="101"/>
      <c r="AA45" s="101"/>
      <c r="AB45" s="101"/>
      <c r="AC45" s="101"/>
      <c r="AD45" s="101"/>
      <c r="AE45" s="101"/>
      <c r="AF45" s="101"/>
      <c r="AG45" s="109"/>
      <c r="AH45" s="103"/>
      <c r="AI45" s="96"/>
      <c r="AJ45" s="96"/>
    </row>
    <row r="46" ht="12.75" customHeight="1">
      <c r="A46" s="100" t="s">
        <v>120</v>
      </c>
      <c r="B46" s="32"/>
      <c r="C46" s="32"/>
      <c r="D46" s="32"/>
      <c r="E46" s="32"/>
      <c r="F46" s="32"/>
      <c r="G46" s="32"/>
      <c r="H46" s="32"/>
      <c r="I46" s="32"/>
      <c r="J46" s="32"/>
      <c r="K46" s="32"/>
      <c r="L46" s="107" t="s">
        <v>82</v>
      </c>
      <c r="W46" s="101"/>
      <c r="X46" s="101"/>
      <c r="Y46" s="101"/>
      <c r="Z46" s="101"/>
      <c r="AA46" s="109"/>
      <c r="AB46" s="109"/>
      <c r="AC46" s="109"/>
      <c r="AD46" s="109"/>
      <c r="AE46" s="109"/>
      <c r="AF46" s="109"/>
      <c r="AG46" s="109"/>
      <c r="AH46" s="103"/>
      <c r="AI46" s="96"/>
      <c r="AJ46" s="96"/>
    </row>
    <row r="47" ht="12.75" customHeight="1">
      <c r="A47" s="115"/>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8"/>
      <c r="AI47" s="17"/>
      <c r="AJ47" s="96"/>
    </row>
    <row r="48" ht="12.75" customHeight="1">
      <c r="A48" s="97"/>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9"/>
      <c r="AI48" s="17"/>
      <c r="AJ48" s="96"/>
    </row>
    <row r="49" ht="10.5" customHeight="1">
      <c r="A49" s="106" t="str">
        <f>IF(L34="3:0",A34,IF(L34="3:1",A34,IF(L34="3:2",A34,IF(L34="2:3",A32,IF(L34="1:3",A32,IF(L34="0:3",A32,""))))))</f>
        <v>Loukota Tomáš (167) (STAR)</v>
      </c>
      <c r="B49" s="32"/>
      <c r="C49" s="32"/>
      <c r="D49" s="32"/>
      <c r="E49" s="32"/>
      <c r="F49" s="32"/>
      <c r="G49" s="32"/>
      <c r="H49" s="32"/>
      <c r="I49" s="32"/>
      <c r="J49" s="32"/>
      <c r="K49" s="32"/>
      <c r="L49" s="101"/>
      <c r="M49" s="101"/>
      <c r="N49" s="101"/>
      <c r="O49" s="101"/>
      <c r="P49" s="101"/>
      <c r="Q49" s="101"/>
      <c r="R49" s="101"/>
      <c r="S49" s="101"/>
      <c r="T49" s="101"/>
      <c r="U49" s="101"/>
      <c r="V49" s="101"/>
      <c r="W49" s="101"/>
      <c r="X49" s="101"/>
      <c r="Y49" s="101"/>
      <c r="Z49" s="102" t="s">
        <v>86</v>
      </c>
      <c r="AA49" s="101"/>
      <c r="AB49" s="101"/>
      <c r="AC49" s="101"/>
      <c r="AD49" s="101"/>
      <c r="AE49" s="101"/>
      <c r="AF49" s="101"/>
      <c r="AG49" s="101"/>
      <c r="AH49" s="103"/>
      <c r="AI49" s="17"/>
      <c r="AJ49" s="17"/>
    </row>
    <row r="50" ht="12.75" customHeight="1">
      <c r="A50" s="104"/>
      <c r="B50" s="101"/>
      <c r="C50" s="101"/>
      <c r="D50" s="101"/>
      <c r="E50" s="101"/>
      <c r="F50" s="101"/>
      <c r="G50" s="101"/>
      <c r="H50" s="101"/>
      <c r="I50" s="101"/>
      <c r="J50" s="101"/>
      <c r="K50" s="103"/>
      <c r="L50" s="106" t="str">
        <f>IF(L51="3:0",A49,IF(L51="3:1",A49,IF(L51="3:2",A49,IF(L51="2:3",A51,IF(L51="1:3",A51,IF(L51="0:3",A51,""))))))</f>
        <v>Široký Hubert (179) (Smržovka)</v>
      </c>
      <c r="M50" s="32"/>
      <c r="N50" s="32"/>
      <c r="O50" s="32"/>
      <c r="P50" s="32"/>
      <c r="Q50" s="32"/>
      <c r="R50" s="32"/>
      <c r="S50" s="32"/>
      <c r="T50" s="32"/>
      <c r="U50" s="32"/>
      <c r="V50" s="32"/>
      <c r="W50" s="101"/>
      <c r="X50" s="101"/>
      <c r="Y50" s="101"/>
      <c r="Z50" s="101"/>
      <c r="AA50" s="101"/>
      <c r="AB50" s="101"/>
      <c r="AC50" s="101"/>
      <c r="AD50" s="101"/>
      <c r="AE50" s="101"/>
      <c r="AF50" s="101"/>
      <c r="AG50" s="101"/>
      <c r="AH50" s="103"/>
      <c r="AI50" s="17"/>
      <c r="AJ50" s="17"/>
    </row>
    <row r="51" ht="12.75" customHeight="1">
      <c r="A51" s="106" t="str">
        <f>IF(L38="3:0",A38,IF(L38="3:1",A38,IF(L38="3:2",A38,IF(L38="2:3",A36,IF(L38="1:3",A36,IF(L38="0:3",A36,""))))))</f>
        <v>Široký Hubert (179) (Smržovka)</v>
      </c>
      <c r="B51" s="32"/>
      <c r="C51" s="32"/>
      <c r="D51" s="32"/>
      <c r="E51" s="32"/>
      <c r="F51" s="32"/>
      <c r="G51" s="32"/>
      <c r="H51" s="32"/>
      <c r="I51" s="32"/>
      <c r="J51" s="32"/>
      <c r="K51" s="32"/>
      <c r="L51" s="107" t="s">
        <v>85</v>
      </c>
      <c r="W51" s="104"/>
      <c r="X51" s="101"/>
      <c r="Y51" s="101"/>
      <c r="Z51" s="101"/>
      <c r="AA51" s="101"/>
      <c r="AB51" s="101"/>
      <c r="AC51" s="101"/>
      <c r="AD51" s="101"/>
      <c r="AE51" s="101"/>
      <c r="AF51" s="101"/>
      <c r="AG51" s="101"/>
      <c r="AH51" s="103"/>
      <c r="AI51" s="17"/>
      <c r="AJ51" s="17"/>
    </row>
    <row r="52" ht="12.75" customHeight="1">
      <c r="A52" s="104"/>
      <c r="B52" s="101"/>
      <c r="C52" s="101"/>
      <c r="D52" s="101"/>
      <c r="E52" s="101"/>
      <c r="F52" s="101"/>
      <c r="G52" s="101"/>
      <c r="H52" s="101"/>
      <c r="I52" s="101"/>
      <c r="J52" s="101"/>
      <c r="K52" s="101"/>
      <c r="L52" s="101"/>
      <c r="M52" s="101"/>
      <c r="N52" s="101"/>
      <c r="O52" s="101"/>
      <c r="P52" s="101"/>
      <c r="Q52" s="101"/>
      <c r="R52" s="101"/>
      <c r="S52" s="101"/>
      <c r="T52" s="101"/>
      <c r="U52" s="101"/>
      <c r="V52" s="101"/>
      <c r="W52" s="106" t="str">
        <f>IF(W53="3:0",L50,IF(W53="3:1",L50,IF(W53="3:2",L50,IF(W53="2:3",L54,IF(W53="1:3",L54,IF(W53="0:3",L54,""))))))</f>
        <v>Široký Hubert (179) (Smržovka)</v>
      </c>
      <c r="X52" s="32"/>
      <c r="Y52" s="32"/>
      <c r="Z52" s="32"/>
      <c r="AA52" s="32"/>
      <c r="AB52" s="32"/>
      <c r="AC52" s="32"/>
      <c r="AD52" s="32"/>
      <c r="AE52" s="32"/>
      <c r="AF52" s="32"/>
      <c r="AG52" s="32"/>
      <c r="AH52" s="103"/>
      <c r="AI52" s="17"/>
      <c r="AJ52" s="17"/>
    </row>
    <row r="53" ht="12.75" customHeight="1">
      <c r="A53" s="106" t="str">
        <f>IF(L42="3:0",A42,IF(L42="3:1",A42,IF(L42="3:2",A42,IF(L42="2:3",A40,IF(L42="1:3",A40,IF(L42="0:3",A40,""))))))</f>
        <v>Kolář Daniel (156) (SKST)</v>
      </c>
      <c r="B53" s="32"/>
      <c r="C53" s="32"/>
      <c r="D53" s="32"/>
      <c r="E53" s="32"/>
      <c r="F53" s="32"/>
      <c r="G53" s="32"/>
      <c r="H53" s="32"/>
      <c r="I53" s="32"/>
      <c r="J53" s="32"/>
      <c r="K53" s="32"/>
      <c r="L53" s="101"/>
      <c r="M53" s="101"/>
      <c r="N53" s="101"/>
      <c r="O53" s="101"/>
      <c r="P53" s="101"/>
      <c r="Q53" s="101"/>
      <c r="R53" s="101"/>
      <c r="S53" s="101"/>
      <c r="T53" s="101"/>
      <c r="U53" s="101"/>
      <c r="V53" s="101"/>
      <c r="W53" s="107" t="s">
        <v>79</v>
      </c>
      <c r="AH53" s="103"/>
      <c r="AI53" s="17"/>
      <c r="AJ53" s="17"/>
    </row>
    <row r="54" ht="12.75" customHeight="1">
      <c r="A54" s="104"/>
      <c r="B54" s="101"/>
      <c r="C54" s="101"/>
      <c r="D54" s="101"/>
      <c r="E54" s="101"/>
      <c r="F54" s="101"/>
      <c r="G54" s="101"/>
      <c r="H54" s="101"/>
      <c r="I54" s="101"/>
      <c r="J54" s="101"/>
      <c r="K54" s="103"/>
      <c r="L54" s="106" t="str">
        <f>IF(L55="3:0",A53,IF(L55="3:1",A53,IF(L55="3:2",A53,IF(L55="2:3",A55,IF(L55="1:3",A55,IF(L55="0:3",A55,""))))))</f>
        <v>Bidlo Šimon (149) (Bižu)</v>
      </c>
      <c r="M54" s="32"/>
      <c r="N54" s="32"/>
      <c r="O54" s="32"/>
      <c r="P54" s="32"/>
      <c r="Q54" s="32"/>
      <c r="R54" s="32"/>
      <c r="S54" s="32"/>
      <c r="T54" s="32"/>
      <c r="U54" s="32"/>
      <c r="V54" s="32"/>
      <c r="W54" s="104"/>
      <c r="X54" s="101"/>
      <c r="Y54" s="101"/>
      <c r="Z54" s="101"/>
      <c r="AA54" s="101"/>
      <c r="AB54" s="101"/>
      <c r="AC54" s="101"/>
      <c r="AD54" s="101"/>
      <c r="AE54" s="101"/>
      <c r="AF54" s="101"/>
      <c r="AG54" s="109"/>
      <c r="AH54" s="103"/>
      <c r="AI54" s="17"/>
      <c r="AJ54" s="17"/>
    </row>
    <row r="55" ht="12.75" customHeight="1">
      <c r="A55" s="106" t="str">
        <f>IF(L46="3:0",A46,IF(L46="3:1",A46,IF(L46="3:2",A46,IF(L46="2:3",A44,IF(L46="1:3",A44,IF(L46="0:3",A44,""))))))</f>
        <v>Bidlo Šimon (149) (Bižu)</v>
      </c>
      <c r="B55" s="32"/>
      <c r="C55" s="32"/>
      <c r="D55" s="32"/>
      <c r="E55" s="32"/>
      <c r="F55" s="32"/>
      <c r="G55" s="32"/>
      <c r="H55" s="32"/>
      <c r="I55" s="32"/>
      <c r="J55" s="32"/>
      <c r="K55" s="32"/>
      <c r="L55" s="107" t="s">
        <v>84</v>
      </c>
      <c r="W55" s="101"/>
      <c r="X55" s="101"/>
      <c r="Y55" s="101"/>
      <c r="Z55" s="101"/>
      <c r="AA55" s="101"/>
      <c r="AB55" s="101"/>
      <c r="AC55" s="101"/>
      <c r="AD55" s="101"/>
      <c r="AE55" s="101"/>
      <c r="AF55" s="101"/>
      <c r="AG55" s="109"/>
      <c r="AH55" s="103"/>
      <c r="AI55" s="17"/>
      <c r="AJ55" s="17"/>
    </row>
    <row r="56" ht="12.75" customHeight="1">
      <c r="A56" s="115"/>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8"/>
      <c r="AI56" s="17"/>
      <c r="AJ56" s="17"/>
    </row>
    <row r="57" ht="11.25" customHeight="1">
      <c r="A57" s="97"/>
      <c r="B57" s="98"/>
      <c r="C57" s="98"/>
      <c r="D57" s="98"/>
      <c r="E57" s="98"/>
      <c r="F57" s="98"/>
      <c r="G57" s="98"/>
      <c r="H57" s="98"/>
      <c r="I57" s="98"/>
      <c r="J57" s="98"/>
      <c r="K57" s="98"/>
      <c r="L57" s="98"/>
      <c r="M57" s="98"/>
      <c r="N57" s="98"/>
      <c r="O57" s="98"/>
      <c r="P57" s="98"/>
      <c r="Q57" s="98"/>
      <c r="R57" s="98"/>
      <c r="S57" s="98"/>
      <c r="T57" s="98"/>
      <c r="U57" s="98"/>
      <c r="V57" s="98"/>
      <c r="W57" s="98"/>
      <c r="X57" s="98"/>
      <c r="Y57" s="98"/>
      <c r="Z57" s="120" t="s">
        <v>89</v>
      </c>
      <c r="AA57" s="98"/>
      <c r="AB57" s="98"/>
      <c r="AC57" s="98"/>
      <c r="AD57" s="98"/>
      <c r="AE57" s="98"/>
      <c r="AF57" s="98"/>
      <c r="AG57" s="98"/>
      <c r="AH57" s="99"/>
      <c r="AI57" s="17"/>
      <c r="AJ57" s="17"/>
    </row>
    <row r="58" ht="12.75" customHeight="1">
      <c r="A58" s="104"/>
      <c r="B58" s="101"/>
      <c r="C58" s="101"/>
      <c r="D58" s="101"/>
      <c r="E58" s="101"/>
      <c r="F58" s="101"/>
      <c r="G58" s="101"/>
      <c r="H58" s="101"/>
      <c r="I58" s="101"/>
      <c r="J58" s="101"/>
      <c r="K58" s="101"/>
      <c r="L58" s="113" t="str">
        <f>IF(W36="3:0",L37,IF(W36="3:1",L37,IF(W36="3:2",L37,IF(W36="2:3",L33,IF(W36="1:3",L33,IF(W36="0:3",L33,""))))))</f>
        <v>Kukal Vojtěch (152) (PINK!)</v>
      </c>
      <c r="M58" s="32"/>
      <c r="N58" s="32"/>
      <c r="O58" s="32"/>
      <c r="P58" s="32"/>
      <c r="Q58" s="32"/>
      <c r="R58" s="32"/>
      <c r="S58" s="32"/>
      <c r="T58" s="32"/>
      <c r="U58" s="32"/>
      <c r="V58" s="32"/>
      <c r="W58" s="101"/>
      <c r="X58" s="101"/>
      <c r="Y58" s="101"/>
      <c r="Z58" s="101"/>
      <c r="AA58" s="101"/>
      <c r="AB58" s="101"/>
      <c r="AC58" s="101"/>
      <c r="AD58" s="101"/>
      <c r="AE58" s="101"/>
      <c r="AF58" s="101"/>
      <c r="AG58" s="101"/>
      <c r="AH58" s="103"/>
      <c r="AI58" s="17"/>
      <c r="AJ58" s="17"/>
    </row>
    <row r="59" ht="12.75" customHeight="1">
      <c r="A59" s="104"/>
      <c r="B59" s="101"/>
      <c r="C59" s="101"/>
      <c r="D59" s="101"/>
      <c r="E59" s="101"/>
      <c r="F59" s="101"/>
      <c r="G59" s="101"/>
      <c r="H59" s="101"/>
      <c r="I59" s="101"/>
      <c r="J59" s="101"/>
      <c r="K59" s="101"/>
      <c r="L59" s="101"/>
      <c r="M59" s="101"/>
      <c r="N59" s="101"/>
      <c r="O59" s="101"/>
      <c r="P59" s="101"/>
      <c r="Q59" s="101"/>
      <c r="R59" s="101"/>
      <c r="S59" s="101"/>
      <c r="T59" s="101"/>
      <c r="U59" s="101"/>
      <c r="V59" s="103"/>
      <c r="W59" s="106" t="str">
        <f>IF(W60="3:0",L58,IF(W60="3:1",L58,IF(W60="3:2",L58,IF(W60="2:3",L60,IF(W60="1:3",L60,IF(W60="0:3",L60,""))))))</f>
        <v>Kukal Vojtěch (152) (PINK!)</v>
      </c>
      <c r="X59" s="32"/>
      <c r="Y59" s="32"/>
      <c r="Z59" s="32"/>
      <c r="AA59" s="32"/>
      <c r="AB59" s="32"/>
      <c r="AC59" s="32"/>
      <c r="AD59" s="32"/>
      <c r="AE59" s="32"/>
      <c r="AF59" s="32"/>
      <c r="AG59" s="32"/>
      <c r="AH59" s="103"/>
      <c r="AI59" s="17"/>
      <c r="AJ59" s="17"/>
    </row>
    <row r="60" ht="12.75" customHeight="1">
      <c r="A60" s="104"/>
      <c r="B60" s="101"/>
      <c r="C60" s="101"/>
      <c r="D60" s="101"/>
      <c r="E60" s="101"/>
      <c r="F60" s="101"/>
      <c r="G60" s="101"/>
      <c r="H60" s="101"/>
      <c r="I60" s="101"/>
      <c r="J60" s="101"/>
      <c r="K60" s="101"/>
      <c r="L60" s="113" t="str">
        <f>IF(W44="3:0",L45,IF(W44="3:1",L45,IF(W44="3:2",L45,IF(W44="2:3",L41,IF(W44="1:3",L41,IF(W44="0:3",L41,""))))))</f>
        <v>Mrázek Jakub (162) (ČL)</v>
      </c>
      <c r="M60" s="32"/>
      <c r="N60" s="32"/>
      <c r="O60" s="32"/>
      <c r="P60" s="32"/>
      <c r="Q60" s="32"/>
      <c r="R60" s="32"/>
      <c r="S60" s="32"/>
      <c r="T60" s="32"/>
      <c r="U60" s="32"/>
      <c r="V60" s="32"/>
      <c r="W60" s="107" t="s">
        <v>78</v>
      </c>
      <c r="AH60" s="103"/>
      <c r="AI60" s="17"/>
      <c r="AJ60" s="17"/>
    </row>
    <row r="61" ht="11.25" customHeight="1">
      <c r="A61" s="115"/>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8"/>
      <c r="AI61" s="17"/>
      <c r="AJ61" s="17"/>
    </row>
    <row r="62" ht="12.75" customHeight="1">
      <c r="A62" s="97"/>
      <c r="B62" s="98"/>
      <c r="C62" s="98"/>
      <c r="D62" s="98"/>
      <c r="E62" s="98"/>
      <c r="F62" s="98"/>
      <c r="G62" s="98"/>
      <c r="H62" s="98"/>
      <c r="I62" s="98"/>
      <c r="J62" s="98"/>
      <c r="K62" s="98"/>
      <c r="L62" s="98"/>
      <c r="M62" s="98"/>
      <c r="N62" s="98"/>
      <c r="O62" s="98"/>
      <c r="P62" s="98"/>
      <c r="Q62" s="98"/>
      <c r="R62" s="98"/>
      <c r="S62" s="98"/>
      <c r="T62" s="98"/>
      <c r="U62" s="98"/>
      <c r="V62" s="98"/>
      <c r="W62" s="98"/>
      <c r="X62" s="98"/>
      <c r="Y62" s="98"/>
      <c r="Z62" s="120" t="s">
        <v>91</v>
      </c>
      <c r="AA62" s="98"/>
      <c r="AB62" s="98"/>
      <c r="AC62" s="98"/>
      <c r="AD62" s="98"/>
      <c r="AE62" s="98"/>
      <c r="AF62" s="98"/>
      <c r="AG62" s="98"/>
      <c r="AH62" s="99"/>
      <c r="AI62" s="17"/>
      <c r="AJ62" s="17"/>
    </row>
    <row r="63" ht="12.75" customHeight="1">
      <c r="A63" s="104"/>
      <c r="B63" s="101"/>
      <c r="C63" s="101"/>
      <c r="D63" s="101"/>
      <c r="E63" s="101"/>
      <c r="F63" s="101"/>
      <c r="G63" s="101"/>
      <c r="H63" s="101"/>
      <c r="I63" s="101"/>
      <c r="J63" s="101"/>
      <c r="K63" s="101"/>
      <c r="L63" s="113" t="str">
        <f>IF(L51="3:0",A51,IF(L51="3:1",A51,IF(L51="3:2",A51,IF(L51="2:3",A49,IF(L51="1:3",A49,IF(L51="0:3",A49,""))))))</f>
        <v>Loukota Tomáš (167) (STAR)</v>
      </c>
      <c r="M63" s="32"/>
      <c r="N63" s="32"/>
      <c r="O63" s="32"/>
      <c r="P63" s="32"/>
      <c r="Q63" s="32"/>
      <c r="R63" s="32"/>
      <c r="S63" s="32"/>
      <c r="T63" s="32"/>
      <c r="U63" s="32"/>
      <c r="V63" s="32"/>
      <c r="W63" s="101"/>
      <c r="X63" s="101"/>
      <c r="Y63" s="101"/>
      <c r="Z63" s="101"/>
      <c r="AA63" s="101"/>
      <c r="AB63" s="101"/>
      <c r="AC63" s="101"/>
      <c r="AD63" s="101"/>
      <c r="AE63" s="101"/>
      <c r="AF63" s="101"/>
      <c r="AG63" s="101"/>
      <c r="AH63" s="103"/>
      <c r="AI63" s="17"/>
      <c r="AJ63" s="17"/>
    </row>
    <row r="64" ht="12.75" customHeight="1">
      <c r="A64" s="104"/>
      <c r="B64" s="101"/>
      <c r="C64" s="101"/>
      <c r="D64" s="101"/>
      <c r="E64" s="101"/>
      <c r="F64" s="101"/>
      <c r="G64" s="101"/>
      <c r="H64" s="101"/>
      <c r="I64" s="101"/>
      <c r="J64" s="101"/>
      <c r="K64" s="101"/>
      <c r="L64" s="101"/>
      <c r="M64" s="101"/>
      <c r="N64" s="101"/>
      <c r="O64" s="101"/>
      <c r="P64" s="101"/>
      <c r="Q64" s="101"/>
      <c r="R64" s="101"/>
      <c r="S64" s="101"/>
      <c r="T64" s="101"/>
      <c r="U64" s="101"/>
      <c r="V64" s="103"/>
      <c r="W64" s="106" t="str">
        <f>IF(W65="3:0",L63,IF(W65="3:1",L63,IF(W65="3:2",L63,IF(W65="2:3",L65,IF(W65="1:3",L65,IF(W65="0:3",L65,""))))))</f>
        <v>Kolář Daniel (156) (SKST)</v>
      </c>
      <c r="X64" s="32"/>
      <c r="Y64" s="32"/>
      <c r="Z64" s="32"/>
      <c r="AA64" s="32"/>
      <c r="AB64" s="32"/>
      <c r="AC64" s="32"/>
      <c r="AD64" s="32"/>
      <c r="AE64" s="32"/>
      <c r="AF64" s="32"/>
      <c r="AG64" s="32"/>
      <c r="AH64" s="103"/>
      <c r="AI64" s="17"/>
      <c r="AJ64" s="17"/>
    </row>
    <row r="65" ht="12.75" customHeight="1">
      <c r="A65" s="104"/>
      <c r="B65" s="101"/>
      <c r="C65" s="101"/>
      <c r="D65" s="101"/>
      <c r="E65" s="101"/>
      <c r="F65" s="101"/>
      <c r="G65" s="101"/>
      <c r="H65" s="101"/>
      <c r="I65" s="101"/>
      <c r="J65" s="101"/>
      <c r="K65" s="101"/>
      <c r="L65" s="113" t="str">
        <f>IF(L55="3:0",A55,IF(L55="3:1",A55,IF(L55="3:2",A55,IF(L55="2:3",A53,IF(L55="1:3",A53,IF(L55="0:3",A53,""))))))</f>
        <v>Kolář Daniel (156) (SKST)</v>
      </c>
      <c r="M65" s="32"/>
      <c r="N65" s="32"/>
      <c r="O65" s="32"/>
      <c r="P65" s="32"/>
      <c r="Q65" s="32"/>
      <c r="R65" s="32"/>
      <c r="S65" s="32"/>
      <c r="T65" s="32"/>
      <c r="U65" s="32"/>
      <c r="V65" s="32"/>
      <c r="W65" s="107" t="s">
        <v>85</v>
      </c>
      <c r="AH65" s="103"/>
      <c r="AI65" s="17"/>
      <c r="AJ65" s="17"/>
    </row>
    <row r="66" ht="12.75" customHeight="1">
      <c r="A66" s="115"/>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8"/>
      <c r="AI66" s="17"/>
      <c r="AJ66" s="17"/>
    </row>
    <row r="67" ht="15.75" customHeight="1">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7"/>
      <c r="AJ67" s="17"/>
    </row>
    <row r="68" ht="12.75" customHeight="1">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7"/>
      <c r="AJ68" s="17"/>
    </row>
    <row r="69" ht="12.75" customHeight="1">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7"/>
      <c r="AJ69" s="17"/>
    </row>
    <row r="70" ht="12.75" customHeight="1">
      <c r="A70" s="121" t="str">
        <f>A1</f>
        <v>1. KBT Libereckého kraje</v>
      </c>
      <c r="B70" s="2"/>
      <c r="C70" s="2"/>
      <c r="D70" s="2"/>
      <c r="E70" s="2"/>
      <c r="F70" s="2"/>
      <c r="G70" s="2"/>
      <c r="H70" s="2"/>
      <c r="I70" s="4"/>
      <c r="J70" s="122"/>
      <c r="K70" s="123" t="str">
        <f>K1</f>
        <v>Liberec, 28.9.2026</v>
      </c>
      <c r="L70" s="2"/>
      <c r="M70" s="2"/>
      <c r="N70" s="2"/>
      <c r="O70" s="2"/>
      <c r="P70" s="2"/>
      <c r="Q70" s="2"/>
      <c r="R70" s="2"/>
      <c r="S70" s="4"/>
      <c r="T70" s="122"/>
      <c r="U70" s="146" t="str">
        <f>U1</f>
        <v>Divize</v>
      </c>
      <c r="V70" s="2"/>
      <c r="W70" s="4"/>
      <c r="X70" s="147" t="str">
        <f>X1</f>
        <v>F</v>
      </c>
      <c r="Y70" s="2"/>
      <c r="Z70" s="4"/>
      <c r="AA70" s="147" t="str">
        <f>Z73</f>
        <v>o 9.-16.místo</v>
      </c>
      <c r="AB70" s="2"/>
      <c r="AC70" s="2"/>
      <c r="AD70" s="2"/>
      <c r="AE70" s="2"/>
      <c r="AF70" s="2"/>
      <c r="AG70" s="2"/>
      <c r="AH70" s="16"/>
      <c r="AI70" s="17"/>
      <c r="AJ70" s="17"/>
    </row>
    <row r="71" ht="12.75" customHeight="1">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7"/>
      <c r="AJ71" s="17"/>
    </row>
    <row r="72" ht="12.75" customHeight="1">
      <c r="A72" s="97"/>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9"/>
      <c r="AI72" s="17"/>
      <c r="AJ72" s="17"/>
    </row>
    <row r="73" ht="12.75" customHeight="1">
      <c r="A73" s="100" t="s">
        <v>106</v>
      </c>
      <c r="B73" s="32"/>
      <c r="C73" s="32"/>
      <c r="D73" s="32"/>
      <c r="E73" s="32"/>
      <c r="F73" s="32"/>
      <c r="G73" s="32"/>
      <c r="H73" s="32"/>
      <c r="I73" s="32"/>
      <c r="J73" s="32"/>
      <c r="K73" s="32"/>
      <c r="L73" s="101"/>
      <c r="M73" s="101"/>
      <c r="N73" s="101"/>
      <c r="O73" s="101"/>
      <c r="P73" s="101"/>
      <c r="Q73" s="101"/>
      <c r="R73" s="101"/>
      <c r="S73" s="101"/>
      <c r="T73" s="101"/>
      <c r="U73" s="101"/>
      <c r="V73" s="101"/>
      <c r="W73" s="101"/>
      <c r="X73" s="101"/>
      <c r="Y73" s="101"/>
      <c r="Z73" s="102" t="s">
        <v>93</v>
      </c>
      <c r="AA73" s="101"/>
      <c r="AB73" s="101"/>
      <c r="AC73" s="101"/>
      <c r="AD73" s="101"/>
      <c r="AE73" s="101"/>
      <c r="AF73" s="101"/>
      <c r="AG73" s="101"/>
      <c r="AH73" s="103"/>
      <c r="AI73" s="17"/>
      <c r="AJ73" s="17"/>
    </row>
    <row r="74" ht="12.75" customHeight="1">
      <c r="A74" s="104"/>
      <c r="B74" s="101"/>
      <c r="C74" s="101"/>
      <c r="D74" s="101"/>
      <c r="E74" s="101"/>
      <c r="F74" s="101"/>
      <c r="G74" s="101"/>
      <c r="H74" s="101"/>
      <c r="I74" s="101"/>
      <c r="J74" s="101"/>
      <c r="K74" s="103"/>
      <c r="L74" s="106" t="str">
        <f>IF(L75="3:0",A73,IF(L75="3:1",A73,IF(L75="3:2",A73,IF(L75="2:3",A75,IF(L75="1:3",A75,IF(L75="0:3",A75,""))))))</f>
        <v>Hušek Martin (153) (KMST)</v>
      </c>
      <c r="M74" s="32"/>
      <c r="N74" s="32"/>
      <c r="O74" s="32"/>
      <c r="P74" s="32"/>
      <c r="Q74" s="32"/>
      <c r="R74" s="32"/>
      <c r="S74" s="32"/>
      <c r="T74" s="32"/>
      <c r="U74" s="32"/>
      <c r="V74" s="32"/>
      <c r="W74" s="101"/>
      <c r="X74" s="101"/>
      <c r="Y74" s="101"/>
      <c r="Z74" s="101"/>
      <c r="AA74" s="101"/>
      <c r="AB74" s="101"/>
      <c r="AC74" s="101"/>
      <c r="AD74" s="101"/>
      <c r="AE74" s="101"/>
      <c r="AF74" s="101"/>
      <c r="AG74" s="101"/>
      <c r="AH74" s="103"/>
      <c r="AI74" s="90"/>
      <c r="AJ74" s="17"/>
    </row>
    <row r="75" ht="12.75" customHeight="1">
      <c r="A75" s="100" t="s">
        <v>136</v>
      </c>
      <c r="B75" s="32"/>
      <c r="C75" s="32"/>
      <c r="D75" s="32"/>
      <c r="E75" s="32"/>
      <c r="F75" s="32"/>
      <c r="G75" s="32"/>
      <c r="H75" s="32"/>
      <c r="I75" s="32"/>
      <c r="J75" s="32"/>
      <c r="K75" s="32"/>
      <c r="L75" s="107" t="s">
        <v>79</v>
      </c>
      <c r="W75" s="104"/>
      <c r="X75" s="101"/>
      <c r="Y75" s="101"/>
      <c r="Z75" s="101"/>
      <c r="AA75" s="101"/>
      <c r="AB75" s="101"/>
      <c r="AC75" s="101"/>
      <c r="AD75" s="101"/>
      <c r="AE75" s="101"/>
      <c r="AF75" s="101"/>
      <c r="AG75" s="101"/>
      <c r="AH75" s="103"/>
      <c r="AI75" s="17"/>
      <c r="AJ75" s="17"/>
    </row>
    <row r="76" ht="12.75" customHeight="1">
      <c r="A76" s="104"/>
      <c r="B76" s="101"/>
      <c r="C76" s="101"/>
      <c r="D76" s="101"/>
      <c r="E76" s="101"/>
      <c r="F76" s="101"/>
      <c r="G76" s="101"/>
      <c r="H76" s="101"/>
      <c r="I76" s="101"/>
      <c r="J76" s="101"/>
      <c r="K76" s="101"/>
      <c r="L76" s="101"/>
      <c r="M76" s="101"/>
      <c r="N76" s="101"/>
      <c r="O76" s="101"/>
      <c r="P76" s="101"/>
      <c r="Q76" s="101"/>
      <c r="R76" s="101"/>
      <c r="S76" s="101"/>
      <c r="T76" s="101"/>
      <c r="U76" s="101"/>
      <c r="V76" s="101"/>
      <c r="W76" s="106" t="str">
        <f>IF(W77="3:0",L74,IF(W77="3:1",L74,IF(W77="3:2",L74,IF(W77="2:3",L78,IF(W77="1:3",L78,IF(W77="0:3",L78,""))))))</f>
        <v>Sýkora Maximilian (172) (STAR)</v>
      </c>
      <c r="X76" s="32"/>
      <c r="Y76" s="32"/>
      <c r="Z76" s="32"/>
      <c r="AA76" s="32"/>
      <c r="AB76" s="32"/>
      <c r="AC76" s="32"/>
      <c r="AD76" s="32"/>
      <c r="AE76" s="32"/>
      <c r="AF76" s="32"/>
      <c r="AG76" s="32"/>
      <c r="AH76" s="103"/>
      <c r="AI76" s="17"/>
      <c r="AJ76" s="90"/>
    </row>
    <row r="77" ht="12.75" customHeight="1">
      <c r="A77" s="100" t="s">
        <v>125</v>
      </c>
      <c r="B77" s="32"/>
      <c r="C77" s="32"/>
      <c r="D77" s="32"/>
      <c r="E77" s="32"/>
      <c r="F77" s="32"/>
      <c r="G77" s="32"/>
      <c r="H77" s="32"/>
      <c r="I77" s="32"/>
      <c r="J77" s="32"/>
      <c r="K77" s="32"/>
      <c r="L77" s="101"/>
      <c r="M77" s="101"/>
      <c r="N77" s="101"/>
      <c r="O77" s="101"/>
      <c r="P77" s="101"/>
      <c r="Q77" s="101"/>
      <c r="R77" s="101"/>
      <c r="S77" s="101"/>
      <c r="T77" s="101"/>
      <c r="U77" s="101"/>
      <c r="V77" s="101"/>
      <c r="W77" s="107" t="s">
        <v>85</v>
      </c>
      <c r="AH77" s="108"/>
      <c r="AI77" s="17"/>
      <c r="AJ77" s="17"/>
    </row>
    <row r="78" ht="12.75" customHeight="1">
      <c r="A78" s="104"/>
      <c r="B78" s="101"/>
      <c r="C78" s="101"/>
      <c r="D78" s="101"/>
      <c r="E78" s="101"/>
      <c r="F78" s="101"/>
      <c r="G78" s="101"/>
      <c r="H78" s="101"/>
      <c r="I78" s="101"/>
      <c r="J78" s="101"/>
      <c r="K78" s="103"/>
      <c r="L78" s="106" t="str">
        <f>IF(L79="3:0",A77,IF(L79="3:1",A77,IF(L79="3:2",A77,IF(L79="2:3",A79,IF(L79="1:3",A79,IF(L79="0:3",A79,""))))))</f>
        <v>Sýkora Maximilian (172) (STAR)</v>
      </c>
      <c r="M78" s="32"/>
      <c r="N78" s="32"/>
      <c r="O78" s="32"/>
      <c r="P78" s="32"/>
      <c r="Q78" s="32"/>
      <c r="R78" s="32"/>
      <c r="S78" s="32"/>
      <c r="T78" s="32"/>
      <c r="U78" s="32"/>
      <c r="V78" s="32"/>
      <c r="W78" s="104"/>
      <c r="X78" s="101"/>
      <c r="Y78" s="101"/>
      <c r="Z78" s="101"/>
      <c r="AA78" s="101"/>
      <c r="AB78" s="101"/>
      <c r="AC78" s="101"/>
      <c r="AD78" s="101"/>
      <c r="AE78" s="101"/>
      <c r="AF78" s="101"/>
      <c r="AG78" s="109"/>
      <c r="AH78" s="108"/>
      <c r="AI78" s="17"/>
      <c r="AJ78" s="17"/>
    </row>
    <row r="79" ht="12.75" customHeight="1">
      <c r="A79" s="100" t="s">
        <v>117</v>
      </c>
      <c r="B79" s="32"/>
      <c r="C79" s="32"/>
      <c r="D79" s="32"/>
      <c r="E79" s="32"/>
      <c r="F79" s="32"/>
      <c r="G79" s="32"/>
      <c r="H79" s="32"/>
      <c r="I79" s="32"/>
      <c r="J79" s="32"/>
      <c r="K79" s="32"/>
      <c r="L79" s="107" t="s">
        <v>82</v>
      </c>
      <c r="W79" s="101"/>
      <c r="X79" s="101"/>
      <c r="Y79" s="101"/>
      <c r="Z79" s="101"/>
      <c r="AA79" s="101"/>
      <c r="AB79" s="101"/>
      <c r="AC79" s="101"/>
      <c r="AD79" s="101"/>
      <c r="AE79" s="101"/>
      <c r="AF79" s="101"/>
      <c r="AG79" s="109"/>
      <c r="AH79" s="108"/>
      <c r="AI79" s="17"/>
      <c r="AJ79" s="17"/>
    </row>
    <row r="80" ht="12.75" customHeight="1">
      <c r="A80" s="104"/>
      <c r="B80" s="101"/>
      <c r="C80" s="101"/>
      <c r="D80" s="101"/>
      <c r="E80" s="101"/>
      <c r="F80" s="101"/>
      <c r="G80" s="101"/>
      <c r="H80" s="101"/>
      <c r="I80" s="101"/>
      <c r="J80" s="101"/>
      <c r="K80" s="101"/>
      <c r="L80" s="101"/>
      <c r="M80" s="101"/>
      <c r="N80" s="101"/>
      <c r="O80" s="101"/>
      <c r="P80" s="101"/>
      <c r="Q80" s="101"/>
      <c r="R80" s="101"/>
      <c r="S80" s="101"/>
      <c r="T80" s="101"/>
      <c r="U80" s="101"/>
      <c r="V80" s="101"/>
      <c r="W80" s="113" t="str">
        <f>IF(W81="3:0",W76,IF(W81="3:1",W76,IF(W81="3:2",W76,IF(W81="2:3",W84,IF(W81="1:3",W84,IF(W81="0:3",W84,""))))))</f>
        <v>Sýkora Maximilian (172) (STAR)</v>
      </c>
      <c r="X80" s="32"/>
      <c r="Y80" s="32"/>
      <c r="Z80" s="32"/>
      <c r="AA80" s="32"/>
      <c r="AB80" s="32"/>
      <c r="AC80" s="32"/>
      <c r="AD80" s="32"/>
      <c r="AE80" s="32"/>
      <c r="AF80" s="32"/>
      <c r="AG80" s="32"/>
      <c r="AH80" s="108"/>
      <c r="AI80" s="17"/>
      <c r="AJ80" s="17"/>
    </row>
    <row r="81" ht="12.75" customHeight="1">
      <c r="A81" s="100" t="s">
        <v>139</v>
      </c>
      <c r="B81" s="32"/>
      <c r="C81" s="32"/>
      <c r="D81" s="32"/>
      <c r="E81" s="32"/>
      <c r="F81" s="32"/>
      <c r="G81" s="32"/>
      <c r="H81" s="32"/>
      <c r="I81" s="32"/>
      <c r="J81" s="32"/>
      <c r="K81" s="32"/>
      <c r="L81" s="101"/>
      <c r="M81" s="101"/>
      <c r="N81" s="101"/>
      <c r="O81" s="101"/>
      <c r="P81" s="101"/>
      <c r="Q81" s="101"/>
      <c r="R81" s="101"/>
      <c r="S81" s="101"/>
      <c r="T81" s="101"/>
      <c r="U81" s="101"/>
      <c r="V81" s="101"/>
      <c r="W81" s="114" t="s">
        <v>78</v>
      </c>
      <c r="AH81" s="108"/>
      <c r="AI81" s="17"/>
      <c r="AJ81" s="17"/>
    </row>
    <row r="82" ht="12.75" customHeight="1">
      <c r="A82" s="104"/>
      <c r="B82" s="101"/>
      <c r="C82" s="101"/>
      <c r="D82" s="101"/>
      <c r="E82" s="101"/>
      <c r="F82" s="101"/>
      <c r="G82" s="101"/>
      <c r="H82" s="101"/>
      <c r="I82" s="101"/>
      <c r="J82" s="101"/>
      <c r="K82" s="101"/>
      <c r="L82" s="106" t="str">
        <f>IF(L83="3:0",A81,IF(L83="3:1",A81,IF(L83="3:2",A81,IF(L83="2:3",A83,IF(L83="1:3",A83,IF(L83="0:3",A83,""))))))</f>
        <v>Liška Daniel (159) (PINK!)</v>
      </c>
      <c r="M82" s="32"/>
      <c r="N82" s="32"/>
      <c r="O82" s="32"/>
      <c r="P82" s="32"/>
      <c r="Q82" s="32"/>
      <c r="R82" s="32"/>
      <c r="S82" s="32"/>
      <c r="T82" s="32"/>
      <c r="U82" s="32"/>
      <c r="V82" s="32"/>
      <c r="W82" s="101"/>
      <c r="X82" s="101"/>
      <c r="Y82" s="101"/>
      <c r="Z82" s="101"/>
      <c r="AA82" s="101"/>
      <c r="AB82" s="101"/>
      <c r="AC82" s="101"/>
      <c r="AD82" s="101"/>
      <c r="AE82" s="101"/>
      <c r="AF82" s="101"/>
      <c r="AG82" s="109"/>
      <c r="AH82" s="108"/>
      <c r="AI82" s="17"/>
      <c r="AJ82" s="17"/>
    </row>
    <row r="83" ht="12.75" customHeight="1">
      <c r="A83" s="100" t="s">
        <v>115</v>
      </c>
      <c r="B83" s="32"/>
      <c r="C83" s="32"/>
      <c r="D83" s="32"/>
      <c r="E83" s="32"/>
      <c r="F83" s="32"/>
      <c r="G83" s="32"/>
      <c r="H83" s="32"/>
      <c r="I83" s="32"/>
      <c r="J83" s="32"/>
      <c r="K83" s="32"/>
      <c r="L83" s="107" t="s">
        <v>84</v>
      </c>
      <c r="W83" s="104"/>
      <c r="X83" s="101"/>
      <c r="Y83" s="101"/>
      <c r="Z83" s="101"/>
      <c r="AA83" s="101"/>
      <c r="AB83" s="101"/>
      <c r="AC83" s="101"/>
      <c r="AD83" s="101"/>
      <c r="AE83" s="101"/>
      <c r="AF83" s="101"/>
      <c r="AG83" s="109"/>
      <c r="AH83" s="108"/>
      <c r="AI83" s="17"/>
      <c r="AJ83" s="17"/>
    </row>
    <row r="84" ht="12.75" customHeight="1">
      <c r="A84" s="104"/>
      <c r="B84" s="101"/>
      <c r="C84" s="101"/>
      <c r="D84" s="101"/>
      <c r="E84" s="101"/>
      <c r="F84" s="101"/>
      <c r="G84" s="101"/>
      <c r="H84" s="101"/>
      <c r="I84" s="101"/>
      <c r="J84" s="101"/>
      <c r="K84" s="101"/>
      <c r="L84" s="101"/>
      <c r="M84" s="101"/>
      <c r="N84" s="101"/>
      <c r="O84" s="101"/>
      <c r="P84" s="101"/>
      <c r="Q84" s="101"/>
      <c r="R84" s="101"/>
      <c r="S84" s="101"/>
      <c r="T84" s="101"/>
      <c r="U84" s="101"/>
      <c r="V84" s="101"/>
      <c r="W84" s="106" t="str">
        <f>IF(W85="3:0",L82,IF(W85="3:1",L82,IF(W85="3:2",L82,IF(W85="2:3",L86,IF(W85="1:3",L86,IF(W85="0:3",L86,""))))))</f>
        <v>Brixi Adam (162) (SKST)</v>
      </c>
      <c r="X84" s="32"/>
      <c r="Y84" s="32"/>
      <c r="Z84" s="32"/>
      <c r="AA84" s="32"/>
      <c r="AB84" s="32"/>
      <c r="AC84" s="32"/>
      <c r="AD84" s="32"/>
      <c r="AE84" s="32"/>
      <c r="AF84" s="32"/>
      <c r="AG84" s="32"/>
      <c r="AH84" s="108"/>
      <c r="AI84" s="17"/>
      <c r="AJ84" s="17"/>
    </row>
    <row r="85" ht="12.75" customHeight="1">
      <c r="A85" s="100" t="s">
        <v>111</v>
      </c>
      <c r="B85" s="32"/>
      <c r="C85" s="32"/>
      <c r="D85" s="32"/>
      <c r="E85" s="32"/>
      <c r="F85" s="32"/>
      <c r="G85" s="32"/>
      <c r="H85" s="32"/>
      <c r="I85" s="32"/>
      <c r="J85" s="32"/>
      <c r="K85" s="32"/>
      <c r="L85" s="101"/>
      <c r="M85" s="101"/>
      <c r="N85" s="101"/>
      <c r="O85" s="101"/>
      <c r="P85" s="101"/>
      <c r="Q85" s="101"/>
      <c r="R85" s="101"/>
      <c r="S85" s="101"/>
      <c r="T85" s="101"/>
      <c r="U85" s="101"/>
      <c r="V85" s="101"/>
      <c r="W85" s="107" t="s">
        <v>84</v>
      </c>
      <c r="AH85" s="103"/>
      <c r="AI85" s="17"/>
      <c r="AJ85" s="17"/>
    </row>
    <row r="86" ht="12.75" customHeight="1">
      <c r="A86" s="104"/>
      <c r="B86" s="101"/>
      <c r="C86" s="101"/>
      <c r="D86" s="101"/>
      <c r="E86" s="101"/>
      <c r="F86" s="101"/>
      <c r="G86" s="101"/>
      <c r="H86" s="101"/>
      <c r="I86" s="101"/>
      <c r="J86" s="101"/>
      <c r="K86" s="101"/>
      <c r="L86" s="106" t="str">
        <f>IF(L87="3:0",A85,IF(L87="3:1",A85,IF(L87="3:2",A85,IF(L87="2:3",A87,IF(L87="1:3",A87,IF(L87="0:3",A87,""))))))</f>
        <v>Brixi Adam (162) (SKST)</v>
      </c>
      <c r="M86" s="32"/>
      <c r="N86" s="32"/>
      <c r="O86" s="32"/>
      <c r="P86" s="32"/>
      <c r="Q86" s="32"/>
      <c r="R86" s="32"/>
      <c r="S86" s="32"/>
      <c r="T86" s="32"/>
      <c r="U86" s="32"/>
      <c r="V86" s="32"/>
      <c r="W86" s="104"/>
      <c r="X86" s="101"/>
      <c r="Y86" s="101"/>
      <c r="Z86" s="101"/>
      <c r="AA86" s="101"/>
      <c r="AB86" s="101"/>
      <c r="AC86" s="101"/>
      <c r="AD86" s="101"/>
      <c r="AE86" s="101"/>
      <c r="AF86" s="101"/>
      <c r="AG86" s="109"/>
      <c r="AH86" s="103"/>
      <c r="AI86" s="17"/>
      <c r="AJ86" s="17"/>
    </row>
    <row r="87" ht="12.75" customHeight="1">
      <c r="A87" s="100" t="s">
        <v>131</v>
      </c>
      <c r="B87" s="32"/>
      <c r="C87" s="32"/>
      <c r="D87" s="32"/>
      <c r="E87" s="32"/>
      <c r="F87" s="32"/>
      <c r="G87" s="32"/>
      <c r="H87" s="32"/>
      <c r="I87" s="32"/>
      <c r="J87" s="32"/>
      <c r="K87" s="32"/>
      <c r="L87" s="107" t="s">
        <v>82</v>
      </c>
      <c r="W87" s="101"/>
      <c r="X87" s="101"/>
      <c r="Y87" s="101"/>
      <c r="Z87" s="101"/>
      <c r="AA87" s="109"/>
      <c r="AB87" s="109"/>
      <c r="AC87" s="109"/>
      <c r="AD87" s="109"/>
      <c r="AE87" s="109"/>
      <c r="AF87" s="109"/>
      <c r="AG87" s="109"/>
      <c r="AH87" s="103"/>
      <c r="AI87" s="17"/>
      <c r="AJ87" s="17"/>
    </row>
    <row r="88" ht="12.75" customHeight="1">
      <c r="A88" s="115"/>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8"/>
      <c r="AI88" s="17"/>
      <c r="AJ88" s="17"/>
    </row>
    <row r="89" ht="12.75" customHeight="1">
      <c r="A89" s="97"/>
      <c r="B89" s="98"/>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9"/>
      <c r="AI89" s="17"/>
      <c r="AJ89" s="17"/>
    </row>
    <row r="90" ht="12.75" customHeight="1">
      <c r="A90" s="106" t="str">
        <f>IF(L75="3:0",A75,IF(L75="3:1",A75,IF(L75="3:2",A75,IF(L75="2:3",A73,IF(L75="1:3",A73,IF(L75="0:3",A73,""))))))</f>
        <v>Černý Jakub (172) (Bižu)</v>
      </c>
      <c r="B90" s="32"/>
      <c r="C90" s="32"/>
      <c r="D90" s="32"/>
      <c r="E90" s="32"/>
      <c r="F90" s="32"/>
      <c r="G90" s="32"/>
      <c r="H90" s="32"/>
      <c r="I90" s="32"/>
      <c r="J90" s="32"/>
      <c r="K90" s="32"/>
      <c r="L90" s="101"/>
      <c r="M90" s="101"/>
      <c r="N90" s="101"/>
      <c r="O90" s="101"/>
      <c r="P90" s="101"/>
      <c r="Q90" s="101"/>
      <c r="R90" s="101"/>
      <c r="S90" s="101"/>
      <c r="T90" s="101"/>
      <c r="U90" s="101"/>
      <c r="V90" s="101"/>
      <c r="W90" s="101"/>
      <c r="X90" s="101"/>
      <c r="Y90" s="101"/>
      <c r="Z90" s="102" t="s">
        <v>94</v>
      </c>
      <c r="AA90" s="101"/>
      <c r="AB90" s="101"/>
      <c r="AC90" s="101"/>
      <c r="AD90" s="101"/>
      <c r="AE90" s="101"/>
      <c r="AF90" s="101"/>
      <c r="AG90" s="101"/>
      <c r="AH90" s="103"/>
      <c r="AI90" s="17"/>
      <c r="AJ90" s="17"/>
    </row>
    <row r="91" ht="12.75" customHeight="1">
      <c r="A91" s="104"/>
      <c r="B91" s="101"/>
      <c r="C91" s="101"/>
      <c r="D91" s="101"/>
      <c r="E91" s="101"/>
      <c r="F91" s="101"/>
      <c r="G91" s="101"/>
      <c r="H91" s="101"/>
      <c r="I91" s="101"/>
      <c r="J91" s="101"/>
      <c r="K91" s="103"/>
      <c r="L91" s="106" t="str">
        <f>IF(L92="3:0",A90,IF(L92="3:1",A90,IF(L92="3:2",A90,IF(L92="2:3",A92,IF(L92="1:3",A92,IF(L92="0:3",A92,""))))))</f>
        <v>Rubeš Michal (161) (PINK!)</v>
      </c>
      <c r="M91" s="32"/>
      <c r="N91" s="32"/>
      <c r="O91" s="32"/>
      <c r="P91" s="32"/>
      <c r="Q91" s="32"/>
      <c r="R91" s="32"/>
      <c r="S91" s="32"/>
      <c r="T91" s="32"/>
      <c r="U91" s="32"/>
      <c r="V91" s="32"/>
      <c r="W91" s="101"/>
      <c r="X91" s="101"/>
      <c r="Y91" s="101"/>
      <c r="Z91" s="101"/>
      <c r="AA91" s="101"/>
      <c r="AB91" s="101"/>
      <c r="AC91" s="101"/>
      <c r="AD91" s="101"/>
      <c r="AE91" s="101"/>
      <c r="AF91" s="101"/>
      <c r="AG91" s="101"/>
      <c r="AH91" s="103"/>
      <c r="AI91" s="17"/>
      <c r="AJ91" s="17"/>
    </row>
    <row r="92" ht="12.75" customHeight="1">
      <c r="A92" s="106" t="str">
        <f>IF(L79="3:0",A79,IF(L79="3:1",A79,IF(L79="3:2",A79,IF(L79="2:3",A77,IF(L79="1:3",A77,IF(L79="0:3",A77,""))))))</f>
        <v>Rubeš Michal (161) (PINK!)</v>
      </c>
      <c r="B92" s="32"/>
      <c r="C92" s="32"/>
      <c r="D92" s="32"/>
      <c r="E92" s="32"/>
      <c r="F92" s="32"/>
      <c r="G92" s="32"/>
      <c r="H92" s="32"/>
      <c r="I92" s="32"/>
      <c r="J92" s="32"/>
      <c r="K92" s="32"/>
      <c r="L92" s="107" t="s">
        <v>84</v>
      </c>
      <c r="W92" s="104"/>
      <c r="X92" s="101"/>
      <c r="Y92" s="101"/>
      <c r="Z92" s="101"/>
      <c r="AA92" s="101"/>
      <c r="AB92" s="101"/>
      <c r="AC92" s="101"/>
      <c r="AD92" s="101"/>
      <c r="AE92" s="101"/>
      <c r="AF92" s="101"/>
      <c r="AG92" s="101"/>
      <c r="AH92" s="103"/>
      <c r="AI92" s="17"/>
      <c r="AJ92" s="17"/>
    </row>
    <row r="93" ht="12.75" customHeight="1">
      <c r="A93" s="104"/>
      <c r="B93" s="101"/>
      <c r="C93" s="101"/>
      <c r="D93" s="101"/>
      <c r="E93" s="101"/>
      <c r="F93" s="101"/>
      <c r="G93" s="101"/>
      <c r="H93" s="101"/>
      <c r="I93" s="101"/>
      <c r="J93" s="101"/>
      <c r="K93" s="101"/>
      <c r="L93" s="101"/>
      <c r="M93" s="101"/>
      <c r="N93" s="101"/>
      <c r="O93" s="101"/>
      <c r="P93" s="101"/>
      <c r="Q93" s="101"/>
      <c r="R93" s="101"/>
      <c r="S93" s="101"/>
      <c r="T93" s="101"/>
      <c r="U93" s="101"/>
      <c r="V93" s="101"/>
      <c r="W93" s="106" t="str">
        <f>IF(W94="3:0",L91,IF(W94="3:1",L91,IF(W94="3:2",L91,IF(W94="2:3",L95,IF(W94="1:3",L95,IF(W94="0:3",L95,""))))))</f>
        <v>Herčík Štěpán (165) (Smržovka)</v>
      </c>
      <c r="X93" s="32"/>
      <c r="Y93" s="32"/>
      <c r="Z93" s="32"/>
      <c r="AA93" s="32"/>
      <c r="AB93" s="32"/>
      <c r="AC93" s="32"/>
      <c r="AD93" s="32"/>
      <c r="AE93" s="32"/>
      <c r="AF93" s="32"/>
      <c r="AG93" s="32"/>
      <c r="AH93" s="103"/>
      <c r="AI93" s="17"/>
      <c r="AJ93" s="17"/>
    </row>
    <row r="94" ht="12.75" customHeight="1">
      <c r="A94" s="106" t="str">
        <f>IF(L83="3:0",A83,IF(L83="3:1",A83,IF(L83="3:2",A83,IF(L83="2:3",A81,IF(L83="1:3",A81,IF(L83="0:3",A81,""))))))</f>
        <v>Herčík Štěpán (165) (Smržovka)</v>
      </c>
      <c r="B94" s="32"/>
      <c r="C94" s="32"/>
      <c r="D94" s="32"/>
      <c r="E94" s="32"/>
      <c r="F94" s="32"/>
      <c r="G94" s="32"/>
      <c r="H94" s="32"/>
      <c r="I94" s="32"/>
      <c r="J94" s="32"/>
      <c r="K94" s="32"/>
      <c r="L94" s="101"/>
      <c r="M94" s="101"/>
      <c r="N94" s="101"/>
      <c r="O94" s="101"/>
      <c r="P94" s="101"/>
      <c r="Q94" s="101"/>
      <c r="R94" s="101"/>
      <c r="S94" s="101"/>
      <c r="T94" s="101"/>
      <c r="U94" s="101"/>
      <c r="V94" s="101"/>
      <c r="W94" s="107" t="s">
        <v>85</v>
      </c>
      <c r="AH94" s="103"/>
      <c r="AI94" s="17"/>
      <c r="AJ94" s="17"/>
    </row>
    <row r="95" ht="12.75" customHeight="1">
      <c r="A95" s="104"/>
      <c r="B95" s="101"/>
      <c r="C95" s="101"/>
      <c r="D95" s="101"/>
      <c r="E95" s="101"/>
      <c r="F95" s="101"/>
      <c r="G95" s="101"/>
      <c r="H95" s="101"/>
      <c r="I95" s="101"/>
      <c r="J95" s="101"/>
      <c r="K95" s="103"/>
      <c r="L95" s="106" t="str">
        <f>IF(L96="3:0",A94,IF(L96="3:1",A94,IF(L96="3:2",A94,IF(L96="2:3",A96,IF(L96="1:3",A96,IF(L96="0:3",A96,""))))))</f>
        <v>Herčík Štěpán (165) (Smržovka)</v>
      </c>
      <c r="M95" s="32"/>
      <c r="N95" s="32"/>
      <c r="O95" s="32"/>
      <c r="P95" s="32"/>
      <c r="Q95" s="32"/>
      <c r="R95" s="32"/>
      <c r="S95" s="32"/>
      <c r="T95" s="32"/>
      <c r="U95" s="32"/>
      <c r="V95" s="32"/>
      <c r="W95" s="104"/>
      <c r="X95" s="101"/>
      <c r="Y95" s="101"/>
      <c r="Z95" s="101"/>
      <c r="AA95" s="101"/>
      <c r="AB95" s="101"/>
      <c r="AC95" s="101"/>
      <c r="AD95" s="101"/>
      <c r="AE95" s="101"/>
      <c r="AF95" s="101"/>
      <c r="AG95" s="109"/>
      <c r="AH95" s="103"/>
      <c r="AI95" s="17"/>
      <c r="AJ95" s="17"/>
    </row>
    <row r="96" ht="12.75" customHeight="1">
      <c r="A96" s="106" t="str">
        <f>IF(L87="3:0",A87,IF(L87="3:1",A87,IF(L87="3:2",A87,IF(L87="2:3",A85,IF(L87="1:3",A85,IF(L87="0:3",A85,""))))))</f>
        <v>Turecký David (164) (PINK!)</v>
      </c>
      <c r="B96" s="32"/>
      <c r="C96" s="32"/>
      <c r="D96" s="32"/>
      <c r="E96" s="32"/>
      <c r="F96" s="32"/>
      <c r="G96" s="32"/>
      <c r="H96" s="32"/>
      <c r="I96" s="32"/>
      <c r="J96" s="32"/>
      <c r="K96" s="32"/>
      <c r="L96" s="107" t="s">
        <v>79</v>
      </c>
      <c r="W96" s="114" t="s">
        <v>97</v>
      </c>
      <c r="X96" s="101"/>
      <c r="Y96" s="101"/>
      <c r="Z96" s="101"/>
      <c r="AA96" s="101"/>
      <c r="AB96" s="101"/>
      <c r="AC96" s="101"/>
      <c r="AD96" s="101"/>
      <c r="AE96" s="101"/>
      <c r="AF96" s="101"/>
      <c r="AG96" s="109"/>
      <c r="AH96" s="103"/>
      <c r="AI96" s="17"/>
      <c r="AJ96" s="17"/>
    </row>
    <row r="97" ht="12.75" customHeight="1">
      <c r="A97" s="115"/>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8"/>
      <c r="AI97" s="17"/>
      <c r="AJ97" s="17"/>
    </row>
    <row r="98" ht="12.75" customHeight="1">
      <c r="A98" s="97"/>
      <c r="B98" s="98"/>
      <c r="C98" s="98"/>
      <c r="D98" s="98"/>
      <c r="E98" s="98"/>
      <c r="F98" s="98"/>
      <c r="G98" s="98"/>
      <c r="H98" s="98"/>
      <c r="I98" s="98"/>
      <c r="J98" s="98"/>
      <c r="K98" s="98"/>
      <c r="L98" s="98"/>
      <c r="M98" s="98"/>
      <c r="N98" s="98"/>
      <c r="O98" s="98"/>
      <c r="P98" s="98"/>
      <c r="Q98" s="98"/>
      <c r="R98" s="98"/>
      <c r="S98" s="98"/>
      <c r="T98" s="98"/>
      <c r="U98" s="98"/>
      <c r="V98" s="98"/>
      <c r="W98" s="98"/>
      <c r="X98" s="98"/>
      <c r="Y98" s="98"/>
      <c r="Z98" s="120" t="s">
        <v>95</v>
      </c>
      <c r="AA98" s="98"/>
      <c r="AB98" s="98"/>
      <c r="AC98" s="98"/>
      <c r="AD98" s="98"/>
      <c r="AE98" s="98"/>
      <c r="AF98" s="98"/>
      <c r="AG98" s="98"/>
      <c r="AH98" s="99"/>
      <c r="AI98" s="17"/>
      <c r="AJ98" s="17"/>
    </row>
    <row r="99" ht="12.75" customHeight="1">
      <c r="A99" s="104"/>
      <c r="B99" s="101"/>
      <c r="C99" s="101"/>
      <c r="D99" s="101"/>
      <c r="E99" s="101"/>
      <c r="F99" s="101"/>
      <c r="G99" s="101"/>
      <c r="H99" s="101"/>
      <c r="I99" s="101"/>
      <c r="J99" s="101"/>
      <c r="K99" s="101"/>
      <c r="L99" s="113" t="str">
        <f>IF(W77="3:0",L78,IF(W77="3:1",L78,IF(W77="3:2",L78,IF(W77="2:3",L74,IF(W77="1:3",L74,IF(W77="0:3",L74,""))))))</f>
        <v>Hušek Martin (153) (KMST)</v>
      </c>
      <c r="M99" s="32"/>
      <c r="N99" s="32"/>
      <c r="O99" s="32"/>
      <c r="P99" s="32"/>
      <c r="Q99" s="32"/>
      <c r="R99" s="32"/>
      <c r="S99" s="32"/>
      <c r="T99" s="32"/>
      <c r="U99" s="32"/>
      <c r="V99" s="32"/>
      <c r="W99" s="101"/>
      <c r="X99" s="101"/>
      <c r="Y99" s="101"/>
      <c r="Z99" s="101"/>
      <c r="AA99" s="101"/>
      <c r="AB99" s="101"/>
      <c r="AC99" s="101"/>
      <c r="AD99" s="101"/>
      <c r="AE99" s="101"/>
      <c r="AF99" s="101"/>
      <c r="AG99" s="101"/>
      <c r="AH99" s="103"/>
      <c r="AI99" s="17"/>
      <c r="AJ99" s="17"/>
    </row>
    <row r="100" ht="12.75" customHeight="1">
      <c r="A100" s="104"/>
      <c r="B100" s="101"/>
      <c r="C100" s="101"/>
      <c r="D100" s="101"/>
      <c r="E100" s="101"/>
      <c r="F100" s="101"/>
      <c r="G100" s="101"/>
      <c r="H100" s="101"/>
      <c r="I100" s="101"/>
      <c r="J100" s="101"/>
      <c r="K100" s="101"/>
      <c r="L100" s="101"/>
      <c r="M100" s="101"/>
      <c r="N100" s="101"/>
      <c r="O100" s="101"/>
      <c r="P100" s="101"/>
      <c r="Q100" s="101"/>
      <c r="R100" s="101"/>
      <c r="S100" s="101"/>
      <c r="T100" s="101"/>
      <c r="U100" s="101"/>
      <c r="V100" s="103"/>
      <c r="W100" s="106" t="str">
        <f>IF(W101="3:0",L99,IF(W101="3:1",L99,IF(W101="3:2",L99,IF(W101="2:3",L101,IF(W101="1:3",L101,IF(W101="0:3",L101,""))))))</f>
        <v>Hušek Martin (153) (KMST)</v>
      </c>
      <c r="X100" s="32"/>
      <c r="Y100" s="32"/>
      <c r="Z100" s="32"/>
      <c r="AA100" s="32"/>
      <c r="AB100" s="32"/>
      <c r="AC100" s="32"/>
      <c r="AD100" s="32"/>
      <c r="AE100" s="32"/>
      <c r="AF100" s="32"/>
      <c r="AG100" s="32"/>
      <c r="AH100" s="103"/>
      <c r="AI100" s="17"/>
      <c r="AJ100" s="17"/>
    </row>
    <row r="101" ht="12.75" customHeight="1">
      <c r="A101" s="104"/>
      <c r="B101" s="101"/>
      <c r="C101" s="101"/>
      <c r="D101" s="101"/>
      <c r="E101" s="101"/>
      <c r="F101" s="101"/>
      <c r="G101" s="101"/>
      <c r="H101" s="101"/>
      <c r="I101" s="101"/>
      <c r="J101" s="101"/>
      <c r="K101" s="101"/>
      <c r="L101" s="113" t="str">
        <f>IF(W85="3:0",L86,IF(W85="3:1",L86,IF(W85="3:2",L86,IF(W85="2:3",L82,IF(W85="1:3",L82,IF(W85="0:3",L82,""))))))</f>
        <v>Liška Daniel (159) (PINK!)</v>
      </c>
      <c r="M101" s="32"/>
      <c r="N101" s="32"/>
      <c r="O101" s="32"/>
      <c r="P101" s="32"/>
      <c r="Q101" s="32"/>
      <c r="R101" s="32"/>
      <c r="S101" s="32"/>
      <c r="T101" s="32"/>
      <c r="U101" s="32"/>
      <c r="V101" s="32"/>
      <c r="W101" s="107" t="s">
        <v>79</v>
      </c>
      <c r="AH101" s="103"/>
      <c r="AI101" s="17"/>
      <c r="AJ101" s="17"/>
    </row>
    <row r="102" ht="12.75" customHeight="1">
      <c r="A102" s="115"/>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8"/>
      <c r="AI102" s="17"/>
      <c r="AJ102" s="17"/>
    </row>
    <row r="103" ht="12.75" customHeight="1">
      <c r="A103" s="97"/>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120" t="s">
        <v>96</v>
      </c>
      <c r="AA103" s="98"/>
      <c r="AB103" s="98"/>
      <c r="AC103" s="98"/>
      <c r="AD103" s="98"/>
      <c r="AE103" s="98"/>
      <c r="AF103" s="98"/>
      <c r="AG103" s="98"/>
      <c r="AH103" s="99"/>
      <c r="AI103" s="17"/>
      <c r="AJ103" s="17"/>
    </row>
    <row r="104" ht="12.75" customHeight="1">
      <c r="A104" s="104"/>
      <c r="B104" s="101"/>
      <c r="C104" s="101"/>
      <c r="D104" s="101"/>
      <c r="E104" s="101"/>
      <c r="F104" s="101"/>
      <c r="G104" s="101"/>
      <c r="H104" s="101"/>
      <c r="I104" s="101"/>
      <c r="J104" s="101"/>
      <c r="K104" s="101"/>
      <c r="L104" s="113" t="str">
        <f>IF(L92="3:0",A92,IF(L92="3:1",A92,IF(L92="3:2",A92,IF(L92="2:3",A90,IF(L92="1:3",A90,IF(L92="0:3",A90,""))))))</f>
        <v>Černý Jakub (172) (Bižu)</v>
      </c>
      <c r="M104" s="32"/>
      <c r="N104" s="32"/>
      <c r="O104" s="32"/>
      <c r="P104" s="32"/>
      <c r="Q104" s="32"/>
      <c r="R104" s="32"/>
      <c r="S104" s="32"/>
      <c r="T104" s="32"/>
      <c r="U104" s="32"/>
      <c r="V104" s="32"/>
      <c r="W104" s="101"/>
      <c r="X104" s="101"/>
      <c r="Y104" s="101"/>
      <c r="Z104" s="101"/>
      <c r="AA104" s="101"/>
      <c r="AB104" s="101"/>
      <c r="AC104" s="101"/>
      <c r="AD104" s="101"/>
      <c r="AE104" s="101"/>
      <c r="AF104" s="101"/>
      <c r="AG104" s="101"/>
      <c r="AH104" s="103"/>
      <c r="AI104" s="17"/>
      <c r="AJ104" s="17"/>
    </row>
    <row r="105" ht="12.75" customHeight="1">
      <c r="A105" s="104"/>
      <c r="B105" s="101"/>
      <c r="C105" s="101"/>
      <c r="D105" s="101"/>
      <c r="E105" s="101"/>
      <c r="F105" s="101"/>
      <c r="G105" s="101"/>
      <c r="H105" s="101"/>
      <c r="I105" s="101"/>
      <c r="J105" s="101"/>
      <c r="K105" s="101"/>
      <c r="L105" s="101"/>
      <c r="M105" s="101"/>
      <c r="N105" s="101"/>
      <c r="O105" s="101"/>
      <c r="P105" s="101"/>
      <c r="Q105" s="101"/>
      <c r="R105" s="101"/>
      <c r="S105" s="101"/>
      <c r="T105" s="101"/>
      <c r="U105" s="101"/>
      <c r="V105" s="103"/>
      <c r="W105" s="106" t="str">
        <f>IF(W106="3:0",L104,IF(W106="3:1",L104,IF(W106="3:2",L104,IF(W106="2:3",L106,IF(W106="1:3",L106,IF(W106="0:3",L106,""))))))</f>
        <v>Černý Jakub (172) (Bižu)</v>
      </c>
      <c r="X105" s="32"/>
      <c r="Y105" s="32"/>
      <c r="Z105" s="32"/>
      <c r="AA105" s="32"/>
      <c r="AB105" s="32"/>
      <c r="AC105" s="32"/>
      <c r="AD105" s="32"/>
      <c r="AE105" s="32"/>
      <c r="AF105" s="32"/>
      <c r="AG105" s="32"/>
      <c r="AH105" s="103"/>
      <c r="AI105" s="17"/>
      <c r="AJ105" s="17"/>
    </row>
    <row r="106" ht="12.75" customHeight="1">
      <c r="A106" s="104"/>
      <c r="B106" s="101"/>
      <c r="C106" s="101"/>
      <c r="D106" s="101"/>
      <c r="E106" s="101"/>
      <c r="F106" s="101"/>
      <c r="G106" s="101"/>
      <c r="H106" s="101"/>
      <c r="I106" s="101"/>
      <c r="J106" s="101"/>
      <c r="K106" s="101"/>
      <c r="L106" s="113" t="str">
        <f>IF(L96="3:0",A96,IF(L96="3:1",A96,IF(L96="3:2",A96,IF(L96="2:3",A94,IF(L96="1:3",A94,IF(L96="0:3",A94,""))))))</f>
        <v>Turecký David (164) (PINK!)</v>
      </c>
      <c r="M106" s="32"/>
      <c r="N106" s="32"/>
      <c r="O106" s="32"/>
      <c r="P106" s="32"/>
      <c r="Q106" s="32"/>
      <c r="R106" s="32"/>
      <c r="S106" s="32"/>
      <c r="T106" s="32"/>
      <c r="U106" s="32"/>
      <c r="V106" s="32"/>
      <c r="W106" s="107" t="s">
        <v>79</v>
      </c>
      <c r="AH106" s="128" t="s">
        <v>97</v>
      </c>
      <c r="AI106" s="17"/>
      <c r="AJ106" s="17"/>
    </row>
    <row r="107" ht="12.75" customHeight="1">
      <c r="A107" s="115"/>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8"/>
      <c r="AI107" s="17"/>
      <c r="AJ107" s="17"/>
    </row>
    <row r="108"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row>
    <row r="109"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row>
    <row r="110"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row>
    <row r="111"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row>
    <row r="112"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row>
    <row r="113"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row>
    <row r="114"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row>
    <row r="115"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row>
    <row r="116"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row>
    <row r="117"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row>
    <row r="118"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row>
    <row r="119"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row>
    <row r="120"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row>
    <row r="121"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row>
    <row r="122"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row>
    <row r="123"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row>
    <row r="124"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row>
    <row r="125"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row>
    <row r="126"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row>
    <row r="127"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row>
    <row r="128"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row>
    <row r="129"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row>
    <row r="130"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row>
    <row r="131"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row>
    <row r="132"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row>
    <row r="133"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row>
    <row r="134"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row>
    <row r="135"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row>
    <row r="136"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row>
    <row r="137"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row>
    <row r="138"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row>
    <row r="139"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row>
    <row r="140"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row>
    <row r="141"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row>
    <row r="142"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row>
    <row r="143"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row>
    <row r="144"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row>
    <row r="145"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row>
    <row r="146"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row>
    <row r="147"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row>
    <row r="148"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row>
    <row r="149"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row>
    <row r="150"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row>
    <row r="151"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row>
    <row r="152"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row>
    <row r="153"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row>
    <row r="154"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row>
    <row r="155"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row>
    <row r="156"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row>
    <row r="157"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row>
    <row r="158"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row>
    <row r="159"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row>
    <row r="160"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row>
    <row r="161"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row>
    <row r="162"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row>
    <row r="163"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row>
    <row r="164"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row>
    <row r="165"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row>
    <row r="166"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row>
    <row r="167"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row>
    <row r="168"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row>
    <row r="169"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row>
    <row r="170"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row>
    <row r="171"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row>
    <row r="172"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row>
    <row r="173"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row>
    <row r="174"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row>
    <row r="175"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row>
    <row r="176"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row>
    <row r="177"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row>
    <row r="178"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row>
    <row r="179"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row>
    <row r="180"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row>
    <row r="181"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row>
    <row r="182"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row>
    <row r="183"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row>
    <row r="184"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row>
    <row r="185"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row>
    <row r="186"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row>
    <row r="187"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row>
    <row r="188"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row>
    <row r="189"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row>
    <row r="190"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row>
    <row r="191"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row>
    <row r="192"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row>
    <row r="193"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row>
    <row r="194"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row>
    <row r="195"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row>
    <row r="196"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row>
    <row r="197"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row>
    <row r="198"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row>
    <row r="199"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row>
    <row r="200"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row>
    <row r="201"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row>
    <row r="202"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row>
    <row r="203"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row>
    <row r="204"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row>
    <row r="205"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row>
    <row r="206"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row>
    <row r="207"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row>
    <row r="208" ht="15.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row>
    <row r="209" ht="15.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row>
    <row r="210" ht="15.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row>
    <row r="211" ht="15.75" customHeight="1">
      <c r="A211" s="131"/>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c r="AA211" s="131"/>
      <c r="AB211" s="131"/>
      <c r="AC211" s="131"/>
      <c r="AD211" s="131"/>
      <c r="AE211" s="131"/>
      <c r="AF211" s="131"/>
      <c r="AG211" s="131"/>
      <c r="AH211" s="131"/>
      <c r="AI211" s="131"/>
      <c r="AJ211" s="131"/>
    </row>
    <row r="212" ht="15.75" customHeight="1">
      <c r="A212" s="131"/>
      <c r="B212" s="131"/>
      <c r="C212" s="131"/>
      <c r="D212" s="131"/>
      <c r="E212" s="131"/>
      <c r="F212" s="131"/>
      <c r="G212" s="131"/>
      <c r="H212" s="131"/>
      <c r="I212" s="131"/>
      <c r="J212" s="131"/>
      <c r="K212" s="131"/>
      <c r="L212" s="131"/>
      <c r="M212" s="131"/>
      <c r="N212" s="131"/>
      <c r="O212" s="131"/>
      <c r="P212" s="131"/>
      <c r="Q212" s="131"/>
      <c r="R212" s="131"/>
      <c r="S212" s="131"/>
      <c r="T212" s="131"/>
      <c r="U212" s="131"/>
      <c r="V212" s="131"/>
      <c r="W212" s="131"/>
      <c r="X212" s="131"/>
      <c r="Y212" s="131"/>
      <c r="Z212" s="131"/>
      <c r="AA212" s="131"/>
      <c r="AB212" s="131"/>
      <c r="AC212" s="131"/>
      <c r="AD212" s="131"/>
      <c r="AE212" s="131"/>
      <c r="AF212" s="131"/>
      <c r="AG212" s="131"/>
      <c r="AH212" s="131"/>
      <c r="AI212" s="131"/>
      <c r="AJ212" s="131"/>
    </row>
    <row r="213" ht="15.75" customHeight="1">
      <c r="A213" s="131"/>
      <c r="B213" s="131"/>
      <c r="C213" s="131"/>
      <c r="D213" s="131"/>
      <c r="E213" s="131"/>
      <c r="F213" s="131"/>
      <c r="G213" s="131"/>
      <c r="H213" s="131"/>
      <c r="I213" s="131"/>
      <c r="J213" s="131"/>
      <c r="K213" s="131"/>
      <c r="L213" s="131"/>
      <c r="M213" s="131"/>
      <c r="N213" s="131"/>
      <c r="O213" s="131"/>
      <c r="P213" s="131"/>
      <c r="Q213" s="131"/>
      <c r="R213" s="131"/>
      <c r="S213" s="131"/>
      <c r="T213" s="131"/>
      <c r="U213" s="131"/>
      <c r="V213" s="131"/>
      <c r="W213" s="131"/>
      <c r="X213" s="131"/>
      <c r="Y213" s="131"/>
      <c r="Z213" s="131"/>
      <c r="AA213" s="131"/>
      <c r="AB213" s="131"/>
      <c r="AC213" s="131"/>
      <c r="AD213" s="131"/>
      <c r="AE213" s="131"/>
      <c r="AF213" s="131"/>
      <c r="AG213" s="131"/>
      <c r="AH213" s="131"/>
      <c r="AI213" s="131"/>
      <c r="AJ213" s="131"/>
    </row>
    <row r="214" ht="15.75" customHeight="1">
      <c r="A214" s="131"/>
      <c r="B214" s="131"/>
      <c r="C214" s="131"/>
      <c r="D214" s="131"/>
      <c r="E214" s="131"/>
      <c r="F214" s="131"/>
      <c r="G214" s="131"/>
      <c r="H214" s="131"/>
      <c r="I214" s="131"/>
      <c r="J214" s="131"/>
      <c r="K214" s="131"/>
      <c r="L214" s="131"/>
      <c r="M214" s="131"/>
      <c r="N214" s="131"/>
      <c r="O214" s="131"/>
      <c r="P214" s="131"/>
      <c r="Q214" s="131"/>
      <c r="R214" s="131"/>
      <c r="S214" s="131"/>
      <c r="T214" s="131"/>
      <c r="U214" s="131"/>
      <c r="V214" s="131"/>
      <c r="W214" s="131"/>
      <c r="X214" s="131"/>
      <c r="Y214" s="131"/>
      <c r="Z214" s="131"/>
      <c r="AA214" s="131"/>
      <c r="AB214" s="131"/>
      <c r="AC214" s="131"/>
      <c r="AD214" s="131"/>
      <c r="AE214" s="131"/>
      <c r="AF214" s="131"/>
      <c r="AG214" s="131"/>
      <c r="AH214" s="131"/>
      <c r="AI214" s="131"/>
      <c r="AJ214" s="131"/>
    </row>
    <row r="215" ht="15.75" customHeight="1">
      <c r="A215" s="131"/>
      <c r="B215" s="131"/>
      <c r="C215" s="131"/>
      <c r="D215" s="131"/>
      <c r="E215" s="131"/>
      <c r="F215" s="131"/>
      <c r="G215" s="131"/>
      <c r="H215" s="131"/>
      <c r="I215" s="131"/>
      <c r="J215" s="131"/>
      <c r="K215" s="131"/>
      <c r="L215" s="131"/>
      <c r="M215" s="131"/>
      <c r="N215" s="131"/>
      <c r="O215" s="131"/>
      <c r="P215" s="131"/>
      <c r="Q215" s="131"/>
      <c r="R215" s="131"/>
      <c r="S215" s="131"/>
      <c r="T215" s="131"/>
      <c r="U215" s="131"/>
      <c r="V215" s="131"/>
      <c r="W215" s="131"/>
      <c r="X215" s="131"/>
      <c r="Y215" s="131"/>
      <c r="Z215" s="131"/>
      <c r="AA215" s="131"/>
      <c r="AB215" s="131"/>
      <c r="AC215" s="131"/>
      <c r="AD215" s="131"/>
      <c r="AE215" s="131"/>
      <c r="AF215" s="131"/>
      <c r="AG215" s="131"/>
      <c r="AH215" s="131"/>
      <c r="AI215" s="131"/>
      <c r="AJ215" s="131"/>
    </row>
    <row r="216" ht="15.75" customHeight="1">
      <c r="A216" s="131"/>
      <c r="B216" s="131"/>
      <c r="C216" s="131"/>
      <c r="D216" s="131"/>
      <c r="E216" s="131"/>
      <c r="F216" s="131"/>
      <c r="G216" s="131"/>
      <c r="H216" s="131"/>
      <c r="I216" s="131"/>
      <c r="J216" s="131"/>
      <c r="K216" s="131"/>
      <c r="L216" s="131"/>
      <c r="M216" s="131"/>
      <c r="N216" s="131"/>
      <c r="O216" s="131"/>
      <c r="P216" s="131"/>
      <c r="Q216" s="131"/>
      <c r="R216" s="131"/>
      <c r="S216" s="131"/>
      <c r="T216" s="131"/>
      <c r="U216" s="131"/>
      <c r="V216" s="131"/>
      <c r="W216" s="131"/>
      <c r="X216" s="131"/>
      <c r="Y216" s="131"/>
      <c r="Z216" s="131"/>
      <c r="AA216" s="131"/>
      <c r="AB216" s="131"/>
      <c r="AC216" s="131"/>
      <c r="AD216" s="131"/>
      <c r="AE216" s="131"/>
      <c r="AF216" s="131"/>
      <c r="AG216" s="131"/>
      <c r="AH216" s="131"/>
      <c r="AI216" s="131"/>
      <c r="AJ216" s="131"/>
    </row>
    <row r="217" ht="15.75" customHeight="1">
      <c r="A217" s="131"/>
      <c r="B217" s="131"/>
      <c r="C217" s="131"/>
      <c r="D217" s="131"/>
      <c r="E217" s="131"/>
      <c r="F217" s="131"/>
      <c r="G217" s="131"/>
      <c r="H217" s="131"/>
      <c r="I217" s="131"/>
      <c r="J217" s="131"/>
      <c r="K217" s="131"/>
      <c r="L217" s="131"/>
      <c r="M217" s="131"/>
      <c r="N217" s="131"/>
      <c r="O217" s="131"/>
      <c r="P217" s="131"/>
      <c r="Q217" s="131"/>
      <c r="R217" s="131"/>
      <c r="S217" s="131"/>
      <c r="T217" s="131"/>
      <c r="U217" s="131"/>
      <c r="V217" s="131"/>
      <c r="W217" s="131"/>
      <c r="X217" s="131"/>
      <c r="Y217" s="131"/>
      <c r="Z217" s="131"/>
      <c r="AA217" s="131"/>
      <c r="AB217" s="131"/>
      <c r="AC217" s="131"/>
      <c r="AD217" s="131"/>
      <c r="AE217" s="131"/>
      <c r="AF217" s="131"/>
      <c r="AG217" s="131"/>
      <c r="AH217" s="131"/>
      <c r="AI217" s="131"/>
      <c r="AJ217" s="131"/>
    </row>
    <row r="218" ht="15.75" customHeight="1">
      <c r="A218" s="131"/>
      <c r="B218" s="131"/>
      <c r="C218" s="131"/>
      <c r="D218" s="131"/>
      <c r="E218" s="131"/>
      <c r="F218" s="131"/>
      <c r="G218" s="131"/>
      <c r="H218" s="131"/>
      <c r="I218" s="131"/>
      <c r="J218" s="131"/>
      <c r="K218" s="131"/>
      <c r="L218" s="131"/>
      <c r="M218" s="131"/>
      <c r="N218" s="131"/>
      <c r="O218" s="131"/>
      <c r="P218" s="131"/>
      <c r="Q218" s="131"/>
      <c r="R218" s="131"/>
      <c r="S218" s="131"/>
      <c r="T218" s="131"/>
      <c r="U218" s="131"/>
      <c r="V218" s="131"/>
      <c r="W218" s="131"/>
      <c r="X218" s="131"/>
      <c r="Y218" s="131"/>
      <c r="Z218" s="131"/>
      <c r="AA218" s="131"/>
      <c r="AB218" s="131"/>
      <c r="AC218" s="131"/>
      <c r="AD218" s="131"/>
      <c r="AE218" s="131"/>
      <c r="AF218" s="131"/>
      <c r="AG218" s="131"/>
      <c r="AH218" s="131"/>
      <c r="AI218" s="131"/>
      <c r="AJ218" s="131"/>
    </row>
    <row r="219" ht="15.75" customHeight="1">
      <c r="A219" s="131"/>
      <c r="B219" s="131"/>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c r="AB219" s="131"/>
      <c r="AC219" s="131"/>
      <c r="AD219" s="131"/>
      <c r="AE219" s="131"/>
      <c r="AF219" s="131"/>
      <c r="AG219" s="131"/>
      <c r="AH219" s="131"/>
      <c r="AI219" s="131"/>
      <c r="AJ219" s="131"/>
    </row>
    <row r="220" ht="15.75" customHeight="1">
      <c r="A220" s="131"/>
      <c r="B220" s="131"/>
      <c r="C220" s="131"/>
      <c r="D220" s="131"/>
      <c r="E220" s="131"/>
      <c r="F220" s="131"/>
      <c r="G220" s="131"/>
      <c r="H220" s="131"/>
      <c r="I220" s="131"/>
      <c r="J220" s="131"/>
      <c r="K220" s="131"/>
      <c r="L220" s="131"/>
      <c r="M220" s="131"/>
      <c r="N220" s="131"/>
      <c r="O220" s="131"/>
      <c r="P220" s="131"/>
      <c r="Q220" s="131"/>
      <c r="R220" s="131"/>
      <c r="S220" s="131"/>
      <c r="T220" s="131"/>
      <c r="U220" s="131"/>
      <c r="V220" s="131"/>
      <c r="W220" s="131"/>
      <c r="X220" s="131"/>
      <c r="Y220" s="131"/>
      <c r="Z220" s="131"/>
      <c r="AA220" s="131"/>
      <c r="AB220" s="131"/>
      <c r="AC220" s="131"/>
      <c r="AD220" s="131"/>
      <c r="AE220" s="131"/>
      <c r="AF220" s="131"/>
      <c r="AG220" s="131"/>
      <c r="AH220" s="131"/>
      <c r="AI220" s="131"/>
      <c r="AJ220" s="131"/>
    </row>
    <row r="221" ht="15.75" customHeight="1">
      <c r="A221" s="131"/>
      <c r="B221" s="131"/>
      <c r="C221" s="131"/>
      <c r="D221" s="131"/>
      <c r="E221" s="131"/>
      <c r="F221" s="131"/>
      <c r="G221" s="131"/>
      <c r="H221" s="131"/>
      <c r="I221" s="131"/>
      <c r="J221" s="131"/>
      <c r="K221" s="131"/>
      <c r="L221" s="131"/>
      <c r="M221" s="131"/>
      <c r="N221" s="131"/>
      <c r="O221" s="131"/>
      <c r="P221" s="131"/>
      <c r="Q221" s="131"/>
      <c r="R221" s="131"/>
      <c r="S221" s="131"/>
      <c r="T221" s="131"/>
      <c r="U221" s="131"/>
      <c r="V221" s="131"/>
      <c r="W221" s="131"/>
      <c r="X221" s="131"/>
      <c r="Y221" s="131"/>
      <c r="Z221" s="131"/>
      <c r="AA221" s="131"/>
      <c r="AB221" s="131"/>
      <c r="AC221" s="131"/>
      <c r="AD221" s="131"/>
      <c r="AE221" s="131"/>
      <c r="AF221" s="131"/>
      <c r="AG221" s="131"/>
      <c r="AH221" s="131"/>
      <c r="AI221" s="131"/>
      <c r="AJ221" s="131"/>
    </row>
    <row r="222" ht="15.75" customHeight="1">
      <c r="A222" s="131"/>
      <c r="B222" s="131"/>
      <c r="C222" s="131"/>
      <c r="D222" s="131"/>
      <c r="E222" s="131"/>
      <c r="F222" s="131"/>
      <c r="G222" s="131"/>
      <c r="H222" s="131"/>
      <c r="I222" s="131"/>
      <c r="J222" s="131"/>
      <c r="K222" s="131"/>
      <c r="L222" s="131"/>
      <c r="M222" s="131"/>
      <c r="N222" s="131"/>
      <c r="O222" s="131"/>
      <c r="P222" s="131"/>
      <c r="Q222" s="131"/>
      <c r="R222" s="131"/>
      <c r="S222" s="131"/>
      <c r="T222" s="131"/>
      <c r="U222" s="131"/>
      <c r="V222" s="131"/>
      <c r="W222" s="131"/>
      <c r="X222" s="131"/>
      <c r="Y222" s="131"/>
      <c r="Z222" s="131"/>
      <c r="AA222" s="131"/>
      <c r="AB222" s="131"/>
      <c r="AC222" s="131"/>
      <c r="AD222" s="131"/>
      <c r="AE222" s="131"/>
      <c r="AF222" s="131"/>
      <c r="AG222" s="131"/>
      <c r="AH222" s="131"/>
      <c r="AI222" s="131"/>
      <c r="AJ222" s="131"/>
    </row>
    <row r="223" ht="15.75" customHeight="1">
      <c r="A223" s="131"/>
      <c r="B223" s="131"/>
      <c r="C223" s="131"/>
      <c r="D223" s="131"/>
      <c r="E223" s="131"/>
      <c r="F223" s="131"/>
      <c r="G223" s="131"/>
      <c r="H223" s="131"/>
      <c r="I223" s="131"/>
      <c r="J223" s="131"/>
      <c r="K223" s="131"/>
      <c r="L223" s="131"/>
      <c r="M223" s="131"/>
      <c r="N223" s="131"/>
      <c r="O223" s="131"/>
      <c r="P223" s="131"/>
      <c r="Q223" s="131"/>
      <c r="R223" s="131"/>
      <c r="S223" s="131"/>
      <c r="T223" s="131"/>
      <c r="U223" s="131"/>
      <c r="V223" s="131"/>
      <c r="W223" s="131"/>
      <c r="X223" s="131"/>
      <c r="Y223" s="131"/>
      <c r="Z223" s="131"/>
      <c r="AA223" s="131"/>
      <c r="AB223" s="131"/>
      <c r="AC223" s="131"/>
      <c r="AD223" s="131"/>
      <c r="AE223" s="131"/>
      <c r="AF223" s="131"/>
      <c r="AG223" s="131"/>
      <c r="AH223" s="131"/>
      <c r="AI223" s="131"/>
      <c r="AJ223" s="131"/>
    </row>
    <row r="224" ht="15.75" customHeight="1">
      <c r="A224" s="131"/>
      <c r="B224" s="131"/>
      <c r="C224" s="131"/>
      <c r="D224" s="131"/>
      <c r="E224" s="131"/>
      <c r="F224" s="131"/>
      <c r="G224" s="131"/>
      <c r="H224" s="131"/>
      <c r="I224" s="131"/>
      <c r="J224" s="131"/>
      <c r="K224" s="131"/>
      <c r="L224" s="131"/>
      <c r="M224" s="131"/>
      <c r="N224" s="131"/>
      <c r="O224" s="131"/>
      <c r="P224" s="131"/>
      <c r="Q224" s="131"/>
      <c r="R224" s="131"/>
      <c r="S224" s="131"/>
      <c r="T224" s="131"/>
      <c r="U224" s="131"/>
      <c r="V224" s="131"/>
      <c r="W224" s="131"/>
      <c r="X224" s="131"/>
      <c r="Y224" s="131"/>
      <c r="Z224" s="131"/>
      <c r="AA224" s="131"/>
      <c r="AB224" s="131"/>
      <c r="AC224" s="131"/>
      <c r="AD224" s="131"/>
      <c r="AE224" s="131"/>
      <c r="AF224" s="131"/>
      <c r="AG224" s="131"/>
      <c r="AH224" s="131"/>
      <c r="AI224" s="131"/>
      <c r="AJ224" s="131"/>
    </row>
    <row r="225" ht="15.75" customHeight="1">
      <c r="A225" s="131"/>
      <c r="B225" s="131"/>
      <c r="C225" s="131"/>
      <c r="D225" s="131"/>
      <c r="E225" s="131"/>
      <c r="F225" s="131"/>
      <c r="G225" s="131"/>
      <c r="H225" s="131"/>
      <c r="I225" s="131"/>
      <c r="J225" s="131"/>
      <c r="K225" s="131"/>
      <c r="L225" s="131"/>
      <c r="M225" s="131"/>
      <c r="N225" s="131"/>
      <c r="O225" s="131"/>
      <c r="P225" s="131"/>
      <c r="Q225" s="131"/>
      <c r="R225" s="131"/>
      <c r="S225" s="131"/>
      <c r="T225" s="131"/>
      <c r="U225" s="131"/>
      <c r="V225" s="131"/>
      <c r="W225" s="131"/>
      <c r="X225" s="131"/>
      <c r="Y225" s="131"/>
      <c r="Z225" s="131"/>
      <c r="AA225" s="131"/>
      <c r="AB225" s="131"/>
      <c r="AC225" s="131"/>
      <c r="AD225" s="131"/>
      <c r="AE225" s="131"/>
      <c r="AF225" s="131"/>
      <c r="AG225" s="131"/>
      <c r="AH225" s="131"/>
      <c r="AI225" s="131"/>
      <c r="AJ225" s="131"/>
    </row>
    <row r="226" ht="15.75" customHeight="1">
      <c r="A226" s="131"/>
      <c r="B226" s="131"/>
      <c r="C226" s="131"/>
      <c r="D226" s="131"/>
      <c r="E226" s="131"/>
      <c r="F226" s="131"/>
      <c r="G226" s="131"/>
      <c r="H226" s="131"/>
      <c r="I226" s="131"/>
      <c r="J226" s="131"/>
      <c r="K226" s="131"/>
      <c r="L226" s="131"/>
      <c r="M226" s="131"/>
      <c r="N226" s="131"/>
      <c r="O226" s="131"/>
      <c r="P226" s="131"/>
      <c r="Q226" s="131"/>
      <c r="R226" s="131"/>
      <c r="S226" s="131"/>
      <c r="T226" s="131"/>
      <c r="U226" s="131"/>
      <c r="V226" s="131"/>
      <c r="W226" s="131"/>
      <c r="X226" s="131"/>
      <c r="Y226" s="131"/>
      <c r="Z226" s="131"/>
      <c r="AA226" s="131"/>
      <c r="AB226" s="131"/>
      <c r="AC226" s="131"/>
      <c r="AD226" s="131"/>
      <c r="AE226" s="131"/>
      <c r="AF226" s="131"/>
      <c r="AG226" s="131"/>
      <c r="AH226" s="131"/>
      <c r="AI226" s="131"/>
      <c r="AJ226" s="131"/>
    </row>
    <row r="227" ht="15.75" customHeight="1">
      <c r="A227" s="131"/>
      <c r="B227" s="131"/>
      <c r="C227" s="131"/>
      <c r="D227" s="131"/>
      <c r="E227" s="131"/>
      <c r="F227" s="131"/>
      <c r="G227" s="131"/>
      <c r="H227" s="131"/>
      <c r="I227" s="131"/>
      <c r="J227" s="131"/>
      <c r="K227" s="131"/>
      <c r="L227" s="131"/>
      <c r="M227" s="131"/>
      <c r="N227" s="131"/>
      <c r="O227" s="131"/>
      <c r="P227" s="131"/>
      <c r="Q227" s="131"/>
      <c r="R227" s="131"/>
      <c r="S227" s="131"/>
      <c r="T227" s="131"/>
      <c r="U227" s="131"/>
      <c r="V227" s="131"/>
      <c r="W227" s="131"/>
      <c r="X227" s="131"/>
      <c r="Y227" s="131"/>
      <c r="Z227" s="131"/>
      <c r="AA227" s="131"/>
      <c r="AB227" s="131"/>
      <c r="AC227" s="131"/>
      <c r="AD227" s="131"/>
      <c r="AE227" s="131"/>
      <c r="AF227" s="131"/>
      <c r="AG227" s="131"/>
      <c r="AH227" s="131"/>
      <c r="AI227" s="131"/>
      <c r="AJ227" s="131"/>
    </row>
    <row r="228" ht="15.75" customHeight="1">
      <c r="A228" s="131"/>
      <c r="B228" s="131"/>
      <c r="C228" s="131"/>
      <c r="D228" s="131"/>
      <c r="E228" s="131"/>
      <c r="F228" s="131"/>
      <c r="G228" s="131"/>
      <c r="H228" s="131"/>
      <c r="I228" s="131"/>
      <c r="J228" s="131"/>
      <c r="K228" s="131"/>
      <c r="L228" s="131"/>
      <c r="M228" s="131"/>
      <c r="N228" s="131"/>
      <c r="O228" s="131"/>
      <c r="P228" s="131"/>
      <c r="Q228" s="131"/>
      <c r="R228" s="131"/>
      <c r="S228" s="131"/>
      <c r="T228" s="131"/>
      <c r="U228" s="131"/>
      <c r="V228" s="131"/>
      <c r="W228" s="131"/>
      <c r="X228" s="131"/>
      <c r="Y228" s="131"/>
      <c r="Z228" s="131"/>
      <c r="AA228" s="131"/>
      <c r="AB228" s="131"/>
      <c r="AC228" s="131"/>
      <c r="AD228" s="131"/>
      <c r="AE228" s="131"/>
      <c r="AF228" s="131"/>
      <c r="AG228" s="131"/>
      <c r="AH228" s="131"/>
      <c r="AI228" s="131"/>
      <c r="AJ228" s="131"/>
    </row>
    <row r="229" ht="15.75" customHeight="1">
      <c r="A229" s="131"/>
      <c r="B229" s="131"/>
      <c r="C229" s="131"/>
      <c r="D229" s="131"/>
      <c r="E229" s="131"/>
      <c r="F229" s="131"/>
      <c r="G229" s="131"/>
      <c r="H229" s="131"/>
      <c r="I229" s="131"/>
      <c r="J229" s="131"/>
      <c r="K229" s="131"/>
      <c r="L229" s="131"/>
      <c r="M229" s="131"/>
      <c r="N229" s="131"/>
      <c r="O229" s="131"/>
      <c r="P229" s="131"/>
      <c r="Q229" s="131"/>
      <c r="R229" s="131"/>
      <c r="S229" s="131"/>
      <c r="T229" s="131"/>
      <c r="U229" s="131"/>
      <c r="V229" s="131"/>
      <c r="W229" s="131"/>
      <c r="X229" s="131"/>
      <c r="Y229" s="131"/>
      <c r="Z229" s="131"/>
      <c r="AA229" s="131"/>
      <c r="AB229" s="131"/>
      <c r="AC229" s="131"/>
      <c r="AD229" s="131"/>
      <c r="AE229" s="131"/>
      <c r="AF229" s="131"/>
      <c r="AG229" s="131"/>
      <c r="AH229" s="131"/>
      <c r="AI229" s="131"/>
      <c r="AJ229" s="131"/>
    </row>
    <row r="230" ht="15.75" customHeight="1">
      <c r="A230" s="131"/>
      <c r="B230" s="131"/>
      <c r="C230" s="131"/>
      <c r="D230" s="131"/>
      <c r="E230" s="131"/>
      <c r="F230" s="131"/>
      <c r="G230" s="131"/>
      <c r="H230" s="131"/>
      <c r="I230" s="131"/>
      <c r="J230" s="131"/>
      <c r="K230" s="131"/>
      <c r="L230" s="131"/>
      <c r="M230" s="131"/>
      <c r="N230" s="131"/>
      <c r="O230" s="131"/>
      <c r="P230" s="131"/>
      <c r="Q230" s="131"/>
      <c r="R230" s="131"/>
      <c r="S230" s="131"/>
      <c r="T230" s="131"/>
      <c r="U230" s="131"/>
      <c r="V230" s="131"/>
      <c r="W230" s="131"/>
      <c r="X230" s="131"/>
      <c r="Y230" s="131"/>
      <c r="Z230" s="131"/>
      <c r="AA230" s="131"/>
      <c r="AB230" s="131"/>
      <c r="AC230" s="131"/>
      <c r="AD230" s="131"/>
      <c r="AE230" s="131"/>
      <c r="AF230" s="131"/>
      <c r="AG230" s="131"/>
      <c r="AH230" s="131"/>
      <c r="AI230" s="131"/>
      <c r="AJ230" s="131"/>
    </row>
    <row r="231" ht="15.75" customHeight="1">
      <c r="A231" s="131"/>
      <c r="B231" s="131"/>
      <c r="C231" s="131"/>
      <c r="D231" s="131"/>
      <c r="E231" s="131"/>
      <c r="F231" s="131"/>
      <c r="G231" s="131"/>
      <c r="H231" s="131"/>
      <c r="I231" s="131"/>
      <c r="J231" s="131"/>
      <c r="K231" s="131"/>
      <c r="L231" s="131"/>
      <c r="M231" s="131"/>
      <c r="N231" s="131"/>
      <c r="O231" s="131"/>
      <c r="P231" s="131"/>
      <c r="Q231" s="131"/>
      <c r="R231" s="131"/>
      <c r="S231" s="131"/>
      <c r="T231" s="131"/>
      <c r="U231" s="131"/>
      <c r="V231" s="131"/>
      <c r="W231" s="131"/>
      <c r="X231" s="131"/>
      <c r="Y231" s="131"/>
      <c r="Z231" s="131"/>
      <c r="AA231" s="131"/>
      <c r="AB231" s="131"/>
      <c r="AC231" s="131"/>
      <c r="AD231" s="131"/>
      <c r="AE231" s="131"/>
      <c r="AF231" s="131"/>
      <c r="AG231" s="131"/>
      <c r="AH231" s="131"/>
      <c r="AI231" s="131"/>
      <c r="AJ231" s="131"/>
    </row>
    <row r="232" ht="15.75" customHeight="1">
      <c r="A232" s="131"/>
      <c r="B232" s="131"/>
      <c r="C232" s="131"/>
      <c r="D232" s="131"/>
      <c r="E232" s="131"/>
      <c r="F232" s="131"/>
      <c r="G232" s="131"/>
      <c r="H232" s="131"/>
      <c r="I232" s="131"/>
      <c r="J232" s="131"/>
      <c r="K232" s="131"/>
      <c r="L232" s="131"/>
      <c r="M232" s="131"/>
      <c r="N232" s="131"/>
      <c r="O232" s="131"/>
      <c r="P232" s="131"/>
      <c r="Q232" s="131"/>
      <c r="R232" s="131"/>
      <c r="S232" s="131"/>
      <c r="T232" s="131"/>
      <c r="U232" s="131"/>
      <c r="V232" s="131"/>
      <c r="W232" s="131"/>
      <c r="X232" s="131"/>
      <c r="Y232" s="131"/>
      <c r="Z232" s="131"/>
      <c r="AA232" s="131"/>
      <c r="AB232" s="131"/>
      <c r="AC232" s="131"/>
      <c r="AD232" s="131"/>
      <c r="AE232" s="131"/>
      <c r="AF232" s="131"/>
      <c r="AG232" s="131"/>
      <c r="AH232" s="131"/>
      <c r="AI232" s="131"/>
      <c r="AJ232" s="131"/>
    </row>
    <row r="233" ht="15.75" customHeight="1">
      <c r="A233" s="131"/>
      <c r="B233" s="131"/>
      <c r="C233" s="131"/>
      <c r="D233" s="131"/>
      <c r="E233" s="131"/>
      <c r="F233" s="131"/>
      <c r="G233" s="131"/>
      <c r="H233" s="131"/>
      <c r="I233" s="131"/>
      <c r="J233" s="131"/>
      <c r="K233" s="131"/>
      <c r="L233" s="131"/>
      <c r="M233" s="131"/>
      <c r="N233" s="131"/>
      <c r="O233" s="131"/>
      <c r="P233" s="131"/>
      <c r="Q233" s="131"/>
      <c r="R233" s="131"/>
      <c r="S233" s="131"/>
      <c r="T233" s="131"/>
      <c r="U233" s="131"/>
      <c r="V233" s="131"/>
      <c r="W233" s="131"/>
      <c r="X233" s="131"/>
      <c r="Y233" s="131"/>
      <c r="Z233" s="131"/>
      <c r="AA233" s="131"/>
      <c r="AB233" s="131"/>
      <c r="AC233" s="131"/>
      <c r="AD233" s="131"/>
      <c r="AE233" s="131"/>
      <c r="AF233" s="131"/>
      <c r="AG233" s="131"/>
      <c r="AH233" s="131"/>
      <c r="AI233" s="131"/>
      <c r="AJ233" s="131"/>
    </row>
    <row r="234" ht="15.75" customHeight="1">
      <c r="A234" s="131"/>
      <c r="B234" s="131"/>
      <c r="C234" s="131"/>
      <c r="D234" s="131"/>
      <c r="E234" s="131"/>
      <c r="F234" s="131"/>
      <c r="G234" s="131"/>
      <c r="H234" s="131"/>
      <c r="I234" s="131"/>
      <c r="J234" s="131"/>
      <c r="K234" s="131"/>
      <c r="L234" s="131"/>
      <c r="M234" s="131"/>
      <c r="N234" s="131"/>
      <c r="O234" s="131"/>
      <c r="P234" s="131"/>
      <c r="Q234" s="131"/>
      <c r="R234" s="131"/>
      <c r="S234" s="131"/>
      <c r="T234" s="131"/>
      <c r="U234" s="131"/>
      <c r="V234" s="131"/>
      <c r="W234" s="131"/>
      <c r="X234" s="131"/>
      <c r="Y234" s="131"/>
      <c r="Z234" s="131"/>
      <c r="AA234" s="131"/>
      <c r="AB234" s="131"/>
      <c r="AC234" s="131"/>
      <c r="AD234" s="131"/>
      <c r="AE234" s="131"/>
      <c r="AF234" s="131"/>
      <c r="AG234" s="131"/>
      <c r="AH234" s="131"/>
      <c r="AI234" s="131"/>
      <c r="AJ234" s="131"/>
    </row>
    <row r="235" ht="15.75" customHeight="1">
      <c r="A235" s="131"/>
      <c r="B235" s="131"/>
      <c r="C235" s="131"/>
      <c r="D235" s="131"/>
      <c r="E235" s="131"/>
      <c r="F235" s="131"/>
      <c r="G235" s="131"/>
      <c r="H235" s="131"/>
      <c r="I235" s="131"/>
      <c r="J235" s="131"/>
      <c r="K235" s="131"/>
      <c r="L235" s="131"/>
      <c r="M235" s="131"/>
      <c r="N235" s="131"/>
      <c r="O235" s="131"/>
      <c r="P235" s="131"/>
      <c r="Q235" s="131"/>
      <c r="R235" s="131"/>
      <c r="S235" s="131"/>
      <c r="T235" s="131"/>
      <c r="U235" s="131"/>
      <c r="V235" s="131"/>
      <c r="W235" s="131"/>
      <c r="X235" s="131"/>
      <c r="Y235" s="131"/>
      <c r="Z235" s="131"/>
      <c r="AA235" s="131"/>
      <c r="AB235" s="131"/>
      <c r="AC235" s="131"/>
      <c r="AD235" s="131"/>
      <c r="AE235" s="131"/>
      <c r="AF235" s="131"/>
      <c r="AG235" s="131"/>
      <c r="AH235" s="131"/>
      <c r="AI235" s="131"/>
      <c r="AJ235" s="131"/>
    </row>
    <row r="236" ht="15.75" customHeight="1">
      <c r="A236" s="131"/>
      <c r="B236" s="131"/>
      <c r="C236" s="131"/>
      <c r="D236" s="131"/>
      <c r="E236" s="131"/>
      <c r="F236" s="131"/>
      <c r="G236" s="131"/>
      <c r="H236" s="131"/>
      <c r="I236" s="131"/>
      <c r="J236" s="131"/>
      <c r="K236" s="131"/>
      <c r="L236" s="131"/>
      <c r="M236" s="131"/>
      <c r="N236" s="131"/>
      <c r="O236" s="131"/>
      <c r="P236" s="131"/>
      <c r="Q236" s="131"/>
      <c r="R236" s="131"/>
      <c r="S236" s="131"/>
      <c r="T236" s="131"/>
      <c r="U236" s="131"/>
      <c r="V236" s="131"/>
      <c r="W236" s="131"/>
      <c r="X236" s="131"/>
      <c r="Y236" s="131"/>
      <c r="Z236" s="131"/>
      <c r="AA236" s="131"/>
      <c r="AB236" s="131"/>
      <c r="AC236" s="131"/>
      <c r="AD236" s="131"/>
      <c r="AE236" s="131"/>
      <c r="AF236" s="131"/>
      <c r="AG236" s="131"/>
      <c r="AH236" s="131"/>
      <c r="AI236" s="131"/>
      <c r="AJ236" s="131"/>
    </row>
    <row r="237" ht="15.75" customHeight="1">
      <c r="A237" s="131"/>
      <c r="B237" s="131"/>
      <c r="C237" s="131"/>
      <c r="D237" s="131"/>
      <c r="E237" s="131"/>
      <c r="F237" s="131"/>
      <c r="G237" s="131"/>
      <c r="H237" s="131"/>
      <c r="I237" s="131"/>
      <c r="J237" s="131"/>
      <c r="K237" s="131"/>
      <c r="L237" s="131"/>
      <c r="M237" s="131"/>
      <c r="N237" s="131"/>
      <c r="O237" s="131"/>
      <c r="P237" s="131"/>
      <c r="Q237" s="131"/>
      <c r="R237" s="131"/>
      <c r="S237" s="131"/>
      <c r="T237" s="131"/>
      <c r="U237" s="131"/>
      <c r="V237" s="131"/>
      <c r="W237" s="131"/>
      <c r="X237" s="131"/>
      <c r="Y237" s="131"/>
      <c r="Z237" s="131"/>
      <c r="AA237" s="131"/>
      <c r="AB237" s="131"/>
      <c r="AC237" s="131"/>
      <c r="AD237" s="131"/>
      <c r="AE237" s="131"/>
      <c r="AF237" s="131"/>
      <c r="AG237" s="131"/>
      <c r="AH237" s="131"/>
      <c r="AI237" s="131"/>
      <c r="AJ237" s="131"/>
    </row>
    <row r="238" ht="15.75" customHeight="1">
      <c r="A238" s="131"/>
      <c r="B238" s="131"/>
      <c r="C238" s="131"/>
      <c r="D238" s="131"/>
      <c r="E238" s="131"/>
      <c r="F238" s="131"/>
      <c r="G238" s="131"/>
      <c r="H238" s="131"/>
      <c r="I238" s="131"/>
      <c r="J238" s="131"/>
      <c r="K238" s="131"/>
      <c r="L238" s="131"/>
      <c r="M238" s="131"/>
      <c r="N238" s="131"/>
      <c r="O238" s="131"/>
      <c r="P238" s="131"/>
      <c r="Q238" s="131"/>
      <c r="R238" s="131"/>
      <c r="S238" s="131"/>
      <c r="T238" s="131"/>
      <c r="U238" s="131"/>
      <c r="V238" s="131"/>
      <c r="W238" s="131"/>
      <c r="X238" s="131"/>
      <c r="Y238" s="131"/>
      <c r="Z238" s="131"/>
      <c r="AA238" s="131"/>
      <c r="AB238" s="131"/>
      <c r="AC238" s="131"/>
      <c r="AD238" s="131"/>
      <c r="AE238" s="131"/>
      <c r="AF238" s="131"/>
      <c r="AG238" s="131"/>
      <c r="AH238" s="131"/>
      <c r="AI238" s="131"/>
      <c r="AJ238" s="131"/>
    </row>
    <row r="239" ht="15.75" customHeight="1">
      <c r="A239" s="131"/>
      <c r="B239" s="131"/>
      <c r="C239" s="131"/>
      <c r="D239" s="131"/>
      <c r="E239" s="131"/>
      <c r="F239" s="131"/>
      <c r="G239" s="131"/>
      <c r="H239" s="131"/>
      <c r="I239" s="131"/>
      <c r="J239" s="131"/>
      <c r="K239" s="131"/>
      <c r="L239" s="131"/>
      <c r="M239" s="131"/>
      <c r="N239" s="131"/>
      <c r="O239" s="131"/>
      <c r="P239" s="131"/>
      <c r="Q239" s="131"/>
      <c r="R239" s="131"/>
      <c r="S239" s="131"/>
      <c r="T239" s="131"/>
      <c r="U239" s="131"/>
      <c r="V239" s="131"/>
      <c r="W239" s="131"/>
      <c r="X239" s="131"/>
      <c r="Y239" s="131"/>
      <c r="Z239" s="131"/>
      <c r="AA239" s="131"/>
      <c r="AB239" s="131"/>
      <c r="AC239" s="131"/>
      <c r="AD239" s="131"/>
      <c r="AE239" s="131"/>
      <c r="AF239" s="131"/>
      <c r="AG239" s="131"/>
      <c r="AH239" s="131"/>
      <c r="AI239" s="131"/>
      <c r="AJ239" s="131"/>
    </row>
    <row r="240" ht="15.75" customHeight="1">
      <c r="A240" s="131"/>
      <c r="B240" s="131"/>
      <c r="C240" s="131"/>
      <c r="D240" s="131"/>
      <c r="E240" s="131"/>
      <c r="F240" s="131"/>
      <c r="G240" s="131"/>
      <c r="H240" s="131"/>
      <c r="I240" s="131"/>
      <c r="J240" s="131"/>
      <c r="K240" s="131"/>
      <c r="L240" s="131"/>
      <c r="M240" s="131"/>
      <c r="N240" s="131"/>
      <c r="O240" s="131"/>
      <c r="P240" s="131"/>
      <c r="Q240" s="131"/>
      <c r="R240" s="131"/>
      <c r="S240" s="131"/>
      <c r="T240" s="131"/>
      <c r="U240" s="131"/>
      <c r="V240" s="131"/>
      <c r="W240" s="131"/>
      <c r="X240" s="131"/>
      <c r="Y240" s="131"/>
      <c r="Z240" s="131"/>
      <c r="AA240" s="131"/>
      <c r="AB240" s="131"/>
      <c r="AC240" s="131"/>
      <c r="AD240" s="131"/>
      <c r="AE240" s="131"/>
      <c r="AF240" s="131"/>
      <c r="AG240" s="131"/>
      <c r="AH240" s="131"/>
      <c r="AI240" s="131"/>
      <c r="AJ240" s="131"/>
    </row>
    <row r="241" ht="15.75" customHeight="1">
      <c r="A241" s="131"/>
      <c r="B241" s="131"/>
      <c r="C241" s="131"/>
      <c r="D241" s="131"/>
      <c r="E241" s="131"/>
      <c r="F241" s="131"/>
      <c r="G241" s="131"/>
      <c r="H241" s="131"/>
      <c r="I241" s="131"/>
      <c r="J241" s="131"/>
      <c r="K241" s="131"/>
      <c r="L241" s="131"/>
      <c r="M241" s="131"/>
      <c r="N241" s="131"/>
      <c r="O241" s="131"/>
      <c r="P241" s="131"/>
      <c r="Q241" s="131"/>
      <c r="R241" s="131"/>
      <c r="S241" s="131"/>
      <c r="T241" s="131"/>
      <c r="U241" s="131"/>
      <c r="V241" s="131"/>
      <c r="W241" s="131"/>
      <c r="X241" s="131"/>
      <c r="Y241" s="131"/>
      <c r="Z241" s="131"/>
      <c r="AA241" s="131"/>
      <c r="AB241" s="131"/>
      <c r="AC241" s="131"/>
      <c r="AD241" s="131"/>
      <c r="AE241" s="131"/>
      <c r="AF241" s="131"/>
      <c r="AG241" s="131"/>
      <c r="AH241" s="131"/>
      <c r="AI241" s="131"/>
      <c r="AJ241" s="131"/>
    </row>
    <row r="242" ht="15.75" customHeight="1">
      <c r="A242" s="131"/>
      <c r="B242" s="131"/>
      <c r="C242" s="131"/>
      <c r="D242" s="131"/>
      <c r="E242" s="131"/>
      <c r="F242" s="131"/>
      <c r="G242" s="131"/>
      <c r="H242" s="131"/>
      <c r="I242" s="131"/>
      <c r="J242" s="131"/>
      <c r="K242" s="131"/>
      <c r="L242" s="131"/>
      <c r="M242" s="131"/>
      <c r="N242" s="131"/>
      <c r="O242" s="131"/>
      <c r="P242" s="131"/>
      <c r="Q242" s="131"/>
      <c r="R242" s="131"/>
      <c r="S242" s="131"/>
      <c r="T242" s="131"/>
      <c r="U242" s="131"/>
      <c r="V242" s="131"/>
      <c r="W242" s="131"/>
      <c r="X242" s="131"/>
      <c r="Y242" s="131"/>
      <c r="Z242" s="131"/>
      <c r="AA242" s="131"/>
      <c r="AB242" s="131"/>
      <c r="AC242" s="131"/>
      <c r="AD242" s="131"/>
      <c r="AE242" s="131"/>
      <c r="AF242" s="131"/>
      <c r="AG242" s="131"/>
      <c r="AH242" s="131"/>
      <c r="AI242" s="131"/>
      <c r="AJ242" s="131"/>
    </row>
    <row r="243" ht="15.75" customHeight="1">
      <c r="A243" s="131"/>
      <c r="B243" s="131"/>
      <c r="C243" s="131"/>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c r="AB243" s="131"/>
      <c r="AC243" s="131"/>
      <c r="AD243" s="131"/>
      <c r="AE243" s="131"/>
      <c r="AF243" s="131"/>
      <c r="AG243" s="131"/>
      <c r="AH243" s="131"/>
      <c r="AI243" s="131"/>
      <c r="AJ243" s="131"/>
    </row>
    <row r="244" ht="15.75" customHeight="1">
      <c r="A244" s="131"/>
      <c r="B244" s="131"/>
      <c r="C244" s="131"/>
      <c r="D244" s="131"/>
      <c r="E244" s="131"/>
      <c r="F244" s="131"/>
      <c r="G244" s="131"/>
      <c r="H244" s="131"/>
      <c r="I244" s="131"/>
      <c r="J244" s="131"/>
      <c r="K244" s="131"/>
      <c r="L244" s="131"/>
      <c r="M244" s="131"/>
      <c r="N244" s="131"/>
      <c r="O244" s="131"/>
      <c r="P244" s="131"/>
      <c r="Q244" s="131"/>
      <c r="R244" s="131"/>
      <c r="S244" s="131"/>
      <c r="T244" s="131"/>
      <c r="U244" s="131"/>
      <c r="V244" s="131"/>
      <c r="W244" s="131"/>
      <c r="X244" s="131"/>
      <c r="Y244" s="131"/>
      <c r="Z244" s="131"/>
      <c r="AA244" s="131"/>
      <c r="AB244" s="131"/>
      <c r="AC244" s="131"/>
      <c r="AD244" s="131"/>
      <c r="AE244" s="131"/>
      <c r="AF244" s="131"/>
      <c r="AG244" s="131"/>
      <c r="AH244" s="131"/>
      <c r="AI244" s="131"/>
      <c r="AJ244" s="131"/>
    </row>
    <row r="245" ht="15.75" customHeight="1">
      <c r="A245" s="131"/>
      <c r="B245" s="131"/>
      <c r="C245" s="131"/>
      <c r="D245" s="131"/>
      <c r="E245" s="131"/>
      <c r="F245" s="131"/>
      <c r="G245" s="131"/>
      <c r="H245" s="131"/>
      <c r="I245" s="131"/>
      <c r="J245" s="131"/>
      <c r="K245" s="131"/>
      <c r="L245" s="131"/>
      <c r="M245" s="131"/>
      <c r="N245" s="131"/>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c r="AJ245" s="131"/>
    </row>
    <row r="246" ht="15.75" customHeight="1">
      <c r="A246" s="131"/>
      <c r="B246" s="131"/>
      <c r="C246" s="131"/>
      <c r="D246" s="131"/>
      <c r="E246" s="131"/>
      <c r="F246" s="131"/>
      <c r="G246" s="131"/>
      <c r="H246" s="131"/>
      <c r="I246" s="131"/>
      <c r="J246" s="131"/>
      <c r="K246" s="131"/>
      <c r="L246" s="131"/>
      <c r="M246" s="131"/>
      <c r="N246" s="131"/>
      <c r="O246" s="131"/>
      <c r="P246" s="131"/>
      <c r="Q246" s="131"/>
      <c r="R246" s="131"/>
      <c r="S246" s="131"/>
      <c r="T246" s="131"/>
      <c r="U246" s="131"/>
      <c r="V246" s="131"/>
      <c r="W246" s="131"/>
      <c r="X246" s="131"/>
      <c r="Y246" s="131"/>
      <c r="Z246" s="131"/>
      <c r="AA246" s="131"/>
      <c r="AB246" s="131"/>
      <c r="AC246" s="131"/>
      <c r="AD246" s="131"/>
      <c r="AE246" s="131"/>
      <c r="AF246" s="131"/>
      <c r="AG246" s="131"/>
      <c r="AH246" s="131"/>
      <c r="AI246" s="131"/>
      <c r="AJ246" s="131"/>
    </row>
    <row r="247" ht="15.75" customHeight="1">
      <c r="A247" s="131"/>
      <c r="B247" s="131"/>
      <c r="C247" s="131"/>
      <c r="D247" s="131"/>
      <c r="E247" s="131"/>
      <c r="F247" s="131"/>
      <c r="G247" s="131"/>
      <c r="H247" s="131"/>
      <c r="I247" s="131"/>
      <c r="J247" s="131"/>
      <c r="K247" s="131"/>
      <c r="L247" s="131"/>
      <c r="M247" s="131"/>
      <c r="N247" s="131"/>
      <c r="O247" s="131"/>
      <c r="P247" s="131"/>
      <c r="Q247" s="131"/>
      <c r="R247" s="131"/>
      <c r="S247" s="131"/>
      <c r="T247" s="131"/>
      <c r="U247" s="131"/>
      <c r="V247" s="131"/>
      <c r="W247" s="131"/>
      <c r="X247" s="131"/>
      <c r="Y247" s="131"/>
      <c r="Z247" s="131"/>
      <c r="AA247" s="131"/>
      <c r="AB247" s="131"/>
      <c r="AC247" s="131"/>
      <c r="AD247" s="131"/>
      <c r="AE247" s="131"/>
      <c r="AF247" s="131"/>
      <c r="AG247" s="131"/>
      <c r="AH247" s="131"/>
      <c r="AI247" s="131"/>
      <c r="AJ247" s="131"/>
    </row>
    <row r="248" ht="15.75" customHeight="1">
      <c r="A248" s="131"/>
      <c r="B248" s="131"/>
      <c r="C248" s="131"/>
      <c r="D248" s="131"/>
      <c r="E248" s="131"/>
      <c r="F248" s="131"/>
      <c r="G248" s="131"/>
      <c r="H248" s="131"/>
      <c r="I248" s="131"/>
      <c r="J248" s="131"/>
      <c r="K248" s="131"/>
      <c r="L248" s="131"/>
      <c r="M248" s="131"/>
      <c r="N248" s="131"/>
      <c r="O248" s="131"/>
      <c r="P248" s="131"/>
      <c r="Q248" s="131"/>
      <c r="R248" s="131"/>
      <c r="S248" s="131"/>
      <c r="T248" s="131"/>
      <c r="U248" s="131"/>
      <c r="V248" s="131"/>
      <c r="W248" s="131"/>
      <c r="X248" s="131"/>
      <c r="Y248" s="131"/>
      <c r="Z248" s="131"/>
      <c r="AA248" s="131"/>
      <c r="AB248" s="131"/>
      <c r="AC248" s="131"/>
      <c r="AD248" s="131"/>
      <c r="AE248" s="131"/>
      <c r="AF248" s="131"/>
      <c r="AG248" s="131"/>
      <c r="AH248" s="131"/>
      <c r="AI248" s="131"/>
      <c r="AJ248" s="131"/>
    </row>
    <row r="249" ht="15.75" customHeight="1">
      <c r="A249" s="131"/>
      <c r="B249" s="131"/>
      <c r="C249" s="131"/>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c r="AA249" s="131"/>
      <c r="AB249" s="131"/>
      <c r="AC249" s="131"/>
      <c r="AD249" s="131"/>
      <c r="AE249" s="131"/>
      <c r="AF249" s="131"/>
      <c r="AG249" s="131"/>
      <c r="AH249" s="131"/>
      <c r="AI249" s="131"/>
      <c r="AJ249" s="131"/>
    </row>
    <row r="250" ht="15.75" customHeight="1">
      <c r="A250" s="131"/>
      <c r="B250" s="131"/>
      <c r="C250" s="131"/>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c r="AB250" s="131"/>
      <c r="AC250" s="131"/>
      <c r="AD250" s="131"/>
      <c r="AE250" s="131"/>
      <c r="AF250" s="131"/>
      <c r="AG250" s="131"/>
      <c r="AH250" s="131"/>
      <c r="AI250" s="131"/>
      <c r="AJ250" s="131"/>
    </row>
    <row r="251" ht="15.75" customHeight="1">
      <c r="A251" s="131"/>
      <c r="B251" s="131"/>
      <c r="C251" s="131"/>
      <c r="D251" s="131"/>
      <c r="E251" s="131"/>
      <c r="F251" s="131"/>
      <c r="G251" s="131"/>
      <c r="H251" s="131"/>
      <c r="I251" s="131"/>
      <c r="J251" s="131"/>
      <c r="K251" s="131"/>
      <c r="L251" s="131"/>
      <c r="M251" s="131"/>
      <c r="N251" s="131"/>
      <c r="O251" s="131"/>
      <c r="P251" s="131"/>
      <c r="Q251" s="131"/>
      <c r="R251" s="131"/>
      <c r="S251" s="131"/>
      <c r="T251" s="131"/>
      <c r="U251" s="131"/>
      <c r="V251" s="131"/>
      <c r="W251" s="131"/>
      <c r="X251" s="131"/>
      <c r="Y251" s="131"/>
      <c r="Z251" s="131"/>
      <c r="AA251" s="131"/>
      <c r="AB251" s="131"/>
      <c r="AC251" s="131"/>
      <c r="AD251" s="131"/>
      <c r="AE251" s="131"/>
      <c r="AF251" s="131"/>
      <c r="AG251" s="131"/>
      <c r="AH251" s="131"/>
      <c r="AI251" s="131"/>
      <c r="AJ251" s="131"/>
    </row>
    <row r="252" ht="15.75" customHeight="1">
      <c r="A252" s="131"/>
      <c r="B252" s="131"/>
      <c r="C252" s="131"/>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c r="AA252" s="131"/>
      <c r="AB252" s="131"/>
      <c r="AC252" s="131"/>
      <c r="AD252" s="131"/>
      <c r="AE252" s="131"/>
      <c r="AF252" s="131"/>
      <c r="AG252" s="131"/>
      <c r="AH252" s="131"/>
      <c r="AI252" s="131"/>
      <c r="AJ252" s="131"/>
    </row>
    <row r="253" ht="15.75" customHeight="1">
      <c r="A253" s="131"/>
      <c r="B253" s="131"/>
      <c r="C253" s="131"/>
      <c r="D253" s="131"/>
      <c r="E253" s="131"/>
      <c r="F253" s="131"/>
      <c r="G253" s="131"/>
      <c r="H253" s="131"/>
      <c r="I253" s="131"/>
      <c r="J253" s="131"/>
      <c r="K253" s="131"/>
      <c r="L253" s="131"/>
      <c r="M253" s="131"/>
      <c r="N253" s="131"/>
      <c r="O253" s="131"/>
      <c r="P253" s="131"/>
      <c r="Q253" s="131"/>
      <c r="R253" s="131"/>
      <c r="S253" s="131"/>
      <c r="T253" s="131"/>
      <c r="U253" s="131"/>
      <c r="V253" s="131"/>
      <c r="W253" s="131"/>
      <c r="X253" s="131"/>
      <c r="Y253" s="131"/>
      <c r="Z253" s="131"/>
      <c r="AA253" s="131"/>
      <c r="AB253" s="131"/>
      <c r="AC253" s="131"/>
      <c r="AD253" s="131"/>
      <c r="AE253" s="131"/>
      <c r="AF253" s="131"/>
      <c r="AG253" s="131"/>
      <c r="AH253" s="131"/>
      <c r="AI253" s="131"/>
      <c r="AJ253" s="131"/>
    </row>
    <row r="254" ht="15.75" customHeight="1">
      <c r="A254" s="131"/>
      <c r="B254" s="131"/>
      <c r="C254" s="131"/>
      <c r="D254" s="131"/>
      <c r="E254" s="131"/>
      <c r="F254" s="131"/>
      <c r="G254" s="131"/>
      <c r="H254" s="131"/>
      <c r="I254" s="131"/>
      <c r="J254" s="131"/>
      <c r="K254" s="131"/>
      <c r="L254" s="131"/>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c r="AJ254" s="131"/>
    </row>
    <row r="255" ht="15.75" customHeight="1">
      <c r="A255" s="131"/>
      <c r="B255" s="131"/>
      <c r="C255" s="131"/>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c r="AJ255" s="131"/>
    </row>
    <row r="256" ht="15.75" customHeight="1">
      <c r="A256" s="131"/>
      <c r="B256" s="131"/>
      <c r="C256" s="131"/>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c r="AJ256" s="131"/>
    </row>
    <row r="257" ht="15.75" customHeight="1">
      <c r="A257" s="131"/>
      <c r="B257" s="131"/>
      <c r="C257" s="131"/>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c r="AB257" s="131"/>
      <c r="AC257" s="131"/>
      <c r="AD257" s="131"/>
      <c r="AE257" s="131"/>
      <c r="AF257" s="131"/>
      <c r="AG257" s="131"/>
      <c r="AH257" s="131"/>
      <c r="AI257" s="131"/>
      <c r="AJ257" s="131"/>
    </row>
    <row r="258" ht="15.75" customHeight="1">
      <c r="A258" s="131"/>
      <c r="B258" s="131"/>
      <c r="C258" s="131"/>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c r="AJ258" s="131"/>
    </row>
    <row r="259" ht="15.75" customHeight="1">
      <c r="A259" s="131"/>
      <c r="B259" s="131"/>
      <c r="C259" s="131"/>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c r="AJ259" s="131"/>
    </row>
    <row r="260" ht="15.75" customHeight="1">
      <c r="A260" s="131"/>
      <c r="B260" s="131"/>
      <c r="C260" s="131"/>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c r="AB260" s="131"/>
      <c r="AC260" s="131"/>
      <c r="AD260" s="131"/>
      <c r="AE260" s="131"/>
      <c r="AF260" s="131"/>
      <c r="AG260" s="131"/>
      <c r="AH260" s="131"/>
      <c r="AI260" s="131"/>
      <c r="AJ260" s="131"/>
    </row>
    <row r="261" ht="15.75" customHeight="1">
      <c r="A261" s="131"/>
      <c r="B261" s="131"/>
      <c r="C261" s="131"/>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c r="AB261" s="131"/>
      <c r="AC261" s="131"/>
      <c r="AD261" s="131"/>
      <c r="AE261" s="131"/>
      <c r="AF261" s="131"/>
      <c r="AG261" s="131"/>
      <c r="AH261" s="131"/>
      <c r="AI261" s="131"/>
      <c r="AJ261" s="131"/>
    </row>
    <row r="262" ht="15.75" customHeight="1">
      <c r="A262" s="131"/>
      <c r="B262" s="131"/>
      <c r="C262" s="131"/>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c r="AB262" s="131"/>
      <c r="AC262" s="131"/>
      <c r="AD262" s="131"/>
      <c r="AE262" s="131"/>
      <c r="AF262" s="131"/>
      <c r="AG262" s="131"/>
      <c r="AH262" s="131"/>
      <c r="AI262" s="131"/>
      <c r="AJ262" s="131"/>
    </row>
    <row r="263" ht="15.75" customHeight="1">
      <c r="A263" s="131"/>
      <c r="B263" s="131"/>
      <c r="C263" s="131"/>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c r="AB263" s="131"/>
      <c r="AC263" s="131"/>
      <c r="AD263" s="131"/>
      <c r="AE263" s="131"/>
      <c r="AF263" s="131"/>
      <c r="AG263" s="131"/>
      <c r="AH263" s="131"/>
      <c r="AI263" s="131"/>
      <c r="AJ263" s="131"/>
    </row>
    <row r="264" ht="15.75" customHeight="1">
      <c r="A264" s="131"/>
      <c r="B264" s="131"/>
      <c r="C264" s="131"/>
      <c r="D264" s="131"/>
      <c r="E264" s="131"/>
      <c r="F264" s="131"/>
      <c r="G264" s="131"/>
      <c r="H264" s="131"/>
      <c r="I264" s="131"/>
      <c r="J264" s="131"/>
      <c r="K264" s="131"/>
      <c r="L264" s="131"/>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c r="AJ264" s="131"/>
    </row>
    <row r="265" ht="15.75" customHeight="1">
      <c r="A265" s="131"/>
      <c r="B265" s="131"/>
      <c r="C265" s="131"/>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c r="AA265" s="131"/>
      <c r="AB265" s="131"/>
      <c r="AC265" s="131"/>
      <c r="AD265" s="131"/>
      <c r="AE265" s="131"/>
      <c r="AF265" s="131"/>
      <c r="AG265" s="131"/>
      <c r="AH265" s="131"/>
      <c r="AI265" s="131"/>
      <c r="AJ265" s="131"/>
    </row>
    <row r="266" ht="15.75" customHeight="1">
      <c r="A266" s="131"/>
      <c r="B266" s="131"/>
      <c r="C266" s="131"/>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c r="AB266" s="131"/>
      <c r="AC266" s="131"/>
      <c r="AD266" s="131"/>
      <c r="AE266" s="131"/>
      <c r="AF266" s="131"/>
      <c r="AG266" s="131"/>
      <c r="AH266" s="131"/>
      <c r="AI266" s="131"/>
      <c r="AJ266" s="131"/>
    </row>
    <row r="267" ht="15.75" customHeight="1">
      <c r="A267" s="131"/>
      <c r="B267" s="131"/>
      <c r="C267" s="131"/>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c r="AB267" s="131"/>
      <c r="AC267" s="131"/>
      <c r="AD267" s="131"/>
      <c r="AE267" s="131"/>
      <c r="AF267" s="131"/>
      <c r="AG267" s="131"/>
      <c r="AH267" s="131"/>
      <c r="AI267" s="131"/>
      <c r="AJ267" s="131"/>
    </row>
    <row r="268" ht="15.75" customHeight="1">
      <c r="A268" s="131"/>
      <c r="B268" s="131"/>
      <c r="C268" s="131"/>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c r="AB268" s="131"/>
      <c r="AC268" s="131"/>
      <c r="AD268" s="131"/>
      <c r="AE268" s="131"/>
      <c r="AF268" s="131"/>
      <c r="AG268" s="131"/>
      <c r="AH268" s="131"/>
      <c r="AI268" s="131"/>
      <c r="AJ268" s="131"/>
    </row>
    <row r="269" ht="15.75" customHeight="1">
      <c r="A269" s="131"/>
      <c r="B269" s="131"/>
      <c r="C269" s="131"/>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c r="AA269" s="131"/>
      <c r="AB269" s="131"/>
      <c r="AC269" s="131"/>
      <c r="AD269" s="131"/>
      <c r="AE269" s="131"/>
      <c r="AF269" s="131"/>
      <c r="AG269" s="131"/>
      <c r="AH269" s="131"/>
      <c r="AI269" s="131"/>
      <c r="AJ269" s="131"/>
    </row>
    <row r="270" ht="15.75" customHeight="1">
      <c r="A270" s="131"/>
      <c r="B270" s="131"/>
      <c r="C270" s="131"/>
      <c r="D270" s="131"/>
      <c r="E270" s="131"/>
      <c r="F270" s="131"/>
      <c r="G270" s="131"/>
      <c r="H270" s="131"/>
      <c r="I270" s="131"/>
      <c r="J270" s="131"/>
      <c r="K270" s="131"/>
      <c r="L270" s="131"/>
      <c r="M270" s="131"/>
      <c r="N270" s="131"/>
      <c r="O270" s="131"/>
      <c r="P270" s="131"/>
      <c r="Q270" s="131"/>
      <c r="R270" s="131"/>
      <c r="S270" s="131"/>
      <c r="T270" s="131"/>
      <c r="U270" s="131"/>
      <c r="V270" s="131"/>
      <c r="W270" s="131"/>
      <c r="X270" s="131"/>
      <c r="Y270" s="131"/>
      <c r="Z270" s="131"/>
      <c r="AA270" s="131"/>
      <c r="AB270" s="131"/>
      <c r="AC270" s="131"/>
      <c r="AD270" s="131"/>
      <c r="AE270" s="131"/>
      <c r="AF270" s="131"/>
      <c r="AG270" s="131"/>
      <c r="AH270" s="131"/>
      <c r="AI270" s="131"/>
      <c r="AJ270" s="131"/>
    </row>
    <row r="271" ht="15.75" customHeight="1">
      <c r="A271" s="131"/>
      <c r="B271" s="131"/>
      <c r="C271" s="131"/>
      <c r="D271" s="131"/>
      <c r="E271" s="131"/>
      <c r="F271" s="131"/>
      <c r="G271" s="131"/>
      <c r="H271" s="131"/>
      <c r="I271" s="131"/>
      <c r="J271" s="131"/>
      <c r="K271" s="131"/>
      <c r="L271" s="131"/>
      <c r="M271" s="131"/>
      <c r="N271" s="131"/>
      <c r="O271" s="131"/>
      <c r="P271" s="131"/>
      <c r="Q271" s="131"/>
      <c r="R271" s="131"/>
      <c r="S271" s="131"/>
      <c r="T271" s="131"/>
      <c r="U271" s="131"/>
      <c r="V271" s="131"/>
      <c r="W271" s="131"/>
      <c r="X271" s="131"/>
      <c r="Y271" s="131"/>
      <c r="Z271" s="131"/>
      <c r="AA271" s="131"/>
      <c r="AB271" s="131"/>
      <c r="AC271" s="131"/>
      <c r="AD271" s="131"/>
      <c r="AE271" s="131"/>
      <c r="AF271" s="131"/>
      <c r="AG271" s="131"/>
      <c r="AH271" s="131"/>
      <c r="AI271" s="131"/>
      <c r="AJ271" s="131"/>
    </row>
    <row r="272" ht="15.75" customHeight="1">
      <c r="A272" s="131"/>
      <c r="B272" s="131"/>
      <c r="C272" s="131"/>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c r="AA272" s="131"/>
      <c r="AB272" s="131"/>
      <c r="AC272" s="131"/>
      <c r="AD272" s="131"/>
      <c r="AE272" s="131"/>
      <c r="AF272" s="131"/>
      <c r="AG272" s="131"/>
      <c r="AH272" s="131"/>
      <c r="AI272" s="131"/>
      <c r="AJ272" s="131"/>
    </row>
    <row r="273" ht="15.75" customHeight="1">
      <c r="A273" s="131"/>
      <c r="B273" s="131"/>
      <c r="C273" s="131"/>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c r="AA273" s="131"/>
      <c r="AB273" s="131"/>
      <c r="AC273" s="131"/>
      <c r="AD273" s="131"/>
      <c r="AE273" s="131"/>
      <c r="AF273" s="131"/>
      <c r="AG273" s="131"/>
      <c r="AH273" s="131"/>
      <c r="AI273" s="131"/>
      <c r="AJ273" s="131"/>
    </row>
    <row r="274" ht="15.75" customHeight="1">
      <c r="A274" s="131"/>
      <c r="B274" s="131"/>
      <c r="C274" s="131"/>
      <c r="D274" s="131"/>
      <c r="E274" s="131"/>
      <c r="F274" s="131"/>
      <c r="G274" s="131"/>
      <c r="H274" s="131"/>
      <c r="I274" s="131"/>
      <c r="J274" s="131"/>
      <c r="K274" s="131"/>
      <c r="L274" s="131"/>
      <c r="M274" s="131"/>
      <c r="N274" s="131"/>
      <c r="O274" s="131"/>
      <c r="P274" s="131"/>
      <c r="Q274" s="131"/>
      <c r="R274" s="131"/>
      <c r="S274" s="131"/>
      <c r="T274" s="131"/>
      <c r="U274" s="131"/>
      <c r="V274" s="131"/>
      <c r="W274" s="131"/>
      <c r="X274" s="131"/>
      <c r="Y274" s="131"/>
      <c r="Z274" s="131"/>
      <c r="AA274" s="131"/>
      <c r="AB274" s="131"/>
      <c r="AC274" s="131"/>
      <c r="AD274" s="131"/>
      <c r="AE274" s="131"/>
      <c r="AF274" s="131"/>
      <c r="AG274" s="131"/>
      <c r="AH274" s="131"/>
      <c r="AI274" s="131"/>
      <c r="AJ274" s="131"/>
    </row>
    <row r="275" ht="15.75" customHeight="1">
      <c r="A275" s="131"/>
      <c r="B275" s="131"/>
      <c r="C275" s="131"/>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c r="AA275" s="131"/>
      <c r="AB275" s="131"/>
      <c r="AC275" s="131"/>
      <c r="AD275" s="131"/>
      <c r="AE275" s="131"/>
      <c r="AF275" s="131"/>
      <c r="AG275" s="131"/>
      <c r="AH275" s="131"/>
      <c r="AI275" s="131"/>
      <c r="AJ275" s="131"/>
    </row>
    <row r="276" ht="15.75" customHeight="1">
      <c r="A276" s="131"/>
      <c r="B276" s="131"/>
      <c r="C276" s="131"/>
      <c r="D276" s="131"/>
      <c r="E276" s="131"/>
      <c r="F276" s="131"/>
      <c r="G276" s="131"/>
      <c r="H276" s="131"/>
      <c r="I276" s="131"/>
      <c r="J276" s="131"/>
      <c r="K276" s="131"/>
      <c r="L276" s="131"/>
      <c r="M276" s="131"/>
      <c r="N276" s="131"/>
      <c r="O276" s="131"/>
      <c r="P276" s="131"/>
      <c r="Q276" s="131"/>
      <c r="R276" s="131"/>
      <c r="S276" s="131"/>
      <c r="T276" s="131"/>
      <c r="U276" s="131"/>
      <c r="V276" s="131"/>
      <c r="W276" s="131"/>
      <c r="X276" s="131"/>
      <c r="Y276" s="131"/>
      <c r="Z276" s="131"/>
      <c r="AA276" s="131"/>
      <c r="AB276" s="131"/>
      <c r="AC276" s="131"/>
      <c r="AD276" s="131"/>
      <c r="AE276" s="131"/>
      <c r="AF276" s="131"/>
      <c r="AG276" s="131"/>
      <c r="AH276" s="131"/>
      <c r="AI276" s="131"/>
      <c r="AJ276" s="131"/>
    </row>
    <row r="277" ht="15.75" customHeight="1">
      <c r="A277" s="131"/>
      <c r="B277" s="131"/>
      <c r="C277" s="131"/>
      <c r="D277" s="131"/>
      <c r="E277" s="131"/>
      <c r="F277" s="131"/>
      <c r="G277" s="131"/>
      <c r="H277" s="131"/>
      <c r="I277" s="131"/>
      <c r="J277" s="131"/>
      <c r="K277" s="131"/>
      <c r="L277" s="131"/>
      <c r="M277" s="131"/>
      <c r="N277" s="131"/>
      <c r="O277" s="131"/>
      <c r="P277" s="131"/>
      <c r="Q277" s="131"/>
      <c r="R277" s="131"/>
      <c r="S277" s="131"/>
      <c r="T277" s="131"/>
      <c r="U277" s="131"/>
      <c r="V277" s="131"/>
      <c r="W277" s="131"/>
      <c r="X277" s="131"/>
      <c r="Y277" s="131"/>
      <c r="Z277" s="131"/>
      <c r="AA277" s="131"/>
      <c r="AB277" s="131"/>
      <c r="AC277" s="131"/>
      <c r="AD277" s="131"/>
      <c r="AE277" s="131"/>
      <c r="AF277" s="131"/>
      <c r="AG277" s="131"/>
      <c r="AH277" s="131"/>
      <c r="AI277" s="131"/>
      <c r="AJ277" s="131"/>
    </row>
    <row r="278" ht="15.75" customHeight="1">
      <c r="A278" s="131"/>
      <c r="B278" s="131"/>
      <c r="C278" s="131"/>
      <c r="D278" s="131"/>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c r="AA278" s="131"/>
      <c r="AB278" s="131"/>
      <c r="AC278" s="131"/>
      <c r="AD278" s="131"/>
      <c r="AE278" s="131"/>
      <c r="AF278" s="131"/>
      <c r="AG278" s="131"/>
      <c r="AH278" s="131"/>
      <c r="AI278" s="131"/>
      <c r="AJ278" s="131"/>
    </row>
    <row r="279" ht="15.75" customHeight="1">
      <c r="A279" s="131"/>
      <c r="B279" s="131"/>
      <c r="C279" s="131"/>
      <c r="D279" s="131"/>
      <c r="E279" s="131"/>
      <c r="F279" s="131"/>
      <c r="G279" s="131"/>
      <c r="H279" s="131"/>
      <c r="I279" s="131"/>
      <c r="J279" s="131"/>
      <c r="K279" s="131"/>
      <c r="L279" s="131"/>
      <c r="M279" s="131"/>
      <c r="N279" s="131"/>
      <c r="O279" s="131"/>
      <c r="P279" s="131"/>
      <c r="Q279" s="131"/>
      <c r="R279" s="131"/>
      <c r="S279" s="131"/>
      <c r="T279" s="131"/>
      <c r="U279" s="131"/>
      <c r="V279" s="131"/>
      <c r="W279" s="131"/>
      <c r="X279" s="131"/>
      <c r="Y279" s="131"/>
      <c r="Z279" s="131"/>
      <c r="AA279" s="131"/>
      <c r="AB279" s="131"/>
      <c r="AC279" s="131"/>
      <c r="AD279" s="131"/>
      <c r="AE279" s="131"/>
      <c r="AF279" s="131"/>
      <c r="AG279" s="131"/>
      <c r="AH279" s="131"/>
      <c r="AI279" s="131"/>
      <c r="AJ279" s="131"/>
    </row>
    <row r="280" ht="15.75" customHeight="1">
      <c r="A280" s="131"/>
      <c r="B280" s="131"/>
      <c r="C280" s="131"/>
      <c r="D280" s="131"/>
      <c r="E280" s="131"/>
      <c r="F280" s="131"/>
      <c r="G280" s="131"/>
      <c r="H280" s="131"/>
      <c r="I280" s="131"/>
      <c r="J280" s="131"/>
      <c r="K280" s="131"/>
      <c r="L280" s="131"/>
      <c r="M280" s="131"/>
      <c r="N280" s="131"/>
      <c r="O280" s="131"/>
      <c r="P280" s="131"/>
      <c r="Q280" s="131"/>
      <c r="R280" s="131"/>
      <c r="S280" s="131"/>
      <c r="T280" s="131"/>
      <c r="U280" s="131"/>
      <c r="V280" s="131"/>
      <c r="W280" s="131"/>
      <c r="X280" s="131"/>
      <c r="Y280" s="131"/>
      <c r="Z280" s="131"/>
      <c r="AA280" s="131"/>
      <c r="AB280" s="131"/>
      <c r="AC280" s="131"/>
      <c r="AD280" s="131"/>
      <c r="AE280" s="131"/>
      <c r="AF280" s="131"/>
      <c r="AG280" s="131"/>
      <c r="AH280" s="131"/>
      <c r="AI280" s="131"/>
      <c r="AJ280" s="131"/>
    </row>
    <row r="281" ht="15.75" customHeight="1">
      <c r="A281" s="131"/>
      <c r="B281" s="131"/>
      <c r="C281" s="131"/>
      <c r="D281" s="131"/>
      <c r="E281" s="131"/>
      <c r="F281" s="131"/>
      <c r="G281" s="131"/>
      <c r="H281" s="131"/>
      <c r="I281" s="131"/>
      <c r="J281" s="131"/>
      <c r="K281" s="131"/>
      <c r="L281" s="131"/>
      <c r="M281" s="131"/>
      <c r="N281" s="131"/>
      <c r="O281" s="131"/>
      <c r="P281" s="131"/>
      <c r="Q281" s="131"/>
      <c r="R281" s="131"/>
      <c r="S281" s="131"/>
      <c r="T281" s="131"/>
      <c r="U281" s="131"/>
      <c r="V281" s="131"/>
      <c r="W281" s="131"/>
      <c r="X281" s="131"/>
      <c r="Y281" s="131"/>
      <c r="Z281" s="131"/>
      <c r="AA281" s="131"/>
      <c r="AB281" s="131"/>
      <c r="AC281" s="131"/>
      <c r="AD281" s="131"/>
      <c r="AE281" s="131"/>
      <c r="AF281" s="131"/>
      <c r="AG281" s="131"/>
      <c r="AH281" s="131"/>
      <c r="AI281" s="131"/>
      <c r="AJ281" s="131"/>
    </row>
    <row r="282" ht="15.75" customHeight="1">
      <c r="A282" s="131"/>
      <c r="B282" s="131"/>
      <c r="C282" s="131"/>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c r="AA282" s="131"/>
      <c r="AB282" s="131"/>
      <c r="AC282" s="131"/>
      <c r="AD282" s="131"/>
      <c r="AE282" s="131"/>
      <c r="AF282" s="131"/>
      <c r="AG282" s="131"/>
      <c r="AH282" s="131"/>
      <c r="AI282" s="131"/>
      <c r="AJ282" s="131"/>
    </row>
    <row r="283" ht="15.75" customHeight="1">
      <c r="A283" s="131"/>
      <c r="B283" s="131"/>
      <c r="C283" s="131"/>
      <c r="D283" s="131"/>
      <c r="E283" s="131"/>
      <c r="F283" s="131"/>
      <c r="G283" s="131"/>
      <c r="H283" s="131"/>
      <c r="I283" s="131"/>
      <c r="J283" s="131"/>
      <c r="K283" s="131"/>
      <c r="L283" s="131"/>
      <c r="M283" s="131"/>
      <c r="N283" s="131"/>
      <c r="O283" s="131"/>
      <c r="P283" s="131"/>
      <c r="Q283" s="131"/>
      <c r="R283" s="131"/>
      <c r="S283" s="131"/>
      <c r="T283" s="131"/>
      <c r="U283" s="131"/>
      <c r="V283" s="131"/>
      <c r="W283" s="131"/>
      <c r="X283" s="131"/>
      <c r="Y283" s="131"/>
      <c r="Z283" s="131"/>
      <c r="AA283" s="131"/>
      <c r="AB283" s="131"/>
      <c r="AC283" s="131"/>
      <c r="AD283" s="131"/>
      <c r="AE283" s="131"/>
      <c r="AF283" s="131"/>
      <c r="AG283" s="131"/>
      <c r="AH283" s="131"/>
      <c r="AI283" s="131"/>
      <c r="AJ283" s="131"/>
    </row>
    <row r="284" ht="15.75" customHeight="1">
      <c r="A284" s="131"/>
      <c r="B284" s="131"/>
      <c r="C284" s="131"/>
      <c r="D284" s="131"/>
      <c r="E284" s="131"/>
      <c r="F284" s="131"/>
      <c r="G284" s="131"/>
      <c r="H284" s="131"/>
      <c r="I284" s="131"/>
      <c r="J284" s="131"/>
      <c r="K284" s="131"/>
      <c r="L284" s="131"/>
      <c r="M284" s="131"/>
      <c r="N284" s="131"/>
      <c r="O284" s="131"/>
      <c r="P284" s="131"/>
      <c r="Q284" s="131"/>
      <c r="R284" s="131"/>
      <c r="S284" s="131"/>
      <c r="T284" s="131"/>
      <c r="U284" s="131"/>
      <c r="V284" s="131"/>
      <c r="W284" s="131"/>
      <c r="X284" s="131"/>
      <c r="Y284" s="131"/>
      <c r="Z284" s="131"/>
      <c r="AA284" s="131"/>
      <c r="AB284" s="131"/>
      <c r="AC284" s="131"/>
      <c r="AD284" s="131"/>
      <c r="AE284" s="131"/>
      <c r="AF284" s="131"/>
      <c r="AG284" s="131"/>
      <c r="AH284" s="131"/>
      <c r="AI284" s="131"/>
      <c r="AJ284" s="131"/>
    </row>
    <row r="285" ht="15.75" customHeight="1">
      <c r="A285" s="131"/>
      <c r="B285" s="131"/>
      <c r="C285" s="131"/>
      <c r="D285" s="131"/>
      <c r="E285" s="131"/>
      <c r="F285" s="131"/>
      <c r="G285" s="131"/>
      <c r="H285" s="131"/>
      <c r="I285" s="131"/>
      <c r="J285" s="131"/>
      <c r="K285" s="131"/>
      <c r="L285" s="131"/>
      <c r="M285" s="131"/>
      <c r="N285" s="131"/>
      <c r="O285" s="131"/>
      <c r="P285" s="131"/>
      <c r="Q285" s="131"/>
      <c r="R285" s="131"/>
      <c r="S285" s="131"/>
      <c r="T285" s="131"/>
      <c r="U285" s="131"/>
      <c r="V285" s="131"/>
      <c r="W285" s="131"/>
      <c r="X285" s="131"/>
      <c r="Y285" s="131"/>
      <c r="Z285" s="131"/>
      <c r="AA285" s="131"/>
      <c r="AB285" s="131"/>
      <c r="AC285" s="131"/>
      <c r="AD285" s="131"/>
      <c r="AE285" s="131"/>
      <c r="AF285" s="131"/>
      <c r="AG285" s="131"/>
      <c r="AH285" s="131"/>
      <c r="AI285" s="131"/>
      <c r="AJ285" s="131"/>
    </row>
    <row r="286" ht="15.75" customHeight="1">
      <c r="A286" s="131"/>
      <c r="B286" s="131"/>
      <c r="C286" s="131"/>
      <c r="D286" s="131"/>
      <c r="E286" s="131"/>
      <c r="F286" s="131"/>
      <c r="G286" s="131"/>
      <c r="H286" s="131"/>
      <c r="I286" s="131"/>
      <c r="J286" s="131"/>
      <c r="K286" s="131"/>
      <c r="L286" s="131"/>
      <c r="M286" s="131"/>
      <c r="N286" s="131"/>
      <c r="O286" s="131"/>
      <c r="P286" s="131"/>
      <c r="Q286" s="131"/>
      <c r="R286" s="131"/>
      <c r="S286" s="131"/>
      <c r="T286" s="131"/>
      <c r="U286" s="131"/>
      <c r="V286" s="131"/>
      <c r="W286" s="131"/>
      <c r="X286" s="131"/>
      <c r="Y286" s="131"/>
      <c r="Z286" s="131"/>
      <c r="AA286" s="131"/>
      <c r="AB286" s="131"/>
      <c r="AC286" s="131"/>
      <c r="AD286" s="131"/>
      <c r="AE286" s="131"/>
      <c r="AF286" s="131"/>
      <c r="AG286" s="131"/>
      <c r="AH286" s="131"/>
      <c r="AI286" s="131"/>
      <c r="AJ286" s="131"/>
    </row>
    <row r="287" ht="15.75" customHeight="1">
      <c r="A287" s="131"/>
      <c r="B287" s="131"/>
      <c r="C287" s="131"/>
      <c r="D287" s="131"/>
      <c r="E287" s="131"/>
      <c r="F287" s="131"/>
      <c r="G287" s="131"/>
      <c r="H287" s="131"/>
      <c r="I287" s="131"/>
      <c r="J287" s="131"/>
      <c r="K287" s="131"/>
      <c r="L287" s="131"/>
      <c r="M287" s="131"/>
      <c r="N287" s="131"/>
      <c r="O287" s="131"/>
      <c r="P287" s="131"/>
      <c r="Q287" s="131"/>
      <c r="R287" s="131"/>
      <c r="S287" s="131"/>
      <c r="T287" s="131"/>
      <c r="U287" s="131"/>
      <c r="V287" s="131"/>
      <c r="W287" s="131"/>
      <c r="X287" s="131"/>
      <c r="Y287" s="131"/>
      <c r="Z287" s="131"/>
      <c r="AA287" s="131"/>
      <c r="AB287" s="131"/>
      <c r="AC287" s="131"/>
      <c r="AD287" s="131"/>
      <c r="AE287" s="131"/>
      <c r="AF287" s="131"/>
      <c r="AG287" s="131"/>
      <c r="AH287" s="131"/>
      <c r="AI287" s="131"/>
      <c r="AJ287" s="131"/>
    </row>
    <row r="288" ht="15.75" customHeight="1">
      <c r="A288" s="131"/>
      <c r="B288" s="131"/>
      <c r="C288" s="131"/>
      <c r="D288" s="131"/>
      <c r="E288" s="131"/>
      <c r="F288" s="131"/>
      <c r="G288" s="131"/>
      <c r="H288" s="131"/>
      <c r="I288" s="131"/>
      <c r="J288" s="131"/>
      <c r="K288" s="131"/>
      <c r="L288" s="131"/>
      <c r="M288" s="131"/>
      <c r="N288" s="131"/>
      <c r="O288" s="131"/>
      <c r="P288" s="131"/>
      <c r="Q288" s="131"/>
      <c r="R288" s="131"/>
      <c r="S288" s="131"/>
      <c r="T288" s="131"/>
      <c r="U288" s="131"/>
      <c r="V288" s="131"/>
      <c r="W288" s="131"/>
      <c r="X288" s="131"/>
      <c r="Y288" s="131"/>
      <c r="Z288" s="131"/>
      <c r="AA288" s="131"/>
      <c r="AB288" s="131"/>
      <c r="AC288" s="131"/>
      <c r="AD288" s="131"/>
      <c r="AE288" s="131"/>
      <c r="AF288" s="131"/>
      <c r="AG288" s="131"/>
      <c r="AH288" s="131"/>
      <c r="AI288" s="131"/>
      <c r="AJ288" s="131"/>
    </row>
    <row r="289" ht="15.75" customHeight="1">
      <c r="A289" s="131"/>
      <c r="B289" s="131"/>
      <c r="C289" s="131"/>
      <c r="D289" s="131"/>
      <c r="E289" s="131"/>
      <c r="F289" s="131"/>
      <c r="G289" s="131"/>
      <c r="H289" s="131"/>
      <c r="I289" s="131"/>
      <c r="J289" s="131"/>
      <c r="K289" s="131"/>
      <c r="L289" s="131"/>
      <c r="M289" s="131"/>
      <c r="N289" s="131"/>
      <c r="O289" s="131"/>
      <c r="P289" s="131"/>
      <c r="Q289" s="131"/>
      <c r="R289" s="131"/>
      <c r="S289" s="131"/>
      <c r="T289" s="131"/>
      <c r="U289" s="131"/>
      <c r="V289" s="131"/>
      <c r="W289" s="131"/>
      <c r="X289" s="131"/>
      <c r="Y289" s="131"/>
      <c r="Z289" s="131"/>
      <c r="AA289" s="131"/>
      <c r="AB289" s="131"/>
      <c r="AC289" s="131"/>
      <c r="AD289" s="131"/>
      <c r="AE289" s="131"/>
      <c r="AF289" s="131"/>
      <c r="AG289" s="131"/>
      <c r="AH289" s="131"/>
      <c r="AI289" s="131"/>
      <c r="AJ289" s="131"/>
    </row>
    <row r="290" ht="15.75" customHeight="1">
      <c r="A290" s="131"/>
      <c r="B290" s="131"/>
      <c r="C290" s="131"/>
      <c r="D290" s="131"/>
      <c r="E290" s="131"/>
      <c r="F290" s="131"/>
      <c r="G290" s="131"/>
      <c r="H290" s="131"/>
      <c r="I290" s="131"/>
      <c r="J290" s="131"/>
      <c r="K290" s="131"/>
      <c r="L290" s="131"/>
      <c r="M290" s="131"/>
      <c r="N290" s="131"/>
      <c r="O290" s="131"/>
      <c r="P290" s="131"/>
      <c r="Q290" s="131"/>
      <c r="R290" s="131"/>
      <c r="S290" s="131"/>
      <c r="T290" s="131"/>
      <c r="U290" s="131"/>
      <c r="V290" s="131"/>
      <c r="W290" s="131"/>
      <c r="X290" s="131"/>
      <c r="Y290" s="131"/>
      <c r="Z290" s="131"/>
      <c r="AA290" s="131"/>
      <c r="AB290" s="131"/>
      <c r="AC290" s="131"/>
      <c r="AD290" s="131"/>
      <c r="AE290" s="131"/>
      <c r="AF290" s="131"/>
      <c r="AG290" s="131"/>
      <c r="AH290" s="131"/>
      <c r="AI290" s="131"/>
      <c r="AJ290" s="131"/>
    </row>
    <row r="291" ht="15.75" customHeight="1">
      <c r="A291" s="131"/>
      <c r="B291" s="131"/>
      <c r="C291" s="131"/>
      <c r="D291" s="131"/>
      <c r="E291" s="131"/>
      <c r="F291" s="131"/>
      <c r="G291" s="131"/>
      <c r="H291" s="131"/>
      <c r="I291" s="131"/>
      <c r="J291" s="131"/>
      <c r="K291" s="131"/>
      <c r="L291" s="131"/>
      <c r="M291" s="131"/>
      <c r="N291" s="131"/>
      <c r="O291" s="131"/>
      <c r="P291" s="131"/>
      <c r="Q291" s="131"/>
      <c r="R291" s="131"/>
      <c r="S291" s="131"/>
      <c r="T291" s="131"/>
      <c r="U291" s="131"/>
      <c r="V291" s="131"/>
      <c r="W291" s="131"/>
      <c r="X291" s="131"/>
      <c r="Y291" s="131"/>
      <c r="Z291" s="131"/>
      <c r="AA291" s="131"/>
      <c r="AB291" s="131"/>
      <c r="AC291" s="131"/>
      <c r="AD291" s="131"/>
      <c r="AE291" s="131"/>
      <c r="AF291" s="131"/>
      <c r="AG291" s="131"/>
      <c r="AH291" s="131"/>
      <c r="AI291" s="131"/>
      <c r="AJ291" s="131"/>
    </row>
    <row r="292" ht="15.75" customHeight="1">
      <c r="A292" s="131"/>
      <c r="B292" s="131"/>
      <c r="C292" s="131"/>
      <c r="D292" s="131"/>
      <c r="E292" s="131"/>
      <c r="F292" s="131"/>
      <c r="G292" s="131"/>
      <c r="H292" s="131"/>
      <c r="I292" s="131"/>
      <c r="J292" s="131"/>
      <c r="K292" s="131"/>
      <c r="L292" s="131"/>
      <c r="M292" s="131"/>
      <c r="N292" s="131"/>
      <c r="O292" s="131"/>
      <c r="P292" s="131"/>
      <c r="Q292" s="131"/>
      <c r="R292" s="131"/>
      <c r="S292" s="131"/>
      <c r="T292" s="131"/>
      <c r="U292" s="131"/>
      <c r="V292" s="131"/>
      <c r="W292" s="131"/>
      <c r="X292" s="131"/>
      <c r="Y292" s="131"/>
      <c r="Z292" s="131"/>
      <c r="AA292" s="131"/>
      <c r="AB292" s="131"/>
      <c r="AC292" s="131"/>
      <c r="AD292" s="131"/>
      <c r="AE292" s="131"/>
      <c r="AF292" s="131"/>
      <c r="AG292" s="131"/>
      <c r="AH292" s="131"/>
      <c r="AI292" s="131"/>
      <c r="AJ292" s="131"/>
    </row>
    <row r="293" ht="15.75" customHeight="1">
      <c r="A293" s="131"/>
      <c r="B293" s="131"/>
      <c r="C293" s="131"/>
      <c r="D293" s="131"/>
      <c r="E293" s="131"/>
      <c r="F293" s="131"/>
      <c r="G293" s="131"/>
      <c r="H293" s="131"/>
      <c r="I293" s="131"/>
      <c r="J293" s="131"/>
      <c r="K293" s="131"/>
      <c r="L293" s="131"/>
      <c r="M293" s="131"/>
      <c r="N293" s="131"/>
      <c r="O293" s="131"/>
      <c r="P293" s="131"/>
      <c r="Q293" s="131"/>
      <c r="R293" s="131"/>
      <c r="S293" s="131"/>
      <c r="T293" s="131"/>
      <c r="U293" s="131"/>
      <c r="V293" s="131"/>
      <c r="W293" s="131"/>
      <c r="X293" s="131"/>
      <c r="Y293" s="131"/>
      <c r="Z293" s="131"/>
      <c r="AA293" s="131"/>
      <c r="AB293" s="131"/>
      <c r="AC293" s="131"/>
      <c r="AD293" s="131"/>
      <c r="AE293" s="131"/>
      <c r="AF293" s="131"/>
      <c r="AG293" s="131"/>
      <c r="AH293" s="131"/>
      <c r="AI293" s="131"/>
      <c r="AJ293" s="131"/>
    </row>
    <row r="294" ht="15.75" customHeight="1">
      <c r="A294" s="131"/>
      <c r="B294" s="131"/>
      <c r="C294" s="131"/>
      <c r="D294" s="131"/>
      <c r="E294" s="131"/>
      <c r="F294" s="131"/>
      <c r="G294" s="131"/>
      <c r="H294" s="131"/>
      <c r="I294" s="131"/>
      <c r="J294" s="131"/>
      <c r="K294" s="131"/>
      <c r="L294" s="131"/>
      <c r="M294" s="131"/>
      <c r="N294" s="131"/>
      <c r="O294" s="131"/>
      <c r="P294" s="131"/>
      <c r="Q294" s="131"/>
      <c r="R294" s="131"/>
      <c r="S294" s="131"/>
      <c r="T294" s="131"/>
      <c r="U294" s="131"/>
      <c r="V294" s="131"/>
      <c r="W294" s="131"/>
      <c r="X294" s="131"/>
      <c r="Y294" s="131"/>
      <c r="Z294" s="131"/>
      <c r="AA294" s="131"/>
      <c r="AB294" s="131"/>
      <c r="AC294" s="131"/>
      <c r="AD294" s="131"/>
      <c r="AE294" s="131"/>
      <c r="AF294" s="131"/>
      <c r="AG294" s="131"/>
      <c r="AH294" s="131"/>
      <c r="AI294" s="131"/>
      <c r="AJ294" s="131"/>
    </row>
    <row r="295" ht="15.75" customHeight="1">
      <c r="A295" s="131"/>
      <c r="B295" s="131"/>
      <c r="C295" s="131"/>
      <c r="D295" s="131"/>
      <c r="E295" s="131"/>
      <c r="F295" s="131"/>
      <c r="G295" s="131"/>
      <c r="H295" s="131"/>
      <c r="I295" s="131"/>
      <c r="J295" s="131"/>
      <c r="K295" s="131"/>
      <c r="L295" s="131"/>
      <c r="M295" s="131"/>
      <c r="N295" s="131"/>
      <c r="O295" s="131"/>
      <c r="P295" s="131"/>
      <c r="Q295" s="131"/>
      <c r="R295" s="131"/>
      <c r="S295" s="131"/>
      <c r="T295" s="131"/>
      <c r="U295" s="131"/>
      <c r="V295" s="131"/>
      <c r="W295" s="131"/>
      <c r="X295" s="131"/>
      <c r="Y295" s="131"/>
      <c r="Z295" s="131"/>
      <c r="AA295" s="131"/>
      <c r="AB295" s="131"/>
      <c r="AC295" s="131"/>
      <c r="AD295" s="131"/>
      <c r="AE295" s="131"/>
      <c r="AF295" s="131"/>
      <c r="AG295" s="131"/>
      <c r="AH295" s="131"/>
      <c r="AI295" s="131"/>
      <c r="AJ295" s="131"/>
    </row>
    <row r="296" ht="15.75" customHeight="1">
      <c r="A296" s="131"/>
      <c r="B296" s="131"/>
      <c r="C296" s="131"/>
      <c r="D296" s="131"/>
      <c r="E296" s="131"/>
      <c r="F296" s="131"/>
      <c r="G296" s="131"/>
      <c r="H296" s="131"/>
      <c r="I296" s="131"/>
      <c r="J296" s="131"/>
      <c r="K296" s="131"/>
      <c r="L296" s="131"/>
      <c r="M296" s="131"/>
      <c r="N296" s="131"/>
      <c r="O296" s="131"/>
      <c r="P296" s="131"/>
      <c r="Q296" s="131"/>
      <c r="R296" s="131"/>
      <c r="S296" s="131"/>
      <c r="T296" s="131"/>
      <c r="U296" s="131"/>
      <c r="V296" s="131"/>
      <c r="W296" s="131"/>
      <c r="X296" s="131"/>
      <c r="Y296" s="131"/>
      <c r="Z296" s="131"/>
      <c r="AA296" s="131"/>
      <c r="AB296" s="131"/>
      <c r="AC296" s="131"/>
      <c r="AD296" s="131"/>
      <c r="AE296" s="131"/>
      <c r="AF296" s="131"/>
      <c r="AG296" s="131"/>
      <c r="AH296" s="131"/>
      <c r="AI296" s="131"/>
      <c r="AJ296" s="131"/>
    </row>
    <row r="297" ht="15.75" customHeight="1">
      <c r="A297" s="131"/>
      <c r="B297" s="131"/>
      <c r="C297" s="131"/>
      <c r="D297" s="131"/>
      <c r="E297" s="131"/>
      <c r="F297" s="131"/>
      <c r="G297" s="131"/>
      <c r="H297" s="131"/>
      <c r="I297" s="131"/>
      <c r="J297" s="131"/>
      <c r="K297" s="131"/>
      <c r="L297" s="131"/>
      <c r="M297" s="131"/>
      <c r="N297" s="131"/>
      <c r="O297" s="131"/>
      <c r="P297" s="131"/>
      <c r="Q297" s="131"/>
      <c r="R297" s="131"/>
      <c r="S297" s="131"/>
      <c r="T297" s="131"/>
      <c r="U297" s="131"/>
      <c r="V297" s="131"/>
      <c r="W297" s="131"/>
      <c r="X297" s="131"/>
      <c r="Y297" s="131"/>
      <c r="Z297" s="131"/>
      <c r="AA297" s="131"/>
      <c r="AB297" s="131"/>
      <c r="AC297" s="131"/>
      <c r="AD297" s="131"/>
      <c r="AE297" s="131"/>
      <c r="AF297" s="131"/>
      <c r="AG297" s="131"/>
      <c r="AH297" s="131"/>
      <c r="AI297" s="131"/>
      <c r="AJ297" s="131"/>
    </row>
    <row r="298" ht="15.75" customHeight="1">
      <c r="A298" s="131"/>
      <c r="B298" s="131"/>
      <c r="C298" s="131"/>
      <c r="D298" s="131"/>
      <c r="E298" s="131"/>
      <c r="F298" s="131"/>
      <c r="G298" s="131"/>
      <c r="H298" s="131"/>
      <c r="I298" s="131"/>
      <c r="J298" s="131"/>
      <c r="K298" s="131"/>
      <c r="L298" s="131"/>
      <c r="M298" s="131"/>
      <c r="N298" s="131"/>
      <c r="O298" s="131"/>
      <c r="P298" s="131"/>
      <c r="Q298" s="131"/>
      <c r="R298" s="131"/>
      <c r="S298" s="131"/>
      <c r="T298" s="131"/>
      <c r="U298" s="131"/>
      <c r="V298" s="131"/>
      <c r="W298" s="131"/>
      <c r="X298" s="131"/>
      <c r="Y298" s="131"/>
      <c r="Z298" s="131"/>
      <c r="AA298" s="131"/>
      <c r="AB298" s="131"/>
      <c r="AC298" s="131"/>
      <c r="AD298" s="131"/>
      <c r="AE298" s="131"/>
      <c r="AF298" s="131"/>
      <c r="AG298" s="131"/>
      <c r="AH298" s="131"/>
      <c r="AI298" s="131"/>
      <c r="AJ298" s="131"/>
    </row>
    <row r="299" ht="15.75" customHeight="1">
      <c r="A299" s="131"/>
      <c r="B299" s="131"/>
      <c r="C299" s="131"/>
      <c r="D299" s="131"/>
      <c r="E299" s="131"/>
      <c r="F299" s="131"/>
      <c r="G299" s="131"/>
      <c r="H299" s="131"/>
      <c r="I299" s="131"/>
      <c r="J299" s="131"/>
      <c r="K299" s="131"/>
      <c r="L299" s="131"/>
      <c r="M299" s="131"/>
      <c r="N299" s="131"/>
      <c r="O299" s="131"/>
      <c r="P299" s="131"/>
      <c r="Q299" s="131"/>
      <c r="R299" s="131"/>
      <c r="S299" s="131"/>
      <c r="T299" s="131"/>
      <c r="U299" s="131"/>
      <c r="V299" s="131"/>
      <c r="W299" s="131"/>
      <c r="X299" s="131"/>
      <c r="Y299" s="131"/>
      <c r="Z299" s="131"/>
      <c r="AA299" s="131"/>
      <c r="AB299" s="131"/>
      <c r="AC299" s="131"/>
      <c r="AD299" s="131"/>
      <c r="AE299" s="131"/>
      <c r="AF299" s="131"/>
      <c r="AG299" s="131"/>
      <c r="AH299" s="131"/>
      <c r="AI299" s="131"/>
      <c r="AJ299" s="131"/>
    </row>
    <row r="300" ht="15.75" customHeight="1">
      <c r="A300" s="131"/>
      <c r="B300" s="131"/>
      <c r="C300" s="131"/>
      <c r="D300" s="131"/>
      <c r="E300" s="131"/>
      <c r="F300" s="131"/>
      <c r="G300" s="131"/>
      <c r="H300" s="131"/>
      <c r="I300" s="131"/>
      <c r="J300" s="131"/>
      <c r="K300" s="131"/>
      <c r="L300" s="131"/>
      <c r="M300" s="131"/>
      <c r="N300" s="131"/>
      <c r="O300" s="131"/>
      <c r="P300" s="131"/>
      <c r="Q300" s="131"/>
      <c r="R300" s="131"/>
      <c r="S300" s="131"/>
      <c r="T300" s="131"/>
      <c r="U300" s="131"/>
      <c r="V300" s="131"/>
      <c r="W300" s="131"/>
      <c r="X300" s="131"/>
      <c r="Y300" s="131"/>
      <c r="Z300" s="131"/>
      <c r="AA300" s="131"/>
      <c r="AB300" s="131"/>
      <c r="AC300" s="131"/>
      <c r="AD300" s="131"/>
      <c r="AE300" s="131"/>
      <c r="AF300" s="131"/>
      <c r="AG300" s="131"/>
      <c r="AH300" s="131"/>
      <c r="AI300" s="131"/>
      <c r="AJ300" s="131"/>
    </row>
    <row r="301" ht="15.75" customHeight="1">
      <c r="A301" s="96"/>
      <c r="B301" s="96"/>
      <c r="C301" s="96"/>
      <c r="D301" s="96"/>
      <c r="E301" s="96"/>
      <c r="F301" s="96"/>
      <c r="G301" s="96"/>
      <c r="H301" s="96"/>
      <c r="I301" s="96"/>
      <c r="J301" s="96"/>
      <c r="K301" s="96"/>
      <c r="L301" s="96"/>
      <c r="M301" s="96"/>
      <c r="N301" s="96"/>
      <c r="O301" s="96"/>
      <c r="P301" s="96"/>
      <c r="Q301" s="96"/>
      <c r="R301" s="96"/>
      <c r="S301" s="96"/>
      <c r="T301" s="96"/>
      <c r="U301" s="96"/>
      <c r="V301" s="96"/>
      <c r="W301" s="96"/>
      <c r="X301" s="96"/>
      <c r="Y301" s="96"/>
      <c r="Z301" s="96"/>
      <c r="AA301" s="96"/>
      <c r="AB301" s="96"/>
      <c r="AC301" s="96"/>
      <c r="AD301" s="96"/>
      <c r="AE301" s="96"/>
      <c r="AF301" s="96"/>
      <c r="AG301" s="96"/>
      <c r="AH301" s="96"/>
      <c r="AI301" s="96"/>
      <c r="AJ301" s="96"/>
    </row>
    <row r="302" ht="15.75" customHeight="1">
      <c r="A302" s="96"/>
      <c r="B302" s="96"/>
      <c r="C302" s="96"/>
      <c r="D302" s="96"/>
      <c r="E302" s="96"/>
      <c r="F302" s="96"/>
      <c r="G302" s="96"/>
      <c r="H302" s="96"/>
      <c r="I302" s="96"/>
      <c r="J302" s="96"/>
      <c r="K302" s="96"/>
      <c r="L302" s="96"/>
      <c r="M302" s="96"/>
      <c r="N302" s="96"/>
      <c r="O302" s="96"/>
      <c r="P302" s="96"/>
      <c r="Q302" s="96"/>
      <c r="R302" s="96"/>
      <c r="S302" s="96"/>
      <c r="T302" s="96"/>
      <c r="U302" s="96"/>
      <c r="V302" s="96"/>
      <c r="W302" s="96"/>
      <c r="X302" s="96"/>
      <c r="Y302" s="96"/>
      <c r="Z302" s="96"/>
      <c r="AA302" s="96"/>
      <c r="AB302" s="96"/>
      <c r="AC302" s="96"/>
      <c r="AD302" s="96"/>
      <c r="AE302" s="96"/>
      <c r="AF302" s="96"/>
      <c r="AG302" s="96"/>
      <c r="AH302" s="96"/>
      <c r="AI302" s="96"/>
      <c r="AJ302" s="96"/>
    </row>
    <row r="303" ht="15.75" customHeight="1">
      <c r="A303" s="96"/>
      <c r="B303" s="96"/>
      <c r="C303" s="96"/>
      <c r="D303" s="96"/>
      <c r="E303" s="96"/>
      <c r="F303" s="96"/>
      <c r="G303" s="96"/>
      <c r="H303" s="96"/>
      <c r="I303" s="96"/>
      <c r="J303" s="96"/>
      <c r="K303" s="96"/>
      <c r="L303" s="96"/>
      <c r="M303" s="96"/>
      <c r="N303" s="96"/>
      <c r="O303" s="96"/>
      <c r="P303" s="96"/>
      <c r="Q303" s="96"/>
      <c r="R303" s="96"/>
      <c r="S303" s="96"/>
      <c r="T303" s="96"/>
      <c r="U303" s="96"/>
      <c r="V303" s="96"/>
      <c r="W303" s="96"/>
      <c r="X303" s="96"/>
      <c r="Y303" s="96"/>
      <c r="Z303" s="96"/>
      <c r="AA303" s="96"/>
      <c r="AB303" s="96"/>
      <c r="AC303" s="96"/>
      <c r="AD303" s="96"/>
      <c r="AE303" s="96"/>
      <c r="AF303" s="96"/>
      <c r="AG303" s="96"/>
      <c r="AH303" s="96"/>
      <c r="AI303" s="96"/>
      <c r="AJ303" s="96"/>
    </row>
    <row r="304" ht="15.75" customHeight="1">
      <c r="A304" s="96"/>
      <c r="B304" s="96"/>
      <c r="C304" s="96"/>
      <c r="D304" s="96"/>
      <c r="E304" s="96"/>
      <c r="F304" s="96"/>
      <c r="G304" s="96"/>
      <c r="H304" s="96"/>
      <c r="I304" s="96"/>
      <c r="J304" s="96"/>
      <c r="K304" s="96"/>
      <c r="L304" s="96"/>
      <c r="M304" s="96"/>
      <c r="N304" s="96"/>
      <c r="O304" s="96"/>
      <c r="P304" s="96"/>
      <c r="Q304" s="96"/>
      <c r="R304" s="96"/>
      <c r="S304" s="96"/>
      <c r="T304" s="96"/>
      <c r="U304" s="96"/>
      <c r="V304" s="96"/>
      <c r="W304" s="96"/>
      <c r="X304" s="96"/>
      <c r="Y304" s="96"/>
      <c r="Z304" s="96"/>
      <c r="AA304" s="96"/>
      <c r="AB304" s="96"/>
      <c r="AC304" s="96"/>
      <c r="AD304" s="96"/>
      <c r="AE304" s="96"/>
      <c r="AF304" s="96"/>
      <c r="AG304" s="96"/>
      <c r="AH304" s="96"/>
      <c r="AI304" s="96"/>
      <c r="AJ304" s="96"/>
    </row>
    <row r="305" ht="15.75" customHeight="1">
      <c r="A305" s="96"/>
      <c r="B305" s="96"/>
      <c r="C305" s="96"/>
      <c r="D305" s="96"/>
      <c r="E305" s="96"/>
      <c r="F305" s="96"/>
      <c r="G305" s="96"/>
      <c r="H305" s="96"/>
      <c r="I305" s="96"/>
      <c r="J305" s="96"/>
      <c r="K305" s="96"/>
      <c r="L305" s="96"/>
      <c r="M305" s="96"/>
      <c r="N305" s="96"/>
      <c r="O305" s="96"/>
      <c r="P305" s="96"/>
      <c r="Q305" s="96"/>
      <c r="R305" s="96"/>
      <c r="S305" s="96"/>
      <c r="T305" s="96"/>
      <c r="U305" s="96"/>
      <c r="V305" s="96"/>
      <c r="W305" s="96"/>
      <c r="X305" s="96"/>
      <c r="Y305" s="96"/>
      <c r="Z305" s="96"/>
      <c r="AA305" s="96"/>
      <c r="AB305" s="96"/>
      <c r="AC305" s="96"/>
      <c r="AD305" s="96"/>
      <c r="AE305" s="96"/>
      <c r="AF305" s="96"/>
      <c r="AG305" s="96"/>
      <c r="AH305" s="96"/>
      <c r="AI305" s="96"/>
      <c r="AJ305" s="96"/>
    </row>
    <row r="306" ht="15.75" customHeight="1">
      <c r="A306" s="96"/>
      <c r="B306" s="96"/>
      <c r="C306" s="96"/>
      <c r="D306" s="96"/>
      <c r="E306" s="96"/>
      <c r="F306" s="96"/>
      <c r="G306" s="96"/>
      <c r="H306" s="96"/>
      <c r="I306" s="96"/>
      <c r="J306" s="96"/>
      <c r="K306" s="96"/>
      <c r="L306" s="96"/>
      <c r="M306" s="96"/>
      <c r="N306" s="96"/>
      <c r="O306" s="96"/>
      <c r="P306" s="96"/>
      <c r="Q306" s="96"/>
      <c r="R306" s="96"/>
      <c r="S306" s="96"/>
      <c r="T306" s="96"/>
      <c r="U306" s="96"/>
      <c r="V306" s="96"/>
      <c r="W306" s="96"/>
      <c r="X306" s="96"/>
      <c r="Y306" s="96"/>
      <c r="Z306" s="96"/>
      <c r="AA306" s="96"/>
      <c r="AB306" s="96"/>
      <c r="AC306" s="96"/>
      <c r="AD306" s="96"/>
      <c r="AE306" s="96"/>
      <c r="AF306" s="96"/>
      <c r="AG306" s="96"/>
      <c r="AH306" s="96"/>
      <c r="AI306" s="96"/>
      <c r="AJ306" s="96"/>
    </row>
    <row r="307" ht="15.75" customHeight="1">
      <c r="A307" s="96"/>
      <c r="B307" s="96"/>
      <c r="C307" s="96"/>
      <c r="D307" s="96"/>
      <c r="E307" s="96"/>
      <c r="F307" s="96"/>
      <c r="G307" s="96"/>
      <c r="H307" s="96"/>
      <c r="I307" s="96"/>
      <c r="J307" s="96"/>
      <c r="K307" s="96"/>
      <c r="L307" s="96"/>
      <c r="M307" s="96"/>
      <c r="N307" s="96"/>
      <c r="O307" s="96"/>
      <c r="P307" s="96"/>
      <c r="Q307" s="96"/>
      <c r="R307" s="96"/>
      <c r="S307" s="96"/>
      <c r="T307" s="96"/>
      <c r="U307" s="96"/>
      <c r="V307" s="96"/>
      <c r="W307" s="96"/>
      <c r="X307" s="96"/>
      <c r="Y307" s="96"/>
      <c r="Z307" s="96"/>
      <c r="AA307" s="96"/>
      <c r="AB307" s="96"/>
      <c r="AC307" s="96"/>
      <c r="AD307" s="96"/>
      <c r="AE307" s="96"/>
      <c r="AF307" s="96"/>
      <c r="AG307" s="96"/>
      <c r="AH307" s="96"/>
      <c r="AI307" s="96"/>
      <c r="AJ307" s="96"/>
    </row>
    <row r="308" ht="15.75" customHeight="1">
      <c r="A308" s="96"/>
      <c r="B308" s="96"/>
      <c r="C308" s="96"/>
      <c r="D308" s="96"/>
      <c r="E308" s="96"/>
      <c r="F308" s="96"/>
      <c r="G308" s="96"/>
      <c r="H308" s="96"/>
      <c r="I308" s="96"/>
      <c r="J308" s="96"/>
      <c r="K308" s="96"/>
      <c r="L308" s="96"/>
      <c r="M308" s="96"/>
      <c r="N308" s="96"/>
      <c r="O308" s="96"/>
      <c r="P308" s="96"/>
      <c r="Q308" s="96"/>
      <c r="R308" s="96"/>
      <c r="S308" s="96"/>
      <c r="T308" s="96"/>
      <c r="U308" s="96"/>
      <c r="V308" s="96"/>
      <c r="W308" s="96"/>
      <c r="X308" s="96"/>
      <c r="Y308" s="96"/>
      <c r="Z308" s="96"/>
      <c r="AA308" s="96"/>
      <c r="AB308" s="96"/>
      <c r="AC308" s="96"/>
      <c r="AD308" s="96"/>
      <c r="AE308" s="96"/>
      <c r="AF308" s="96"/>
      <c r="AG308" s="96"/>
      <c r="AH308" s="96"/>
      <c r="AI308" s="96"/>
      <c r="AJ308" s="96"/>
    </row>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75">
    <mergeCell ref="U4:W4"/>
    <mergeCell ref="X4:Z4"/>
    <mergeCell ref="AC4:AE4"/>
    <mergeCell ref="AG4:AH4"/>
    <mergeCell ref="AG5:AH5"/>
    <mergeCell ref="AG6:AH6"/>
    <mergeCell ref="AG7:AH7"/>
    <mergeCell ref="AG8:AH8"/>
    <mergeCell ref="A1:I1"/>
    <mergeCell ref="K1:S1"/>
    <mergeCell ref="U1:W1"/>
    <mergeCell ref="X1:Z1"/>
    <mergeCell ref="AD1:AI1"/>
    <mergeCell ref="A4:B4"/>
    <mergeCell ref="C4:N4"/>
    <mergeCell ref="O4:Q4"/>
    <mergeCell ref="R4:T4"/>
    <mergeCell ref="B5:N5"/>
    <mergeCell ref="O5:Q5"/>
    <mergeCell ref="B6:N6"/>
    <mergeCell ref="R6:T6"/>
    <mergeCell ref="U7:W7"/>
    <mergeCell ref="U10:W10"/>
    <mergeCell ref="X10:Z10"/>
    <mergeCell ref="AC10:AE10"/>
    <mergeCell ref="AG10:AH10"/>
    <mergeCell ref="AG11:AH11"/>
    <mergeCell ref="AG12:AH12"/>
    <mergeCell ref="AG13:AH13"/>
    <mergeCell ref="AG14:AH14"/>
    <mergeCell ref="B7:N7"/>
    <mergeCell ref="B8:N8"/>
    <mergeCell ref="X8:Z8"/>
    <mergeCell ref="A10:B10"/>
    <mergeCell ref="C10:N10"/>
    <mergeCell ref="O10:Q10"/>
    <mergeCell ref="R10:T10"/>
    <mergeCell ref="AC16:AE16"/>
    <mergeCell ref="AG16:AH16"/>
    <mergeCell ref="AG17:AH17"/>
    <mergeCell ref="AG18:AH18"/>
    <mergeCell ref="AG19:AH19"/>
    <mergeCell ref="AG20:AH20"/>
    <mergeCell ref="B26:N26"/>
    <mergeCell ref="A29:I29"/>
    <mergeCell ref="K29:S29"/>
    <mergeCell ref="U29:W29"/>
    <mergeCell ref="X29:Z29"/>
    <mergeCell ref="AA29:AH29"/>
    <mergeCell ref="L33:V33"/>
    <mergeCell ref="A32:K32"/>
    <mergeCell ref="A34:K34"/>
    <mergeCell ref="L34:V34"/>
    <mergeCell ref="W35:AG35"/>
    <mergeCell ref="A36:K36"/>
    <mergeCell ref="W36:AG36"/>
    <mergeCell ref="L37:V37"/>
    <mergeCell ref="A38:K38"/>
    <mergeCell ref="L38:V38"/>
    <mergeCell ref="W39:AG39"/>
    <mergeCell ref="A40:K40"/>
    <mergeCell ref="W40:AG40"/>
    <mergeCell ref="L41:V41"/>
    <mergeCell ref="A42:K42"/>
    <mergeCell ref="L42:V42"/>
    <mergeCell ref="W43:AG43"/>
    <mergeCell ref="A44:K44"/>
    <mergeCell ref="W44:AG44"/>
    <mergeCell ref="L45:V45"/>
    <mergeCell ref="A46:K46"/>
    <mergeCell ref="L46:V46"/>
    <mergeCell ref="A53:K53"/>
    <mergeCell ref="A55:K55"/>
    <mergeCell ref="A49:K49"/>
    <mergeCell ref="L50:V50"/>
    <mergeCell ref="A51:K51"/>
    <mergeCell ref="L51:V51"/>
    <mergeCell ref="W52:AG52"/>
    <mergeCell ref="W53:AG53"/>
    <mergeCell ref="L54:V54"/>
    <mergeCell ref="L65:V65"/>
    <mergeCell ref="W65:AG65"/>
    <mergeCell ref="A70:I70"/>
    <mergeCell ref="K70:S70"/>
    <mergeCell ref="U70:W70"/>
    <mergeCell ref="X70:Z70"/>
    <mergeCell ref="AA70:AH70"/>
    <mergeCell ref="A73:K73"/>
    <mergeCell ref="L74:V74"/>
    <mergeCell ref="A75:K75"/>
    <mergeCell ref="L75:V75"/>
    <mergeCell ref="W76:AG76"/>
    <mergeCell ref="W77:AG77"/>
    <mergeCell ref="L78:V78"/>
    <mergeCell ref="L79:V79"/>
    <mergeCell ref="W80:AG80"/>
    <mergeCell ref="W81:AG81"/>
    <mergeCell ref="L82:V82"/>
    <mergeCell ref="L83:V83"/>
    <mergeCell ref="W84:AG84"/>
    <mergeCell ref="W85:AG85"/>
    <mergeCell ref="A92:K92"/>
    <mergeCell ref="A94:K94"/>
    <mergeCell ref="A96:K96"/>
    <mergeCell ref="A77:K77"/>
    <mergeCell ref="A79:K79"/>
    <mergeCell ref="A81:K81"/>
    <mergeCell ref="A83:K83"/>
    <mergeCell ref="A85:K85"/>
    <mergeCell ref="A87:K87"/>
    <mergeCell ref="A90:K90"/>
    <mergeCell ref="L86:V86"/>
    <mergeCell ref="L87:V87"/>
    <mergeCell ref="L91:V91"/>
    <mergeCell ref="L92:V92"/>
    <mergeCell ref="W93:AG93"/>
    <mergeCell ref="W94:AG94"/>
    <mergeCell ref="L95:V95"/>
    <mergeCell ref="L106:V106"/>
    <mergeCell ref="W106:AG106"/>
    <mergeCell ref="L96:V96"/>
    <mergeCell ref="L99:V99"/>
    <mergeCell ref="W100:AG100"/>
    <mergeCell ref="L101:V101"/>
    <mergeCell ref="W101:AG101"/>
    <mergeCell ref="L104:V104"/>
    <mergeCell ref="W105:AG105"/>
    <mergeCell ref="B11:N11"/>
    <mergeCell ref="O11:Q11"/>
    <mergeCell ref="B12:N12"/>
    <mergeCell ref="R12:T12"/>
    <mergeCell ref="B13:N13"/>
    <mergeCell ref="U13:W13"/>
    <mergeCell ref="X14:Z14"/>
    <mergeCell ref="B14:N14"/>
    <mergeCell ref="A16:B16"/>
    <mergeCell ref="C16:N16"/>
    <mergeCell ref="O16:Q16"/>
    <mergeCell ref="R16:T16"/>
    <mergeCell ref="U16:W16"/>
    <mergeCell ref="X16:Z16"/>
    <mergeCell ref="B17:N17"/>
    <mergeCell ref="O17:Q17"/>
    <mergeCell ref="B18:N18"/>
    <mergeCell ref="R18:T18"/>
    <mergeCell ref="B19:N19"/>
    <mergeCell ref="U19:W19"/>
    <mergeCell ref="X20:Z20"/>
    <mergeCell ref="AC22:AE22"/>
    <mergeCell ref="AG22:AH22"/>
    <mergeCell ref="AG23:AH23"/>
    <mergeCell ref="AG24:AH24"/>
    <mergeCell ref="AG25:AH25"/>
    <mergeCell ref="AG26:AH26"/>
    <mergeCell ref="B20:N20"/>
    <mergeCell ref="A22:B22"/>
    <mergeCell ref="C22:N22"/>
    <mergeCell ref="O22:Q22"/>
    <mergeCell ref="R22:T22"/>
    <mergeCell ref="U22:W22"/>
    <mergeCell ref="X22:Z22"/>
    <mergeCell ref="B23:N23"/>
    <mergeCell ref="O23:Q23"/>
    <mergeCell ref="B24:N24"/>
    <mergeCell ref="R24:T24"/>
    <mergeCell ref="B25:N25"/>
    <mergeCell ref="U25:W25"/>
    <mergeCell ref="X26:Z26"/>
    <mergeCell ref="L55:V55"/>
    <mergeCell ref="L58:V58"/>
    <mergeCell ref="W59:AG59"/>
    <mergeCell ref="L60:V60"/>
    <mergeCell ref="W60:AG60"/>
    <mergeCell ref="L63:V63"/>
    <mergeCell ref="W64:AG64"/>
  </mergeCells>
  <conditionalFormatting sqref="AG5:AH8 AG11:AH14 AG17:AH20 AG23:AH26">
    <cfRule type="cellIs" dxfId="0" priority="1" operator="lessThan">
      <formula>2.5</formula>
    </cfRule>
  </conditionalFormatting>
  <conditionalFormatting sqref="AG5:AH8 AG11:AH14 AG17:AH20 AG23:AH26">
    <cfRule type="cellIs" dxfId="1" priority="2" operator="greaterThan">
      <formula>2.5</formula>
    </cfRule>
  </conditionalFormatting>
  <dataValidations>
    <dataValidation type="list" allowBlank="1" showErrorMessage="1" sqref="B5:B8 B11:B14 B17:B20 B23:B26">
      <formula1>seznam!$K:$K</formula1>
    </dataValidation>
    <dataValidation type="list" allowBlank="1" showErrorMessage="1" sqref="A32 L33 A34 W35 A36 L37 A38 W39 A40 L41 A42 W43 A44 L45 A46 A49 L50 A51 W52 A53 L54 A55 L58 W59 L60 L63 W64 L65 A73 L74 A75 W76 A77 L78 A79 W80 A81 L82 A83 W84 A85 L86 A87 A90 L91 A92 W93 A94 L95 A96 L99 W100 L101 L104 W105 L106">
      <formula1>$B$5:$B$26</formula1>
    </dataValidation>
  </dataValidations>
  <printOptions horizontalCentered="1"/>
  <pageMargins bottom="0.3937007874015748" footer="0.0" header="0.0" left="0.3937007874015748" right="0.3937007874015748" top="0.3937007874015748"/>
  <pageSetup fitToHeight="0"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pageSetUpPr fitToPage="1"/>
  </sheetPr>
  <sheetViews>
    <sheetView showGridLines="0" workbookViewId="0"/>
  </sheetViews>
  <sheetFormatPr customHeight="1" defaultColWidth="12.63" defaultRowHeight="15.0"/>
  <cols>
    <col customWidth="1" min="1" max="36" width="2.38"/>
  </cols>
  <sheetData>
    <row r="1" ht="15.75" customHeight="1">
      <c r="A1" s="3" t="str">
        <f>div_A!A1</f>
        <v>1. KBT Libereckého kraje</v>
      </c>
      <c r="B1" s="2"/>
      <c r="C1" s="2"/>
      <c r="D1" s="2"/>
      <c r="E1" s="2"/>
      <c r="F1" s="2"/>
      <c r="G1" s="2"/>
      <c r="H1" s="2"/>
      <c r="I1" s="4"/>
      <c r="J1" s="5"/>
      <c r="K1" s="7" t="str">
        <f>div_A!K1</f>
        <v>Liberec, 28.9.2026</v>
      </c>
      <c r="L1" s="2"/>
      <c r="M1" s="2"/>
      <c r="N1" s="2"/>
      <c r="O1" s="2"/>
      <c r="P1" s="2"/>
      <c r="Q1" s="2"/>
      <c r="R1" s="2"/>
      <c r="S1" s="4"/>
      <c r="T1" s="8"/>
      <c r="U1" s="136" t="s">
        <v>2</v>
      </c>
      <c r="V1" s="2"/>
      <c r="W1" s="4"/>
      <c r="X1" s="137" t="s">
        <v>118</v>
      </c>
      <c r="Y1" s="2"/>
      <c r="Z1" s="4"/>
      <c r="AA1" s="138"/>
      <c r="AB1" s="138"/>
      <c r="AC1" s="138"/>
      <c r="AD1" s="138" t="s">
        <v>6</v>
      </c>
      <c r="AE1" s="2"/>
      <c r="AF1" s="2"/>
      <c r="AG1" s="2"/>
      <c r="AH1" s="2"/>
      <c r="AI1" s="16"/>
      <c r="AJ1" s="17"/>
    </row>
    <row r="2" ht="9.0" customHeight="1">
      <c r="A2" s="18"/>
      <c r="B2" s="20"/>
      <c r="C2" s="20"/>
      <c r="D2" s="20"/>
      <c r="E2" s="20"/>
      <c r="F2" s="20"/>
      <c r="G2" s="20"/>
      <c r="H2" s="20"/>
      <c r="I2" s="20"/>
      <c r="J2" s="20"/>
      <c r="K2" s="20"/>
      <c r="L2" s="20"/>
      <c r="M2" s="20"/>
      <c r="N2" s="20"/>
      <c r="O2" s="21"/>
      <c r="P2" s="21"/>
      <c r="Q2" s="21"/>
      <c r="R2" s="21"/>
      <c r="S2" s="21"/>
      <c r="T2" s="21"/>
      <c r="U2" s="21"/>
      <c r="V2" s="21"/>
      <c r="W2" s="21"/>
      <c r="X2" s="21"/>
      <c r="Y2" s="21"/>
      <c r="Z2" s="21"/>
      <c r="AA2" s="21"/>
      <c r="AB2" s="21"/>
      <c r="AC2" s="21"/>
      <c r="AD2" s="21"/>
      <c r="AE2" s="21"/>
      <c r="AF2" s="21"/>
      <c r="AG2" s="21"/>
      <c r="AH2" s="21"/>
      <c r="AI2" s="21"/>
      <c r="AJ2" s="17"/>
    </row>
    <row r="3" ht="9.0" customHeight="1">
      <c r="A3" s="18"/>
      <c r="B3" s="20"/>
      <c r="C3" s="20"/>
      <c r="D3" s="20"/>
      <c r="E3" s="20"/>
      <c r="F3" s="20"/>
      <c r="G3" s="20"/>
      <c r="H3" s="20"/>
      <c r="I3" s="20"/>
      <c r="J3" s="20"/>
      <c r="K3" s="20"/>
      <c r="L3" s="20"/>
      <c r="M3" s="20"/>
      <c r="N3" s="20"/>
      <c r="O3" s="21"/>
      <c r="P3" s="21"/>
      <c r="Q3" s="21"/>
      <c r="R3" s="21"/>
      <c r="S3" s="21"/>
      <c r="T3" s="21"/>
      <c r="U3" s="21"/>
      <c r="V3" s="21"/>
      <c r="W3" s="21"/>
      <c r="X3" s="21"/>
      <c r="Y3" s="21"/>
      <c r="Z3" s="21"/>
      <c r="AA3" s="21"/>
      <c r="AB3" s="21"/>
      <c r="AC3" s="21"/>
      <c r="AD3" s="21"/>
      <c r="AE3" s="21"/>
      <c r="AF3" s="21"/>
      <c r="AG3" s="21"/>
      <c r="AH3" s="21"/>
      <c r="AI3" s="21"/>
      <c r="AJ3" s="17"/>
    </row>
    <row r="4" ht="16.5" customHeight="1">
      <c r="A4" s="22"/>
      <c r="B4" s="4"/>
      <c r="C4" s="23" t="s">
        <v>8</v>
      </c>
      <c r="D4" s="2"/>
      <c r="E4" s="2"/>
      <c r="F4" s="2"/>
      <c r="G4" s="2"/>
      <c r="H4" s="2"/>
      <c r="I4" s="2"/>
      <c r="J4" s="2"/>
      <c r="K4" s="2"/>
      <c r="L4" s="2"/>
      <c r="M4" s="2"/>
      <c r="N4" s="16"/>
      <c r="O4" s="24">
        <v>1.0</v>
      </c>
      <c r="P4" s="2"/>
      <c r="Q4" s="25"/>
      <c r="R4" s="26">
        <v>2.0</v>
      </c>
      <c r="S4" s="2"/>
      <c r="T4" s="25"/>
      <c r="U4" s="26">
        <v>3.0</v>
      </c>
      <c r="V4" s="2"/>
      <c r="W4" s="25"/>
      <c r="X4" s="26">
        <v>4.0</v>
      </c>
      <c r="Y4" s="2"/>
      <c r="Z4" s="16"/>
      <c r="AA4" s="27" t="s">
        <v>9</v>
      </c>
      <c r="AB4" s="27" t="s">
        <v>10</v>
      </c>
      <c r="AC4" s="26" t="s">
        <v>11</v>
      </c>
      <c r="AD4" s="2"/>
      <c r="AE4" s="25"/>
      <c r="AF4" s="28" t="s">
        <v>12</v>
      </c>
      <c r="AG4" s="29" t="s">
        <v>13</v>
      </c>
      <c r="AH4" s="16"/>
      <c r="AI4" s="17"/>
      <c r="AJ4" s="17"/>
    </row>
    <row r="5" ht="16.5" customHeight="1">
      <c r="A5" s="30">
        <v>1.0</v>
      </c>
      <c r="B5" s="31" t="s">
        <v>121</v>
      </c>
      <c r="C5" s="32"/>
      <c r="D5" s="32"/>
      <c r="E5" s="32"/>
      <c r="F5" s="32"/>
      <c r="G5" s="32"/>
      <c r="H5" s="32"/>
      <c r="I5" s="32"/>
      <c r="J5" s="32"/>
      <c r="K5" s="32"/>
      <c r="L5" s="32"/>
      <c r="M5" s="32"/>
      <c r="N5" s="32"/>
      <c r="O5" s="33" t="s">
        <v>17</v>
      </c>
      <c r="P5" s="34"/>
      <c r="Q5" s="35"/>
      <c r="R5" s="36">
        <v>1.0</v>
      </c>
      <c r="S5" s="37" t="s">
        <v>19</v>
      </c>
      <c r="T5" s="38">
        <v>3.0</v>
      </c>
      <c r="U5" s="36">
        <v>3.0</v>
      </c>
      <c r="V5" s="37" t="s">
        <v>19</v>
      </c>
      <c r="W5" s="38">
        <v>0.0</v>
      </c>
      <c r="X5" s="36">
        <v>0.0</v>
      </c>
      <c r="Y5" s="37" t="s">
        <v>19</v>
      </c>
      <c r="Z5" s="36">
        <v>3.0</v>
      </c>
      <c r="AA5" s="39">
        <f>IF(B5&lt;&gt;"",SUM(IF(R5&gt;T5,1,0),IF(U5&gt;W5,1,0),IF(X5&gt;Z5,1,0)),"")</f>
        <v>1</v>
      </c>
      <c r="AB5" s="40">
        <f>IF(B5&lt;&gt;"",SUM(IF(R5&lt;T5,1,0),IF(U5&lt;W5,1,0),IF(X5&lt;Z5,1,0)),"")</f>
        <v>2</v>
      </c>
      <c r="AC5" s="41">
        <f>IF(B5&lt;&gt;"",R5+U5+X5,"")</f>
        <v>4</v>
      </c>
      <c r="AD5" s="41" t="s">
        <v>19</v>
      </c>
      <c r="AE5" s="42">
        <f>IF(B5&lt;&gt;"",T5+W5+Z5,"")</f>
        <v>6</v>
      </c>
      <c r="AF5" s="43">
        <f t="shared" ref="AF5:AF8" si="1">IF(B5&lt;&gt;"",(AA5*2)+AB5,"")</f>
        <v>4</v>
      </c>
      <c r="AG5" s="47">
        <f t="shared" ref="AG5:AG8" si="2">IF(B5&lt;&gt;"",RANK(AF5,$AF$5:$AF$8,0)+IF(AI5&lt;&gt;"",RANK(AI5,$AI$5:$AI$8,0)-1,0),"")</f>
        <v>3</v>
      </c>
      <c r="AH5" s="48"/>
      <c r="AI5" s="17"/>
      <c r="AJ5" s="17"/>
    </row>
    <row r="6" ht="16.5" customHeight="1">
      <c r="A6" s="46">
        <v>2.0</v>
      </c>
      <c r="B6" s="31" t="s">
        <v>124</v>
      </c>
      <c r="C6" s="32"/>
      <c r="D6" s="32"/>
      <c r="E6" s="32"/>
      <c r="F6" s="32"/>
      <c r="G6" s="32"/>
      <c r="H6" s="32"/>
      <c r="I6" s="32"/>
      <c r="J6" s="32"/>
      <c r="K6" s="32"/>
      <c r="L6" s="32"/>
      <c r="M6" s="32"/>
      <c r="N6" s="32"/>
      <c r="O6" s="50">
        <f>T5</f>
        <v>3</v>
      </c>
      <c r="P6" s="51" t="s">
        <v>19</v>
      </c>
      <c r="Q6" s="52">
        <f>R5</f>
        <v>1</v>
      </c>
      <c r="R6" s="53" t="s">
        <v>17</v>
      </c>
      <c r="S6" s="54"/>
      <c r="T6" s="55"/>
      <c r="U6" s="56">
        <v>3.0</v>
      </c>
      <c r="V6" s="57" t="s">
        <v>19</v>
      </c>
      <c r="W6" s="58">
        <v>1.0</v>
      </c>
      <c r="X6" s="56">
        <v>3.0</v>
      </c>
      <c r="Y6" s="57" t="s">
        <v>19</v>
      </c>
      <c r="Z6" s="59">
        <v>1.0</v>
      </c>
      <c r="AA6" s="60">
        <f>IF(B6&lt;&gt;"",SUM(IF(O6&gt;Q6,1,0),IF(U6&gt;W6,1,0),IF(X6&gt;Z6,1,0)),"")</f>
        <v>3</v>
      </c>
      <c r="AB6" s="61">
        <f>IF(B6&lt;&gt;"",SUM(IF(O6&lt;Q6,1,0),IF(U6&lt;W6,1,0),IF(X6&lt;Z6,1,0)),"")</f>
        <v>0</v>
      </c>
      <c r="AC6" s="62">
        <f>IF(B6&lt;&gt;"",O6+U6+X6,"")</f>
        <v>9</v>
      </c>
      <c r="AD6" s="63" t="s">
        <v>19</v>
      </c>
      <c r="AE6" s="64">
        <f>IF(B6&lt;&gt;"",Q6+W6+Z6,"")</f>
        <v>3</v>
      </c>
      <c r="AF6" s="65">
        <f t="shared" si="1"/>
        <v>6</v>
      </c>
      <c r="AG6" s="111">
        <f t="shared" si="2"/>
        <v>1</v>
      </c>
      <c r="AH6" s="112"/>
      <c r="AI6" s="17"/>
      <c r="AJ6" s="17"/>
    </row>
    <row r="7" ht="16.5" customHeight="1">
      <c r="A7" s="46">
        <v>3.0</v>
      </c>
      <c r="B7" s="31" t="s">
        <v>129</v>
      </c>
      <c r="C7" s="32"/>
      <c r="D7" s="32"/>
      <c r="E7" s="32"/>
      <c r="F7" s="32"/>
      <c r="G7" s="32"/>
      <c r="H7" s="32"/>
      <c r="I7" s="32"/>
      <c r="J7" s="32"/>
      <c r="K7" s="32"/>
      <c r="L7" s="32"/>
      <c r="M7" s="32"/>
      <c r="N7" s="32"/>
      <c r="O7" s="66">
        <f>W5</f>
        <v>0</v>
      </c>
      <c r="P7" s="67" t="s">
        <v>19</v>
      </c>
      <c r="Q7" s="68">
        <f>U5</f>
        <v>3</v>
      </c>
      <c r="R7" s="69">
        <f>W6</f>
        <v>1</v>
      </c>
      <c r="S7" s="67" t="s">
        <v>19</v>
      </c>
      <c r="T7" s="68">
        <f>U6</f>
        <v>3</v>
      </c>
      <c r="U7" s="53" t="s">
        <v>17</v>
      </c>
      <c r="V7" s="54"/>
      <c r="W7" s="55"/>
      <c r="X7" s="56">
        <v>2.0</v>
      </c>
      <c r="Y7" s="57" t="s">
        <v>19</v>
      </c>
      <c r="Z7" s="59">
        <v>3.0</v>
      </c>
      <c r="AA7" s="60">
        <f>IF(B7&lt;&gt;"",SUM(IF(O7&gt;Q7,1,0),IF(R7&gt;T7,1,0),IF(X7&gt;Z7,1,0)),"")</f>
        <v>0</v>
      </c>
      <c r="AB7" s="61">
        <f>IF(B7&lt;&gt;"",SUM(IF(O7&lt;Q7,1,0),IF(R7&lt;T7,1,0),IF(X7&lt;Z7,1,0)),"")</f>
        <v>3</v>
      </c>
      <c r="AC7" s="62">
        <f>IF(B7&lt;&gt;"",O7+R7+X7,"")</f>
        <v>3</v>
      </c>
      <c r="AD7" s="63" t="s">
        <v>19</v>
      </c>
      <c r="AE7" s="64">
        <f>IF(B7&lt;&gt;"",Q7+T7+Z7,"")</f>
        <v>9</v>
      </c>
      <c r="AF7" s="65">
        <f t="shared" si="1"/>
        <v>3</v>
      </c>
      <c r="AG7" s="111">
        <f t="shared" si="2"/>
        <v>4</v>
      </c>
      <c r="AH7" s="112"/>
      <c r="AI7" s="17"/>
      <c r="AJ7" s="17"/>
    </row>
    <row r="8" ht="16.5" customHeight="1">
      <c r="A8" s="70">
        <v>4.0</v>
      </c>
      <c r="B8" s="71" t="s">
        <v>132</v>
      </c>
      <c r="C8" s="72"/>
      <c r="D8" s="72"/>
      <c r="E8" s="72"/>
      <c r="F8" s="72"/>
      <c r="G8" s="72"/>
      <c r="H8" s="72"/>
      <c r="I8" s="72"/>
      <c r="J8" s="72"/>
      <c r="K8" s="72"/>
      <c r="L8" s="72"/>
      <c r="M8" s="72"/>
      <c r="N8" s="72"/>
      <c r="O8" s="73">
        <f>Z5</f>
        <v>3</v>
      </c>
      <c r="P8" s="74" t="s">
        <v>19</v>
      </c>
      <c r="Q8" s="75">
        <f>X5</f>
        <v>0</v>
      </c>
      <c r="R8" s="76">
        <f>Z6</f>
        <v>1</v>
      </c>
      <c r="S8" s="74" t="s">
        <v>19</v>
      </c>
      <c r="T8" s="77">
        <f>X6</f>
        <v>3</v>
      </c>
      <c r="U8" s="76">
        <f>Z7</f>
        <v>3</v>
      </c>
      <c r="V8" s="78" t="s">
        <v>19</v>
      </c>
      <c r="W8" s="77">
        <f>X7</f>
        <v>2</v>
      </c>
      <c r="X8" s="79" t="s">
        <v>17</v>
      </c>
      <c r="Y8" s="80"/>
      <c r="Z8" s="81"/>
      <c r="AA8" s="82">
        <f>IF(B8&lt;&gt;"",SUM(IF(O8&gt;Q8,1,0),IF(R8&gt;T8,1,0),IF(U8&gt;W8,1,0)),"")</f>
        <v>2</v>
      </c>
      <c r="AB8" s="83">
        <f>IF(B8&lt;&gt;"",SUM(IF(O8&lt;Q8,1,0),IF(R8&lt;T8,1,0),IF(U8&lt;W8,1,0)),"")</f>
        <v>1</v>
      </c>
      <c r="AC8" s="84">
        <f>IF(B8&lt;&gt;"",O8+R8+U8,"")</f>
        <v>7</v>
      </c>
      <c r="AD8" s="85" t="s">
        <v>19</v>
      </c>
      <c r="AE8" s="86">
        <f>IF(B8&lt;&gt;"",Q8+T8+W8,"")</f>
        <v>5</v>
      </c>
      <c r="AF8" s="87">
        <f t="shared" si="1"/>
        <v>5</v>
      </c>
      <c r="AG8" s="119">
        <f t="shared" si="2"/>
        <v>2</v>
      </c>
      <c r="AH8" s="81"/>
      <c r="AI8" s="17"/>
      <c r="AJ8" s="17"/>
    </row>
    <row r="9" ht="16.5" customHeight="1">
      <c r="A9" s="17"/>
      <c r="B9" s="20"/>
      <c r="C9" s="20"/>
      <c r="D9" s="20"/>
      <c r="E9" s="20"/>
      <c r="F9" s="20"/>
      <c r="G9" s="20"/>
      <c r="H9" s="20"/>
      <c r="I9" s="20"/>
      <c r="J9" s="20"/>
      <c r="K9" s="20"/>
      <c r="L9" s="20"/>
      <c r="M9" s="20"/>
      <c r="N9" s="20"/>
      <c r="O9" s="21"/>
      <c r="P9" s="21"/>
      <c r="Q9" s="21"/>
      <c r="R9" s="21"/>
      <c r="S9" s="21"/>
      <c r="T9" s="21"/>
      <c r="U9" s="21"/>
      <c r="V9" s="21"/>
      <c r="W9" s="21"/>
      <c r="X9" s="21"/>
      <c r="Y9" s="21"/>
      <c r="Z9" s="21"/>
      <c r="AA9" s="21"/>
      <c r="AB9" s="21"/>
      <c r="AC9" s="21"/>
      <c r="AD9" s="21"/>
      <c r="AE9" s="21"/>
      <c r="AF9" s="90"/>
      <c r="AG9" s="90"/>
      <c r="AH9" s="17"/>
      <c r="AI9" s="17"/>
      <c r="AJ9" s="17"/>
    </row>
    <row r="10" ht="16.5" customHeight="1">
      <c r="A10" s="22"/>
      <c r="B10" s="4"/>
      <c r="C10" s="23" t="s">
        <v>31</v>
      </c>
      <c r="D10" s="2"/>
      <c r="E10" s="2"/>
      <c r="F10" s="2"/>
      <c r="G10" s="2"/>
      <c r="H10" s="2"/>
      <c r="I10" s="2"/>
      <c r="J10" s="2"/>
      <c r="K10" s="2"/>
      <c r="L10" s="2"/>
      <c r="M10" s="2"/>
      <c r="N10" s="16"/>
      <c r="O10" s="24">
        <v>1.0</v>
      </c>
      <c r="P10" s="2"/>
      <c r="Q10" s="25"/>
      <c r="R10" s="26">
        <v>2.0</v>
      </c>
      <c r="S10" s="2"/>
      <c r="T10" s="25"/>
      <c r="U10" s="26">
        <v>3.0</v>
      </c>
      <c r="V10" s="2"/>
      <c r="W10" s="25"/>
      <c r="X10" s="26">
        <v>4.0</v>
      </c>
      <c r="Y10" s="2"/>
      <c r="Z10" s="16"/>
      <c r="AA10" s="27" t="s">
        <v>9</v>
      </c>
      <c r="AB10" s="27" t="s">
        <v>10</v>
      </c>
      <c r="AC10" s="26" t="s">
        <v>11</v>
      </c>
      <c r="AD10" s="2"/>
      <c r="AE10" s="25"/>
      <c r="AF10" s="28" t="s">
        <v>12</v>
      </c>
      <c r="AG10" s="29" t="s">
        <v>13</v>
      </c>
      <c r="AH10" s="16"/>
      <c r="AI10" s="17"/>
      <c r="AJ10" s="17"/>
    </row>
    <row r="11" ht="16.5" customHeight="1">
      <c r="A11" s="30">
        <v>1.0</v>
      </c>
      <c r="B11" s="31" t="s">
        <v>134</v>
      </c>
      <c r="C11" s="32"/>
      <c r="D11" s="32"/>
      <c r="E11" s="32"/>
      <c r="F11" s="32"/>
      <c r="G11" s="32"/>
      <c r="H11" s="32"/>
      <c r="I11" s="32"/>
      <c r="J11" s="32"/>
      <c r="K11" s="32"/>
      <c r="L11" s="32"/>
      <c r="M11" s="32"/>
      <c r="N11" s="32"/>
      <c r="O11" s="33" t="s">
        <v>17</v>
      </c>
      <c r="P11" s="34"/>
      <c r="Q11" s="35"/>
      <c r="R11" s="36">
        <v>3.0</v>
      </c>
      <c r="S11" s="37" t="s">
        <v>19</v>
      </c>
      <c r="T11" s="38">
        <v>0.0</v>
      </c>
      <c r="U11" s="36">
        <v>0.0</v>
      </c>
      <c r="V11" s="37" t="s">
        <v>19</v>
      </c>
      <c r="W11" s="38">
        <v>3.0</v>
      </c>
      <c r="X11" s="36">
        <v>3.0</v>
      </c>
      <c r="Y11" s="37" t="s">
        <v>19</v>
      </c>
      <c r="Z11" s="36">
        <v>0.0</v>
      </c>
      <c r="AA11" s="39">
        <f>IF(B11&lt;&gt;"",SUM(IF(R11&gt;T11,1,0),IF(U11&gt;W11,1,0),IF(X11&gt;Z11,1,0)),"")</f>
        <v>2</v>
      </c>
      <c r="AB11" s="40">
        <f>IF(B11&lt;&gt;"",SUM(IF(R11&lt;T11,1,0),IF(U11&lt;W11,1,0),IF(X11&lt;Z11,1,0)),"")</f>
        <v>1</v>
      </c>
      <c r="AC11" s="41">
        <f>IF(B11&lt;&gt;"",R11+U11+X11,"")</f>
        <v>6</v>
      </c>
      <c r="AD11" s="41" t="s">
        <v>19</v>
      </c>
      <c r="AE11" s="42">
        <f>IF(B11&lt;&gt;"",T11+W11+Z11,"")</f>
        <v>3</v>
      </c>
      <c r="AF11" s="43">
        <f t="shared" ref="AF11:AF14" si="3">IF(B11&lt;&gt;"",(AA11*2)+AB11,"")</f>
        <v>5</v>
      </c>
      <c r="AG11" s="47">
        <f t="shared" ref="AG11:AG14" si="4">IF(B11&lt;&gt;"",RANK(AF11,$AF$11:$AF$14,0)+IF(AI11&lt;&gt;"",RANK(AI11,$AI$11:$AI$14,0)-1,0),"")</f>
        <v>2</v>
      </c>
      <c r="AH11" s="48"/>
      <c r="AI11" s="17"/>
      <c r="AJ11" s="17"/>
    </row>
    <row r="12" ht="16.5" customHeight="1">
      <c r="A12" s="46">
        <v>2.0</v>
      </c>
      <c r="B12" s="31" t="s">
        <v>137</v>
      </c>
      <c r="C12" s="32"/>
      <c r="D12" s="32"/>
      <c r="E12" s="32"/>
      <c r="F12" s="32"/>
      <c r="G12" s="32"/>
      <c r="H12" s="32"/>
      <c r="I12" s="32"/>
      <c r="J12" s="32"/>
      <c r="K12" s="32"/>
      <c r="L12" s="32"/>
      <c r="M12" s="32"/>
      <c r="N12" s="32"/>
      <c r="O12" s="50">
        <f>T11</f>
        <v>0</v>
      </c>
      <c r="P12" s="51" t="s">
        <v>19</v>
      </c>
      <c r="Q12" s="52">
        <f>R11</f>
        <v>3</v>
      </c>
      <c r="R12" s="53" t="s">
        <v>17</v>
      </c>
      <c r="S12" s="54"/>
      <c r="T12" s="55"/>
      <c r="U12" s="56">
        <v>0.0</v>
      </c>
      <c r="V12" s="57" t="s">
        <v>19</v>
      </c>
      <c r="W12" s="58">
        <v>3.0</v>
      </c>
      <c r="X12" s="56">
        <v>3.0</v>
      </c>
      <c r="Y12" s="57" t="s">
        <v>19</v>
      </c>
      <c r="Z12" s="59">
        <v>0.0</v>
      </c>
      <c r="AA12" s="60">
        <f>IF(B12&lt;&gt;"",SUM(IF(O12&gt;Q12,1,0),IF(U12&gt;W12,1,0),IF(X12&gt;Z12,1,0)),"")</f>
        <v>1</v>
      </c>
      <c r="AB12" s="61">
        <f>IF(B12&lt;&gt;"",SUM(IF(O12&lt;Q12,1,0),IF(U12&lt;W12,1,0),IF(X12&lt;Z12,1,0)),"")</f>
        <v>2</v>
      </c>
      <c r="AC12" s="62">
        <f>IF(B12&lt;&gt;"",O12+U12+X12,"")</f>
        <v>3</v>
      </c>
      <c r="AD12" s="63" t="s">
        <v>19</v>
      </c>
      <c r="AE12" s="64">
        <f>IF(B12&lt;&gt;"",Q12+W12+Z12,"")</f>
        <v>6</v>
      </c>
      <c r="AF12" s="65">
        <f t="shared" si="3"/>
        <v>4</v>
      </c>
      <c r="AG12" s="111">
        <f t="shared" si="4"/>
        <v>3</v>
      </c>
      <c r="AH12" s="112"/>
      <c r="AI12" s="17"/>
      <c r="AJ12" s="17"/>
    </row>
    <row r="13" ht="16.5" customHeight="1">
      <c r="A13" s="46">
        <v>3.0</v>
      </c>
      <c r="B13" s="31" t="s">
        <v>138</v>
      </c>
      <c r="C13" s="32"/>
      <c r="D13" s="32"/>
      <c r="E13" s="32"/>
      <c r="F13" s="32"/>
      <c r="G13" s="32"/>
      <c r="H13" s="32"/>
      <c r="I13" s="32"/>
      <c r="J13" s="32"/>
      <c r="K13" s="32"/>
      <c r="L13" s="32"/>
      <c r="M13" s="32"/>
      <c r="N13" s="32"/>
      <c r="O13" s="66">
        <f>W11</f>
        <v>3</v>
      </c>
      <c r="P13" s="67" t="s">
        <v>19</v>
      </c>
      <c r="Q13" s="68">
        <f>U11</f>
        <v>0</v>
      </c>
      <c r="R13" s="69">
        <f>W12</f>
        <v>3</v>
      </c>
      <c r="S13" s="67" t="s">
        <v>19</v>
      </c>
      <c r="T13" s="68">
        <f>U12</f>
        <v>0</v>
      </c>
      <c r="U13" s="53" t="s">
        <v>17</v>
      </c>
      <c r="V13" s="54"/>
      <c r="W13" s="55"/>
      <c r="X13" s="56">
        <v>3.0</v>
      </c>
      <c r="Y13" s="57" t="s">
        <v>19</v>
      </c>
      <c r="Z13" s="59">
        <v>0.0</v>
      </c>
      <c r="AA13" s="60">
        <f>IF(B13&lt;&gt;"",SUM(IF(O13&gt;Q13,1,0),IF(R13&gt;T13,1,0),IF(X13&gt;Z13,1,0)),"")</f>
        <v>3</v>
      </c>
      <c r="AB13" s="61">
        <f>IF(B13&lt;&gt;"",SUM(IF(O13&lt;Q13,1,0),IF(R13&lt;T13,1,0),IF(X13&lt;Z13,1,0)),"")</f>
        <v>0</v>
      </c>
      <c r="AC13" s="62">
        <f>IF(B13&lt;&gt;"",O13+R13+X13,"")</f>
        <v>9</v>
      </c>
      <c r="AD13" s="63" t="s">
        <v>19</v>
      </c>
      <c r="AE13" s="64">
        <f>IF(B13&lt;&gt;"",Q13+T13+Z13,"")</f>
        <v>0</v>
      </c>
      <c r="AF13" s="65">
        <f t="shared" si="3"/>
        <v>6</v>
      </c>
      <c r="AG13" s="111">
        <f t="shared" si="4"/>
        <v>1</v>
      </c>
      <c r="AH13" s="112"/>
      <c r="AI13" s="17"/>
      <c r="AJ13" s="17"/>
    </row>
    <row r="14" ht="16.5" customHeight="1">
      <c r="A14" s="70">
        <v>4.0</v>
      </c>
      <c r="B14" s="71" t="s">
        <v>140</v>
      </c>
      <c r="C14" s="72"/>
      <c r="D14" s="72"/>
      <c r="E14" s="72"/>
      <c r="F14" s="72"/>
      <c r="G14" s="72"/>
      <c r="H14" s="72"/>
      <c r="I14" s="72"/>
      <c r="J14" s="72"/>
      <c r="K14" s="72"/>
      <c r="L14" s="72"/>
      <c r="M14" s="72"/>
      <c r="N14" s="72"/>
      <c r="O14" s="73">
        <f>Z11</f>
        <v>0</v>
      </c>
      <c r="P14" s="74" t="s">
        <v>19</v>
      </c>
      <c r="Q14" s="75">
        <f>X11</f>
        <v>3</v>
      </c>
      <c r="R14" s="76">
        <f>Z12</f>
        <v>0</v>
      </c>
      <c r="S14" s="74" t="s">
        <v>19</v>
      </c>
      <c r="T14" s="77">
        <f>X12</f>
        <v>3</v>
      </c>
      <c r="U14" s="76">
        <f>Z13</f>
        <v>0</v>
      </c>
      <c r="V14" s="78" t="s">
        <v>19</v>
      </c>
      <c r="W14" s="77">
        <f>X13</f>
        <v>3</v>
      </c>
      <c r="X14" s="79" t="s">
        <v>17</v>
      </c>
      <c r="Y14" s="80"/>
      <c r="Z14" s="81"/>
      <c r="AA14" s="82">
        <f>IF(B14&lt;&gt;"",SUM(IF(O14&gt;Q14,1,0),IF(R14&gt;T14,1,0),IF(U14&gt;W14,1,0)),"")</f>
        <v>0</v>
      </c>
      <c r="AB14" s="83">
        <f>IF(B14&lt;&gt;"",SUM(IF(O14&lt;Q14,1,0),IF(R14&lt;T14,1,0),IF(U14&lt;W14,1,0)),"")</f>
        <v>3</v>
      </c>
      <c r="AC14" s="84">
        <f>IF(B14&lt;&gt;"",O14+R14+U14,"")</f>
        <v>0</v>
      </c>
      <c r="AD14" s="85" t="s">
        <v>19</v>
      </c>
      <c r="AE14" s="86">
        <f>IF(B14&lt;&gt;"",Q14+T14+W14,"")</f>
        <v>9</v>
      </c>
      <c r="AF14" s="87">
        <f t="shared" si="3"/>
        <v>3</v>
      </c>
      <c r="AG14" s="119">
        <f t="shared" si="4"/>
        <v>4</v>
      </c>
      <c r="AH14" s="81"/>
      <c r="AI14" s="17"/>
      <c r="AJ14" s="17"/>
    </row>
    <row r="15" ht="16.5" customHeight="1">
      <c r="A15" s="17"/>
      <c r="B15" s="20"/>
      <c r="C15" s="20"/>
      <c r="D15" s="20"/>
      <c r="E15" s="20"/>
      <c r="F15" s="20"/>
      <c r="G15" s="20"/>
      <c r="H15" s="20"/>
      <c r="I15" s="20"/>
      <c r="J15" s="20"/>
      <c r="K15" s="20"/>
      <c r="L15" s="20"/>
      <c r="M15" s="20"/>
      <c r="N15" s="20"/>
      <c r="O15" s="21"/>
      <c r="P15" s="21"/>
      <c r="Q15" s="21"/>
      <c r="R15" s="21"/>
      <c r="S15" s="21"/>
      <c r="T15" s="21"/>
      <c r="U15" s="21"/>
      <c r="V15" s="21"/>
      <c r="W15" s="21"/>
      <c r="X15" s="21"/>
      <c r="Y15" s="21"/>
      <c r="Z15" s="21"/>
      <c r="AA15" s="21"/>
      <c r="AB15" s="21"/>
      <c r="AC15" s="21"/>
      <c r="AD15" s="21"/>
      <c r="AE15" s="21"/>
      <c r="AF15" s="21"/>
      <c r="AG15" s="21"/>
      <c r="AH15" s="91"/>
      <c r="AI15" s="17"/>
      <c r="AJ15" s="17"/>
    </row>
    <row r="16" ht="16.5" customHeight="1">
      <c r="A16" s="22"/>
      <c r="B16" s="4"/>
      <c r="C16" s="23" t="s">
        <v>45</v>
      </c>
      <c r="D16" s="2"/>
      <c r="E16" s="2"/>
      <c r="F16" s="2"/>
      <c r="G16" s="2"/>
      <c r="H16" s="2"/>
      <c r="I16" s="2"/>
      <c r="J16" s="2"/>
      <c r="K16" s="2"/>
      <c r="L16" s="2"/>
      <c r="M16" s="2"/>
      <c r="N16" s="16"/>
      <c r="O16" s="24">
        <v>1.0</v>
      </c>
      <c r="P16" s="2"/>
      <c r="Q16" s="25"/>
      <c r="R16" s="26">
        <v>2.0</v>
      </c>
      <c r="S16" s="2"/>
      <c r="T16" s="25"/>
      <c r="U16" s="26">
        <v>3.0</v>
      </c>
      <c r="V16" s="2"/>
      <c r="W16" s="25"/>
      <c r="X16" s="26">
        <v>4.0</v>
      </c>
      <c r="Y16" s="2"/>
      <c r="Z16" s="16"/>
      <c r="AA16" s="27" t="s">
        <v>9</v>
      </c>
      <c r="AB16" s="27" t="s">
        <v>10</v>
      </c>
      <c r="AC16" s="26" t="s">
        <v>11</v>
      </c>
      <c r="AD16" s="2"/>
      <c r="AE16" s="25"/>
      <c r="AF16" s="28" t="s">
        <v>12</v>
      </c>
      <c r="AG16" s="29" t="s">
        <v>13</v>
      </c>
      <c r="AH16" s="16"/>
      <c r="AI16" s="17"/>
      <c r="AJ16" s="17"/>
    </row>
    <row r="17" ht="16.5" customHeight="1">
      <c r="A17" s="30">
        <v>1.0</v>
      </c>
      <c r="B17" s="31" t="s">
        <v>141</v>
      </c>
      <c r="C17" s="32"/>
      <c r="D17" s="32"/>
      <c r="E17" s="32"/>
      <c r="F17" s="32"/>
      <c r="G17" s="32"/>
      <c r="H17" s="32"/>
      <c r="I17" s="32"/>
      <c r="J17" s="32"/>
      <c r="K17" s="32"/>
      <c r="L17" s="32"/>
      <c r="M17" s="32"/>
      <c r="N17" s="32"/>
      <c r="O17" s="33" t="s">
        <v>17</v>
      </c>
      <c r="P17" s="34"/>
      <c r="Q17" s="35"/>
      <c r="R17" s="36">
        <v>0.0</v>
      </c>
      <c r="S17" s="37" t="s">
        <v>19</v>
      </c>
      <c r="T17" s="38">
        <v>3.0</v>
      </c>
      <c r="U17" s="36">
        <v>0.0</v>
      </c>
      <c r="V17" s="37" t="s">
        <v>19</v>
      </c>
      <c r="W17" s="38">
        <v>3.0</v>
      </c>
      <c r="X17" s="36">
        <v>0.0</v>
      </c>
      <c r="Y17" s="37" t="s">
        <v>19</v>
      </c>
      <c r="Z17" s="36">
        <v>3.0</v>
      </c>
      <c r="AA17" s="39">
        <f>IF(B17&lt;&gt;"",SUM(IF(R17&gt;T17,1,0),IF(U17&gt;W17,1,0),IF(X17&gt;Z17,1,0)),"")</f>
        <v>0</v>
      </c>
      <c r="AB17" s="40">
        <f>IF(B17&lt;&gt;"",SUM(IF(R17&lt;T17,1,0),IF(U17&lt;W17,1,0),IF(X17&lt;Z17,1,0)),"")</f>
        <v>3</v>
      </c>
      <c r="AC17" s="41">
        <f>IF(B17&lt;&gt;"",R17+U17+X17,"")</f>
        <v>0</v>
      </c>
      <c r="AD17" s="41" t="s">
        <v>19</v>
      </c>
      <c r="AE17" s="42">
        <f>IF(B17&lt;&gt;"",T17+W17+Z17,"")</f>
        <v>9</v>
      </c>
      <c r="AF17" s="43">
        <f t="shared" ref="AF17:AF20" si="5">IF(B17&lt;&gt;"",(AA17*2)+AB17,"")</f>
        <v>3</v>
      </c>
      <c r="AG17" s="47">
        <f t="shared" ref="AG17:AG20" si="6">IF(B17&lt;&gt;"",RANK(AF17,$AF$17:$AF$20,0)+IF(AI17&lt;&gt;"",RANK(AI17,$AI$17:$AI$20,0)-1,0),"")</f>
        <v>4</v>
      </c>
      <c r="AH17" s="48"/>
      <c r="AI17" s="17"/>
      <c r="AJ17" s="17"/>
    </row>
    <row r="18" ht="16.5" customHeight="1">
      <c r="A18" s="46">
        <v>2.0</v>
      </c>
      <c r="B18" s="31" t="s">
        <v>142</v>
      </c>
      <c r="C18" s="32"/>
      <c r="D18" s="32"/>
      <c r="E18" s="32"/>
      <c r="F18" s="32"/>
      <c r="G18" s="32"/>
      <c r="H18" s="32"/>
      <c r="I18" s="32"/>
      <c r="J18" s="32"/>
      <c r="K18" s="32"/>
      <c r="L18" s="32"/>
      <c r="M18" s="32"/>
      <c r="N18" s="32"/>
      <c r="O18" s="50">
        <f>T17</f>
        <v>3</v>
      </c>
      <c r="P18" s="51" t="s">
        <v>19</v>
      </c>
      <c r="Q18" s="52">
        <f>R17</f>
        <v>0</v>
      </c>
      <c r="R18" s="53" t="s">
        <v>17</v>
      </c>
      <c r="S18" s="54"/>
      <c r="T18" s="55"/>
      <c r="U18" s="56">
        <v>3.0</v>
      </c>
      <c r="V18" s="57" t="s">
        <v>19</v>
      </c>
      <c r="W18" s="58">
        <v>0.0</v>
      </c>
      <c r="X18" s="56">
        <v>3.0</v>
      </c>
      <c r="Y18" s="57" t="s">
        <v>19</v>
      </c>
      <c r="Z18" s="59">
        <v>0.0</v>
      </c>
      <c r="AA18" s="60">
        <f>IF(B18&lt;&gt;"",SUM(IF(O18&gt;Q18,1,0),IF(U18&gt;W18,1,0),IF(X18&gt;Z18,1,0)),"")</f>
        <v>3</v>
      </c>
      <c r="AB18" s="61">
        <f>IF(B18&lt;&gt;"",SUM(IF(O18&lt;Q18,1,0),IF(U18&lt;W18,1,0),IF(X18&lt;Z18,1,0)),"")</f>
        <v>0</v>
      </c>
      <c r="AC18" s="62">
        <f>IF(B18&lt;&gt;"",O18+U18+X18,"")</f>
        <v>9</v>
      </c>
      <c r="AD18" s="63" t="s">
        <v>19</v>
      </c>
      <c r="AE18" s="64">
        <f>IF(B18&lt;&gt;"",Q18+W18+Z18,"")</f>
        <v>0</v>
      </c>
      <c r="AF18" s="65">
        <f t="shared" si="5"/>
        <v>6</v>
      </c>
      <c r="AG18" s="111">
        <f t="shared" si="6"/>
        <v>1</v>
      </c>
      <c r="AH18" s="112"/>
      <c r="AI18" s="17"/>
      <c r="AJ18" s="17"/>
    </row>
    <row r="19" ht="16.5" customHeight="1">
      <c r="A19" s="46">
        <v>3.0</v>
      </c>
      <c r="B19" s="31" t="s">
        <v>143</v>
      </c>
      <c r="C19" s="32"/>
      <c r="D19" s="32"/>
      <c r="E19" s="32"/>
      <c r="F19" s="32"/>
      <c r="G19" s="32"/>
      <c r="H19" s="32"/>
      <c r="I19" s="32"/>
      <c r="J19" s="32"/>
      <c r="K19" s="32"/>
      <c r="L19" s="32"/>
      <c r="M19" s="32"/>
      <c r="N19" s="32"/>
      <c r="O19" s="66">
        <f>W17</f>
        <v>3</v>
      </c>
      <c r="P19" s="67" t="s">
        <v>19</v>
      </c>
      <c r="Q19" s="68">
        <f>U17</f>
        <v>0</v>
      </c>
      <c r="R19" s="69">
        <f>W18</f>
        <v>0</v>
      </c>
      <c r="S19" s="67" t="s">
        <v>19</v>
      </c>
      <c r="T19" s="68">
        <f>U18</f>
        <v>3</v>
      </c>
      <c r="U19" s="53" t="s">
        <v>17</v>
      </c>
      <c r="V19" s="54"/>
      <c r="W19" s="55"/>
      <c r="X19" s="56">
        <v>3.0</v>
      </c>
      <c r="Y19" s="57" t="s">
        <v>19</v>
      </c>
      <c r="Z19" s="59">
        <v>0.0</v>
      </c>
      <c r="AA19" s="60">
        <f>IF(B19&lt;&gt;"",SUM(IF(O19&gt;Q19,1,0),IF(R19&gt;T19,1,0),IF(X19&gt;Z19,1,0)),"")</f>
        <v>2</v>
      </c>
      <c r="AB19" s="61">
        <f>IF(B19&lt;&gt;"",SUM(IF(O19&lt;Q19,1,0),IF(R19&lt;T19,1,0),IF(X19&lt;Z19,1,0)),"")</f>
        <v>1</v>
      </c>
      <c r="AC19" s="62">
        <f>IF(B19&lt;&gt;"",O19+R19+X19,"")</f>
        <v>6</v>
      </c>
      <c r="AD19" s="63" t="s">
        <v>19</v>
      </c>
      <c r="AE19" s="64">
        <f>IF(B19&lt;&gt;"",Q19+T19+Z19,"")</f>
        <v>3</v>
      </c>
      <c r="AF19" s="65">
        <f t="shared" si="5"/>
        <v>5</v>
      </c>
      <c r="AG19" s="111">
        <f t="shared" si="6"/>
        <v>2</v>
      </c>
      <c r="AH19" s="112"/>
      <c r="AI19" s="17"/>
      <c r="AJ19" s="17"/>
    </row>
    <row r="20" ht="16.5" customHeight="1">
      <c r="A20" s="70">
        <v>4.0</v>
      </c>
      <c r="B20" s="71" t="s">
        <v>145</v>
      </c>
      <c r="C20" s="72"/>
      <c r="D20" s="72"/>
      <c r="E20" s="72"/>
      <c r="F20" s="72"/>
      <c r="G20" s="72"/>
      <c r="H20" s="72"/>
      <c r="I20" s="72"/>
      <c r="J20" s="72"/>
      <c r="K20" s="72"/>
      <c r="L20" s="72"/>
      <c r="M20" s="72"/>
      <c r="N20" s="72"/>
      <c r="O20" s="73">
        <f>Z17</f>
        <v>3</v>
      </c>
      <c r="P20" s="74" t="s">
        <v>19</v>
      </c>
      <c r="Q20" s="75">
        <f>X17</f>
        <v>0</v>
      </c>
      <c r="R20" s="76">
        <f>Z18</f>
        <v>0</v>
      </c>
      <c r="S20" s="74" t="s">
        <v>19</v>
      </c>
      <c r="T20" s="77">
        <f>X18</f>
        <v>3</v>
      </c>
      <c r="U20" s="76">
        <f>Z19</f>
        <v>0</v>
      </c>
      <c r="V20" s="78" t="s">
        <v>19</v>
      </c>
      <c r="W20" s="77">
        <f>X19</f>
        <v>3</v>
      </c>
      <c r="X20" s="79" t="s">
        <v>17</v>
      </c>
      <c r="Y20" s="80"/>
      <c r="Z20" s="81"/>
      <c r="AA20" s="82">
        <f>IF(B20&lt;&gt;"",SUM(IF(O20&gt;Q20,1,0),IF(R20&gt;T20,1,0),IF(U20&gt;W20,1,0)),"")</f>
        <v>1</v>
      </c>
      <c r="AB20" s="83">
        <f>IF(B20&lt;&gt;"",SUM(IF(O20&lt;Q20,1,0),IF(R20&lt;T20,1,0),IF(U20&lt;W20,1,0)),"")</f>
        <v>2</v>
      </c>
      <c r="AC20" s="84">
        <f>IF(B20&lt;&gt;"",O20+R20+U20,"")</f>
        <v>3</v>
      </c>
      <c r="AD20" s="85" t="s">
        <v>19</v>
      </c>
      <c r="AE20" s="86">
        <f>IF(B20&lt;&gt;"",Q20+T20+W20,"")</f>
        <v>6</v>
      </c>
      <c r="AF20" s="87">
        <f t="shared" si="5"/>
        <v>4</v>
      </c>
      <c r="AG20" s="119">
        <f t="shared" si="6"/>
        <v>3</v>
      </c>
      <c r="AH20" s="81"/>
      <c r="AI20" s="17"/>
      <c r="AJ20" s="17"/>
    </row>
    <row r="21" ht="16.5" customHeight="1">
      <c r="A21" s="17"/>
      <c r="B21" s="20"/>
      <c r="C21" s="20"/>
      <c r="D21" s="20"/>
      <c r="E21" s="20"/>
      <c r="F21" s="20"/>
      <c r="G21" s="20"/>
      <c r="H21" s="20"/>
      <c r="I21" s="20"/>
      <c r="J21" s="20"/>
      <c r="K21" s="20"/>
      <c r="L21" s="20"/>
      <c r="M21" s="20"/>
      <c r="N21" s="20"/>
      <c r="O21" s="21"/>
      <c r="P21" s="21"/>
      <c r="Q21" s="21"/>
      <c r="R21" s="21"/>
      <c r="S21" s="21"/>
      <c r="T21" s="21"/>
      <c r="U21" s="21"/>
      <c r="V21" s="21"/>
      <c r="W21" s="21"/>
      <c r="X21" s="21"/>
      <c r="Y21" s="21"/>
      <c r="Z21" s="21"/>
      <c r="AA21" s="21"/>
      <c r="AB21" s="21"/>
      <c r="AC21" s="21"/>
      <c r="AD21" s="21"/>
      <c r="AE21" s="21"/>
      <c r="AF21" s="21"/>
      <c r="AG21" s="21"/>
      <c r="AH21" s="91"/>
      <c r="AI21" s="17"/>
      <c r="AJ21" s="17"/>
    </row>
    <row r="22" ht="16.5" customHeight="1">
      <c r="A22" s="22"/>
      <c r="B22" s="4"/>
      <c r="C22" s="23" t="s">
        <v>58</v>
      </c>
      <c r="D22" s="2"/>
      <c r="E22" s="2"/>
      <c r="F22" s="2"/>
      <c r="G22" s="2"/>
      <c r="H22" s="2"/>
      <c r="I22" s="2"/>
      <c r="J22" s="2"/>
      <c r="K22" s="2"/>
      <c r="L22" s="2"/>
      <c r="M22" s="2"/>
      <c r="N22" s="16"/>
      <c r="O22" s="24">
        <v>1.0</v>
      </c>
      <c r="P22" s="2"/>
      <c r="Q22" s="25"/>
      <c r="R22" s="26">
        <v>2.0</v>
      </c>
      <c r="S22" s="2"/>
      <c r="T22" s="25"/>
      <c r="U22" s="26">
        <v>3.0</v>
      </c>
      <c r="V22" s="2"/>
      <c r="W22" s="25"/>
      <c r="X22" s="26">
        <v>4.0</v>
      </c>
      <c r="Y22" s="2"/>
      <c r="Z22" s="16"/>
      <c r="AA22" s="27" t="s">
        <v>9</v>
      </c>
      <c r="AB22" s="27" t="s">
        <v>10</v>
      </c>
      <c r="AC22" s="26" t="s">
        <v>11</v>
      </c>
      <c r="AD22" s="2"/>
      <c r="AE22" s="25"/>
      <c r="AF22" s="28" t="s">
        <v>12</v>
      </c>
      <c r="AG22" s="94" t="s">
        <v>13</v>
      </c>
      <c r="AH22" s="95"/>
      <c r="AI22" s="17"/>
      <c r="AJ22" s="17"/>
    </row>
    <row r="23" ht="16.5" customHeight="1">
      <c r="A23" s="30">
        <v>1.0</v>
      </c>
      <c r="B23" s="31" t="s">
        <v>147</v>
      </c>
      <c r="C23" s="32"/>
      <c r="D23" s="32"/>
      <c r="E23" s="32"/>
      <c r="F23" s="32"/>
      <c r="G23" s="32"/>
      <c r="H23" s="32"/>
      <c r="I23" s="32"/>
      <c r="J23" s="32"/>
      <c r="K23" s="32"/>
      <c r="L23" s="32"/>
      <c r="M23" s="32"/>
      <c r="N23" s="32"/>
      <c r="O23" s="33" t="s">
        <v>17</v>
      </c>
      <c r="P23" s="34"/>
      <c r="Q23" s="35"/>
      <c r="R23" s="36">
        <v>0.0</v>
      </c>
      <c r="S23" s="37" t="s">
        <v>19</v>
      </c>
      <c r="T23" s="38">
        <v>3.0</v>
      </c>
      <c r="U23" s="36">
        <v>2.0</v>
      </c>
      <c r="V23" s="57" t="s">
        <v>19</v>
      </c>
      <c r="W23" s="38">
        <v>3.0</v>
      </c>
      <c r="X23" s="36">
        <v>3.0</v>
      </c>
      <c r="Y23" s="37" t="s">
        <v>19</v>
      </c>
      <c r="Z23" s="36">
        <v>0.0</v>
      </c>
      <c r="AA23" s="39">
        <f>IF(B23&lt;&gt;"",SUM(IF(R23&gt;T23,1,0),IF(U23&gt;W23,1,0),IF(X23&gt;Z23,1,0)),"")</f>
        <v>1</v>
      </c>
      <c r="AB23" s="40">
        <f>IF(B23&lt;&gt;"",SUM(IF(R23&lt;T23,1,0),IF(U23&lt;W23,1,0),IF(X23&lt;Z23,1,0)),"")</f>
        <v>2</v>
      </c>
      <c r="AC23" s="41">
        <f>IF(B23&lt;&gt;"",R23+U23+X23,"")</f>
        <v>5</v>
      </c>
      <c r="AD23" s="41" t="s">
        <v>19</v>
      </c>
      <c r="AE23" s="42">
        <f>IF(B23&lt;&gt;"",T23+W23+Z23,"")</f>
        <v>6</v>
      </c>
      <c r="AF23" s="105">
        <f t="shared" ref="AF23:AF26" si="7">IF(B23&lt;&gt;"",(AA23*2)+AB23,"")</f>
        <v>4</v>
      </c>
      <c r="AG23" s="47">
        <f t="shared" ref="AG23:AG26" si="8">IF(B23&lt;&gt;"",RANK(AF23,$AF$23:$AF$26,0)+IF(AI23&lt;&gt;"",RANK(AI23,$AI$23:$AI$26,0)-1,0),"")</f>
        <v>3</v>
      </c>
      <c r="AH23" s="48"/>
      <c r="AI23" s="17"/>
      <c r="AJ23" s="17"/>
    </row>
    <row r="24" ht="16.5" customHeight="1">
      <c r="A24" s="46">
        <v>2.0</v>
      </c>
      <c r="B24" s="31" t="s">
        <v>149</v>
      </c>
      <c r="C24" s="32"/>
      <c r="D24" s="32"/>
      <c r="E24" s="32"/>
      <c r="F24" s="32"/>
      <c r="G24" s="32"/>
      <c r="H24" s="32"/>
      <c r="I24" s="32"/>
      <c r="J24" s="32"/>
      <c r="K24" s="32"/>
      <c r="L24" s="32"/>
      <c r="M24" s="32"/>
      <c r="N24" s="32"/>
      <c r="O24" s="50">
        <f>T23</f>
        <v>3</v>
      </c>
      <c r="P24" s="51" t="s">
        <v>19</v>
      </c>
      <c r="Q24" s="52">
        <f>R23</f>
        <v>0</v>
      </c>
      <c r="R24" s="53" t="s">
        <v>17</v>
      </c>
      <c r="S24" s="54"/>
      <c r="T24" s="55"/>
      <c r="U24" s="56">
        <v>3.0</v>
      </c>
      <c r="V24" s="57" t="s">
        <v>19</v>
      </c>
      <c r="W24" s="58">
        <v>0.0</v>
      </c>
      <c r="X24" s="56">
        <v>3.0</v>
      </c>
      <c r="Y24" s="57" t="s">
        <v>19</v>
      </c>
      <c r="Z24" s="59">
        <v>0.0</v>
      </c>
      <c r="AA24" s="60">
        <f>IF(B24&lt;&gt;"",SUM(IF(O24&gt;Q24,1,0),IF(U24&gt;W24,1,0),IF(X24&gt;Z24,1,0)),"")</f>
        <v>3</v>
      </c>
      <c r="AB24" s="61">
        <f>IF(B24&lt;&gt;"",SUM(IF(O24&lt;Q24,1,0),IF(U24&lt;W24,1,0),IF(X24&lt;Z24,1,0)),"")</f>
        <v>0</v>
      </c>
      <c r="AC24" s="62">
        <f>IF(B24&lt;&gt;"",O24+U24+X24,"")</f>
        <v>9</v>
      </c>
      <c r="AD24" s="63" t="s">
        <v>19</v>
      </c>
      <c r="AE24" s="64">
        <f>IF(B24&lt;&gt;"",Q24+W24+Z24,"")</f>
        <v>0</v>
      </c>
      <c r="AF24" s="110">
        <f t="shared" si="7"/>
        <v>6</v>
      </c>
      <c r="AG24" s="111">
        <f t="shared" si="8"/>
        <v>1</v>
      </c>
      <c r="AH24" s="112"/>
      <c r="AI24" s="17"/>
      <c r="AJ24" s="17"/>
    </row>
    <row r="25" ht="16.5" customHeight="1">
      <c r="A25" s="46">
        <v>3.0</v>
      </c>
      <c r="B25" s="31" t="s">
        <v>150</v>
      </c>
      <c r="C25" s="32"/>
      <c r="D25" s="32"/>
      <c r="E25" s="32"/>
      <c r="F25" s="32"/>
      <c r="G25" s="32"/>
      <c r="H25" s="32"/>
      <c r="I25" s="32"/>
      <c r="J25" s="32"/>
      <c r="K25" s="32"/>
      <c r="L25" s="32"/>
      <c r="M25" s="32"/>
      <c r="N25" s="32"/>
      <c r="O25" s="66">
        <f>W23</f>
        <v>3</v>
      </c>
      <c r="P25" s="67" t="s">
        <v>19</v>
      </c>
      <c r="Q25" s="68">
        <f>U23</f>
        <v>2</v>
      </c>
      <c r="R25" s="69">
        <f>W24</f>
        <v>0</v>
      </c>
      <c r="S25" s="67" t="s">
        <v>19</v>
      </c>
      <c r="T25" s="68">
        <f>U24</f>
        <v>3</v>
      </c>
      <c r="U25" s="53" t="s">
        <v>17</v>
      </c>
      <c r="V25" s="54"/>
      <c r="W25" s="55"/>
      <c r="X25" s="56">
        <v>3.0</v>
      </c>
      <c r="Y25" s="57" t="s">
        <v>19</v>
      </c>
      <c r="Z25" s="59">
        <v>0.0</v>
      </c>
      <c r="AA25" s="60">
        <f>IF(B25&lt;&gt;"",SUM(IF(O25&gt;Q25,1,0),IF(R25&gt;T25,1,0),IF(X25&gt;Z25,1,0)),"")</f>
        <v>2</v>
      </c>
      <c r="AB25" s="61">
        <f>IF(B25&lt;&gt;"",SUM(IF(O25&lt;Q25,1,0),IF(R25&lt;T25,1,0),IF(X25&lt;Z25,1,0)),"")</f>
        <v>1</v>
      </c>
      <c r="AC25" s="62">
        <f>IF(B25&lt;&gt;"",O25+R25+X25,"")</f>
        <v>6</v>
      </c>
      <c r="AD25" s="63" t="s">
        <v>19</v>
      </c>
      <c r="AE25" s="64">
        <f>IF(B25&lt;&gt;"",Q25+T25+Z25,"")</f>
        <v>5</v>
      </c>
      <c r="AF25" s="110">
        <f t="shared" si="7"/>
        <v>5</v>
      </c>
      <c r="AG25" s="111">
        <f t="shared" si="8"/>
        <v>2</v>
      </c>
      <c r="AH25" s="112"/>
      <c r="AI25" s="17"/>
      <c r="AJ25" s="17"/>
    </row>
    <row r="26" ht="16.5" customHeight="1">
      <c r="A26" s="70">
        <v>4.0</v>
      </c>
      <c r="B26" s="71" t="s">
        <v>152</v>
      </c>
      <c r="C26" s="72"/>
      <c r="D26" s="72"/>
      <c r="E26" s="72"/>
      <c r="F26" s="72"/>
      <c r="G26" s="72"/>
      <c r="H26" s="72"/>
      <c r="I26" s="72"/>
      <c r="J26" s="72"/>
      <c r="K26" s="72"/>
      <c r="L26" s="72"/>
      <c r="M26" s="72"/>
      <c r="N26" s="72"/>
      <c r="O26" s="73">
        <f>Z23</f>
        <v>0</v>
      </c>
      <c r="P26" s="74" t="s">
        <v>19</v>
      </c>
      <c r="Q26" s="75">
        <f>X23</f>
        <v>3</v>
      </c>
      <c r="R26" s="76">
        <f>Z24</f>
        <v>0</v>
      </c>
      <c r="S26" s="74" t="s">
        <v>19</v>
      </c>
      <c r="T26" s="77">
        <f>X24</f>
        <v>3</v>
      </c>
      <c r="U26" s="76">
        <f>Z25</f>
        <v>0</v>
      </c>
      <c r="V26" s="78" t="s">
        <v>19</v>
      </c>
      <c r="W26" s="77">
        <f>X25</f>
        <v>3</v>
      </c>
      <c r="X26" s="79" t="s">
        <v>17</v>
      </c>
      <c r="Y26" s="80"/>
      <c r="Z26" s="81"/>
      <c r="AA26" s="82">
        <f>IF(B26&lt;&gt;"",SUM(IF(O26&gt;Q26,1,0),IF(R26&gt;T26,1,0),IF(U26&gt;W26,1,0)),"")</f>
        <v>0</v>
      </c>
      <c r="AB26" s="83">
        <f>IF(B26&lt;&gt;"",SUM(IF(O26&lt;Q26,1,0),IF(R26&lt;T26,1,0),IF(U26&lt;W26,1,0)),"")</f>
        <v>3</v>
      </c>
      <c r="AC26" s="84">
        <f>IF(B26&lt;&gt;"",O26+R26+U26,"")</f>
        <v>0</v>
      </c>
      <c r="AD26" s="85" t="s">
        <v>19</v>
      </c>
      <c r="AE26" s="86">
        <f>IF(B26&lt;&gt;"",Q26+T26+W26,"")</f>
        <v>9</v>
      </c>
      <c r="AF26" s="117">
        <f t="shared" si="7"/>
        <v>3</v>
      </c>
      <c r="AG26" s="119">
        <f t="shared" si="8"/>
        <v>4</v>
      </c>
      <c r="AH26" s="81"/>
      <c r="AI26" s="17"/>
      <c r="AJ26" s="17"/>
    </row>
    <row r="27" ht="16.5"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row>
    <row r="28" ht="16.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row>
    <row r="29" ht="12.75" customHeight="1">
      <c r="A29" s="3" t="str">
        <f>A1</f>
        <v>1. KBT Libereckého kraje</v>
      </c>
      <c r="B29" s="2"/>
      <c r="C29" s="2"/>
      <c r="D29" s="2"/>
      <c r="E29" s="2"/>
      <c r="F29" s="2"/>
      <c r="G29" s="2"/>
      <c r="H29" s="2"/>
      <c r="I29" s="4"/>
      <c r="J29" s="5"/>
      <c r="K29" s="7" t="str">
        <f>K1</f>
        <v>Liberec, 28.9.2026</v>
      </c>
      <c r="L29" s="2"/>
      <c r="M29" s="2"/>
      <c r="N29" s="2"/>
      <c r="O29" s="2"/>
      <c r="P29" s="2"/>
      <c r="Q29" s="2"/>
      <c r="R29" s="2"/>
      <c r="S29" s="4"/>
      <c r="T29" s="5"/>
      <c r="U29" s="136" t="str">
        <f>U1</f>
        <v>Divize</v>
      </c>
      <c r="V29" s="2"/>
      <c r="W29" s="4"/>
      <c r="X29" s="138" t="str">
        <f>X1</f>
        <v>G</v>
      </c>
      <c r="Y29" s="2"/>
      <c r="Z29" s="4"/>
      <c r="AA29" s="138" t="str">
        <f>Z32</f>
        <v>o 1.-8. místo</v>
      </c>
      <c r="AB29" s="2"/>
      <c r="AC29" s="2"/>
      <c r="AD29" s="2"/>
      <c r="AE29" s="2"/>
      <c r="AF29" s="2"/>
      <c r="AG29" s="2"/>
      <c r="AH29" s="16"/>
      <c r="AI29" s="17"/>
      <c r="AJ29" s="17"/>
    </row>
    <row r="30" ht="12.75" customHeight="1">
      <c r="A30" s="17"/>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17"/>
      <c r="AH30" s="17"/>
      <c r="AI30" s="17"/>
      <c r="AJ30" s="17"/>
    </row>
    <row r="31" ht="15.75" customHeight="1">
      <c r="A31" s="97"/>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9"/>
      <c r="AI31" s="17"/>
      <c r="AJ31" s="17"/>
    </row>
    <row r="32" ht="10.5" customHeight="1">
      <c r="A32" s="100" t="s">
        <v>124</v>
      </c>
      <c r="B32" s="32"/>
      <c r="C32" s="32"/>
      <c r="D32" s="32"/>
      <c r="E32" s="32"/>
      <c r="F32" s="32"/>
      <c r="G32" s="32"/>
      <c r="H32" s="32"/>
      <c r="I32" s="32"/>
      <c r="J32" s="32"/>
      <c r="K32" s="32"/>
      <c r="L32" s="101"/>
      <c r="M32" s="101"/>
      <c r="N32" s="101"/>
      <c r="O32" s="101"/>
      <c r="P32" s="101"/>
      <c r="Q32" s="101"/>
      <c r="R32" s="101"/>
      <c r="S32" s="101"/>
      <c r="T32" s="101"/>
      <c r="U32" s="101"/>
      <c r="V32" s="101"/>
      <c r="W32" s="101"/>
      <c r="X32" s="101"/>
      <c r="Y32" s="101"/>
      <c r="Z32" s="102" t="s">
        <v>74</v>
      </c>
      <c r="AA32" s="101"/>
      <c r="AB32" s="101"/>
      <c r="AC32" s="101"/>
      <c r="AD32" s="101"/>
      <c r="AE32" s="101"/>
      <c r="AF32" s="101"/>
      <c r="AG32" s="101"/>
      <c r="AH32" s="103"/>
      <c r="AI32" s="96"/>
      <c r="AJ32" s="17"/>
    </row>
    <row r="33" ht="10.5" customHeight="1">
      <c r="A33" s="104"/>
      <c r="B33" s="101"/>
      <c r="C33" s="101"/>
      <c r="D33" s="101"/>
      <c r="E33" s="101"/>
      <c r="F33" s="101"/>
      <c r="G33" s="101"/>
      <c r="H33" s="101"/>
      <c r="I33" s="101"/>
      <c r="J33" s="101"/>
      <c r="K33" s="103"/>
      <c r="L33" s="106" t="str">
        <f>IF(L34="3:0",A32,IF(L34="3:1",A32,IF(L34="3:2",A32,IF(L34="2:3",A34,IF(L34="1:3",A34,IF(L34="0:3",A34,""))))))</f>
        <v>Skála Martin (208) (KMST)</v>
      </c>
      <c r="M33" s="32"/>
      <c r="N33" s="32"/>
      <c r="O33" s="32"/>
      <c r="P33" s="32"/>
      <c r="Q33" s="32"/>
      <c r="R33" s="32"/>
      <c r="S33" s="32"/>
      <c r="T33" s="32"/>
      <c r="U33" s="32"/>
      <c r="V33" s="32"/>
      <c r="W33" s="101"/>
      <c r="X33" s="101"/>
      <c r="Y33" s="101"/>
      <c r="Z33" s="101"/>
      <c r="AA33" s="101"/>
      <c r="AB33" s="101"/>
      <c r="AC33" s="101"/>
      <c r="AD33" s="101"/>
      <c r="AE33" s="101"/>
      <c r="AF33" s="101"/>
      <c r="AG33" s="101"/>
      <c r="AH33" s="103"/>
      <c r="AI33" s="96"/>
      <c r="AJ33" s="17"/>
    </row>
    <row r="34" ht="12.75" customHeight="1">
      <c r="A34" s="100" t="s">
        <v>143</v>
      </c>
      <c r="B34" s="32"/>
      <c r="C34" s="32"/>
      <c r="D34" s="32"/>
      <c r="E34" s="32"/>
      <c r="F34" s="32"/>
      <c r="G34" s="32"/>
      <c r="H34" s="32"/>
      <c r="I34" s="32"/>
      <c r="J34" s="32"/>
      <c r="K34" s="32"/>
      <c r="L34" s="107" t="s">
        <v>84</v>
      </c>
      <c r="W34" s="104"/>
      <c r="X34" s="101"/>
      <c r="Y34" s="101"/>
      <c r="Z34" s="101"/>
      <c r="AA34" s="101"/>
      <c r="AB34" s="101"/>
      <c r="AC34" s="101"/>
      <c r="AD34" s="101"/>
      <c r="AE34" s="101"/>
      <c r="AF34" s="101"/>
      <c r="AG34" s="101"/>
      <c r="AH34" s="103"/>
      <c r="AI34" s="96"/>
      <c r="AJ34" s="96"/>
    </row>
    <row r="35" ht="12.75" customHeight="1">
      <c r="A35" s="104"/>
      <c r="B35" s="101"/>
      <c r="C35" s="101"/>
      <c r="D35" s="101"/>
      <c r="E35" s="101"/>
      <c r="F35" s="101"/>
      <c r="G35" s="101"/>
      <c r="H35" s="101"/>
      <c r="I35" s="101"/>
      <c r="J35" s="101"/>
      <c r="K35" s="101"/>
      <c r="L35" s="101"/>
      <c r="M35" s="101"/>
      <c r="N35" s="101"/>
      <c r="O35" s="101"/>
      <c r="P35" s="101"/>
      <c r="Q35" s="101"/>
      <c r="R35" s="101"/>
      <c r="S35" s="101"/>
      <c r="T35" s="101"/>
      <c r="U35" s="101"/>
      <c r="V35" s="101"/>
      <c r="W35" s="106" t="str">
        <f>IF(W36="3:0",L33,IF(W36="3:1",L33,IF(W36="3:2",L33,IF(W36="2:3",L37,IF(W36="1:3",L37,IF(W36="0:3",L37,""))))))</f>
        <v>Ott Michal (208) (Studenec)</v>
      </c>
      <c r="X35" s="32"/>
      <c r="Y35" s="32"/>
      <c r="Z35" s="32"/>
      <c r="AA35" s="32"/>
      <c r="AB35" s="32"/>
      <c r="AC35" s="32"/>
      <c r="AD35" s="32"/>
      <c r="AE35" s="32"/>
      <c r="AF35" s="32"/>
      <c r="AG35" s="32"/>
      <c r="AH35" s="103"/>
      <c r="AI35" s="96"/>
      <c r="AJ35" s="96"/>
    </row>
    <row r="36" ht="12.75" customHeight="1">
      <c r="A36" s="100" t="s">
        <v>134</v>
      </c>
      <c r="B36" s="32"/>
      <c r="C36" s="32"/>
      <c r="D36" s="32"/>
      <c r="E36" s="32"/>
      <c r="F36" s="32"/>
      <c r="G36" s="32"/>
      <c r="H36" s="32"/>
      <c r="I36" s="32"/>
      <c r="J36" s="32"/>
      <c r="K36" s="32"/>
      <c r="L36" s="101"/>
      <c r="M36" s="101"/>
      <c r="N36" s="101"/>
      <c r="O36" s="101"/>
      <c r="P36" s="101"/>
      <c r="Q36" s="101"/>
      <c r="R36" s="101"/>
      <c r="S36" s="101"/>
      <c r="T36" s="101"/>
      <c r="U36" s="101"/>
      <c r="V36" s="101"/>
      <c r="W36" s="107" t="s">
        <v>84</v>
      </c>
      <c r="AH36" s="108"/>
      <c r="AI36" s="96"/>
      <c r="AJ36" s="96"/>
    </row>
    <row r="37" ht="12.75" customHeight="1">
      <c r="A37" s="104"/>
      <c r="B37" s="101"/>
      <c r="C37" s="101"/>
      <c r="D37" s="101"/>
      <c r="E37" s="101"/>
      <c r="F37" s="101"/>
      <c r="G37" s="101"/>
      <c r="H37" s="101"/>
      <c r="I37" s="101"/>
      <c r="J37" s="101"/>
      <c r="K37" s="103"/>
      <c r="L37" s="106" t="str">
        <f>IF(L38="3:0",A36,IF(L38="3:1",A36,IF(L38="3:2",A36,IF(L38="2:3",A38,IF(L38="1:3",A38,IF(L38="0:3",A38,""))))))</f>
        <v>Ott Michal (208) (Studenec)</v>
      </c>
      <c r="M37" s="32"/>
      <c r="N37" s="32"/>
      <c r="O37" s="32"/>
      <c r="P37" s="32"/>
      <c r="Q37" s="32"/>
      <c r="R37" s="32"/>
      <c r="S37" s="32"/>
      <c r="T37" s="32"/>
      <c r="U37" s="32"/>
      <c r="V37" s="32"/>
      <c r="W37" s="104"/>
      <c r="X37" s="101"/>
      <c r="Y37" s="101"/>
      <c r="Z37" s="101"/>
      <c r="AA37" s="101"/>
      <c r="AB37" s="101"/>
      <c r="AC37" s="101"/>
      <c r="AD37" s="101"/>
      <c r="AE37" s="101"/>
      <c r="AF37" s="101"/>
      <c r="AG37" s="109"/>
      <c r="AH37" s="108"/>
      <c r="AI37" s="96"/>
      <c r="AJ37" s="96"/>
    </row>
    <row r="38" ht="12.75" customHeight="1">
      <c r="A38" s="100" t="s">
        <v>149</v>
      </c>
      <c r="B38" s="32"/>
      <c r="C38" s="32"/>
      <c r="D38" s="32"/>
      <c r="E38" s="32"/>
      <c r="F38" s="32"/>
      <c r="G38" s="32"/>
      <c r="H38" s="32"/>
      <c r="I38" s="32"/>
      <c r="J38" s="32"/>
      <c r="K38" s="32"/>
      <c r="L38" s="107" t="s">
        <v>84</v>
      </c>
      <c r="W38" s="101"/>
      <c r="X38" s="101"/>
      <c r="Y38" s="101"/>
      <c r="Z38" s="101"/>
      <c r="AA38" s="101"/>
      <c r="AB38" s="101"/>
      <c r="AC38" s="101"/>
      <c r="AD38" s="101"/>
      <c r="AE38" s="101"/>
      <c r="AF38" s="101"/>
      <c r="AG38" s="109"/>
      <c r="AH38" s="108"/>
      <c r="AI38" s="96"/>
      <c r="AJ38" s="96"/>
    </row>
    <row r="39" ht="12.75" customHeight="1">
      <c r="A39" s="104"/>
      <c r="B39" s="101"/>
      <c r="C39" s="101"/>
      <c r="D39" s="101"/>
      <c r="E39" s="101"/>
      <c r="F39" s="101"/>
      <c r="G39" s="101"/>
      <c r="H39" s="101"/>
      <c r="I39" s="101"/>
      <c r="J39" s="101"/>
      <c r="K39" s="101"/>
      <c r="L39" s="101"/>
      <c r="M39" s="101"/>
      <c r="N39" s="101"/>
      <c r="O39" s="101"/>
      <c r="P39" s="101"/>
      <c r="Q39" s="101"/>
      <c r="R39" s="101"/>
      <c r="S39" s="101"/>
      <c r="T39" s="101"/>
      <c r="U39" s="101"/>
      <c r="V39" s="101"/>
      <c r="W39" s="113" t="str">
        <f>IF(W40="3:0",W35,IF(W40="3:1",W35,IF(W40="3:2",W35,IF(W40="2:3",W43,IF(W40="1:3",W43,IF(W40="0:3",W43,""))))))</f>
        <v>Ott Michal (208) (Studenec)</v>
      </c>
      <c r="X39" s="32"/>
      <c r="Y39" s="32"/>
      <c r="Z39" s="32"/>
      <c r="AA39" s="32"/>
      <c r="AB39" s="32"/>
      <c r="AC39" s="32"/>
      <c r="AD39" s="32"/>
      <c r="AE39" s="32"/>
      <c r="AF39" s="32"/>
      <c r="AG39" s="32"/>
      <c r="AH39" s="108"/>
      <c r="AI39" s="96"/>
      <c r="AJ39" s="96"/>
    </row>
    <row r="40" ht="12.75" customHeight="1">
      <c r="A40" s="100" t="s">
        <v>142</v>
      </c>
      <c r="B40" s="32"/>
      <c r="C40" s="32"/>
      <c r="D40" s="32"/>
      <c r="E40" s="32"/>
      <c r="F40" s="32"/>
      <c r="G40" s="32"/>
      <c r="H40" s="32"/>
      <c r="I40" s="32"/>
      <c r="J40" s="32"/>
      <c r="K40" s="32"/>
      <c r="L40" s="101"/>
      <c r="M40" s="101"/>
      <c r="N40" s="101"/>
      <c r="O40" s="101"/>
      <c r="P40" s="101"/>
      <c r="Q40" s="101"/>
      <c r="R40" s="101"/>
      <c r="S40" s="101"/>
      <c r="T40" s="101"/>
      <c r="U40" s="101"/>
      <c r="V40" s="101"/>
      <c r="W40" s="114" t="s">
        <v>76</v>
      </c>
      <c r="AH40" s="108"/>
      <c r="AI40" s="96"/>
      <c r="AJ40" s="96"/>
    </row>
    <row r="41" ht="12.75" customHeight="1">
      <c r="A41" s="104"/>
      <c r="B41" s="101"/>
      <c r="C41" s="101"/>
      <c r="D41" s="101"/>
      <c r="E41" s="101"/>
      <c r="F41" s="101"/>
      <c r="G41" s="101"/>
      <c r="H41" s="101"/>
      <c r="I41" s="101"/>
      <c r="J41" s="101"/>
      <c r="K41" s="101"/>
      <c r="L41" s="106" t="str">
        <f>IF(L42="3:0",A40,IF(L42="3:1",A40,IF(L42="3:2",A40,IF(L42="2:3",A42,IF(L42="1:3",A42,IF(L42="0:3",A42,""))))))</f>
        <v>Bulušek Jaromír (208) (Studenec)</v>
      </c>
      <c r="M41" s="32"/>
      <c r="N41" s="32"/>
      <c r="O41" s="32"/>
      <c r="P41" s="32"/>
      <c r="Q41" s="32"/>
      <c r="R41" s="32"/>
      <c r="S41" s="32"/>
      <c r="T41" s="32"/>
      <c r="U41" s="32"/>
      <c r="V41" s="32"/>
      <c r="W41" s="101"/>
      <c r="X41" s="101"/>
      <c r="Y41" s="101"/>
      <c r="Z41" s="101"/>
      <c r="AA41" s="101"/>
      <c r="AB41" s="101"/>
      <c r="AC41" s="101"/>
      <c r="AD41" s="101"/>
      <c r="AE41" s="101"/>
      <c r="AF41" s="101"/>
      <c r="AG41" s="109"/>
      <c r="AH41" s="108"/>
      <c r="AI41" s="96"/>
      <c r="AJ41" s="96"/>
    </row>
    <row r="42" ht="12.75" customHeight="1">
      <c r="A42" s="100" t="s">
        <v>132</v>
      </c>
      <c r="B42" s="32"/>
      <c r="C42" s="32"/>
      <c r="D42" s="32"/>
      <c r="E42" s="32"/>
      <c r="F42" s="32"/>
      <c r="G42" s="32"/>
      <c r="H42" s="32"/>
      <c r="I42" s="32"/>
      <c r="J42" s="32"/>
      <c r="K42" s="32"/>
      <c r="L42" s="107" t="s">
        <v>79</v>
      </c>
      <c r="W42" s="104"/>
      <c r="X42" s="101"/>
      <c r="Y42" s="101"/>
      <c r="Z42" s="101"/>
      <c r="AA42" s="101"/>
      <c r="AB42" s="101"/>
      <c r="AC42" s="101"/>
      <c r="AD42" s="101"/>
      <c r="AE42" s="101"/>
      <c r="AF42" s="101"/>
      <c r="AG42" s="109"/>
      <c r="AH42" s="108"/>
      <c r="AI42" s="96"/>
      <c r="AJ42" s="96"/>
    </row>
    <row r="43" ht="12.75" customHeight="1">
      <c r="A43" s="104"/>
      <c r="B43" s="101"/>
      <c r="C43" s="101"/>
      <c r="D43" s="101"/>
      <c r="E43" s="101"/>
      <c r="F43" s="101"/>
      <c r="G43" s="101"/>
      <c r="H43" s="101"/>
      <c r="I43" s="101"/>
      <c r="J43" s="101"/>
      <c r="K43" s="101"/>
      <c r="L43" s="101"/>
      <c r="M43" s="101"/>
      <c r="N43" s="101"/>
      <c r="O43" s="101"/>
      <c r="P43" s="101"/>
      <c r="Q43" s="101"/>
      <c r="R43" s="101"/>
      <c r="S43" s="101"/>
      <c r="T43" s="101"/>
      <c r="U43" s="101"/>
      <c r="V43" s="101"/>
      <c r="W43" s="106" t="str">
        <f>IF(W44="3:0",L41,IF(W44="3:1",L41,IF(W44="3:2",L41,IF(W44="2:3",L45,IF(W44="1:3",L45,IF(W44="0:3",L45,""))))))</f>
        <v>Bulušek Jaromír (208) (Studenec)</v>
      </c>
      <c r="X43" s="32"/>
      <c r="Y43" s="32"/>
      <c r="Z43" s="32"/>
      <c r="AA43" s="32"/>
      <c r="AB43" s="32"/>
      <c r="AC43" s="32"/>
      <c r="AD43" s="32"/>
      <c r="AE43" s="32"/>
      <c r="AF43" s="32"/>
      <c r="AG43" s="32"/>
      <c r="AH43" s="108"/>
      <c r="AI43" s="96"/>
      <c r="AJ43" s="96"/>
    </row>
    <row r="44" ht="12.75" customHeight="1">
      <c r="A44" s="100" t="s">
        <v>150</v>
      </c>
      <c r="B44" s="32"/>
      <c r="C44" s="32"/>
      <c r="D44" s="32"/>
      <c r="E44" s="32"/>
      <c r="F44" s="32"/>
      <c r="G44" s="32"/>
      <c r="H44" s="32"/>
      <c r="I44" s="32"/>
      <c r="J44" s="32"/>
      <c r="K44" s="32"/>
      <c r="L44" s="101"/>
      <c r="M44" s="101"/>
      <c r="N44" s="101"/>
      <c r="O44" s="101"/>
      <c r="P44" s="101"/>
      <c r="Q44" s="101"/>
      <c r="R44" s="101"/>
      <c r="S44" s="101"/>
      <c r="T44" s="101"/>
      <c r="U44" s="101"/>
      <c r="V44" s="101"/>
      <c r="W44" s="107" t="s">
        <v>79</v>
      </c>
      <c r="AH44" s="103"/>
      <c r="AI44" s="96"/>
      <c r="AJ44" s="96"/>
    </row>
    <row r="45" ht="12.75" customHeight="1">
      <c r="A45" s="104"/>
      <c r="B45" s="101"/>
      <c r="C45" s="101"/>
      <c r="D45" s="101"/>
      <c r="E45" s="101"/>
      <c r="F45" s="101"/>
      <c r="G45" s="101"/>
      <c r="H45" s="101"/>
      <c r="I45" s="101"/>
      <c r="J45" s="101"/>
      <c r="K45" s="101"/>
      <c r="L45" s="106" t="str">
        <f>IF(L46="3:0",A44,IF(L46="3:1",A44,IF(L46="3:2",A44,IF(L46="2:3",A46,IF(L46="1:3",A46,IF(L46="0:3",A46,""))))))</f>
        <v>Novák Karel (208) (Studenec)</v>
      </c>
      <c r="M45" s="32"/>
      <c r="N45" s="32"/>
      <c r="O45" s="32"/>
      <c r="P45" s="32"/>
      <c r="Q45" s="32"/>
      <c r="R45" s="32"/>
      <c r="S45" s="32"/>
      <c r="T45" s="32"/>
      <c r="U45" s="32"/>
      <c r="V45" s="32"/>
      <c r="W45" s="104"/>
      <c r="X45" s="101"/>
      <c r="Y45" s="101"/>
      <c r="Z45" s="101"/>
      <c r="AA45" s="101"/>
      <c r="AB45" s="101"/>
      <c r="AC45" s="101"/>
      <c r="AD45" s="101"/>
      <c r="AE45" s="101"/>
      <c r="AF45" s="101"/>
      <c r="AG45" s="109"/>
      <c r="AH45" s="103"/>
      <c r="AI45" s="96"/>
      <c r="AJ45" s="96"/>
    </row>
    <row r="46" ht="12.75" customHeight="1">
      <c r="A46" s="100" t="s">
        <v>138</v>
      </c>
      <c r="B46" s="32"/>
      <c r="C46" s="32"/>
      <c r="D46" s="32"/>
      <c r="E46" s="32"/>
      <c r="F46" s="32"/>
      <c r="G46" s="32"/>
      <c r="H46" s="32"/>
      <c r="I46" s="32"/>
      <c r="J46" s="32"/>
      <c r="K46" s="32"/>
      <c r="L46" s="107" t="s">
        <v>82</v>
      </c>
      <c r="W46" s="101"/>
      <c r="X46" s="101"/>
      <c r="Y46" s="101"/>
      <c r="Z46" s="101"/>
      <c r="AA46" s="109"/>
      <c r="AB46" s="109"/>
      <c r="AC46" s="109"/>
      <c r="AD46" s="109"/>
      <c r="AE46" s="109"/>
      <c r="AF46" s="109"/>
      <c r="AG46" s="109"/>
      <c r="AH46" s="103"/>
      <c r="AI46" s="96"/>
      <c r="AJ46" s="96"/>
    </row>
    <row r="47" ht="12.75" customHeight="1">
      <c r="A47" s="115"/>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8"/>
      <c r="AI47" s="17"/>
      <c r="AJ47" s="96"/>
    </row>
    <row r="48" ht="12.75" customHeight="1">
      <c r="A48" s="97"/>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9"/>
      <c r="AI48" s="17"/>
      <c r="AJ48" s="96"/>
    </row>
    <row r="49" ht="10.5" customHeight="1">
      <c r="A49" s="106" t="str">
        <f>IF(L34="3:0",A34,IF(L34="3:1",A34,IF(L34="3:2",A34,IF(L34="2:3",A32,IF(L34="1:3",A32,IF(L34="0:3",A32,""))))))</f>
        <v>Böhm Ondřej (206) (Víchová)</v>
      </c>
      <c r="B49" s="32"/>
      <c r="C49" s="32"/>
      <c r="D49" s="32"/>
      <c r="E49" s="32"/>
      <c r="F49" s="32"/>
      <c r="G49" s="32"/>
      <c r="H49" s="32"/>
      <c r="I49" s="32"/>
      <c r="J49" s="32"/>
      <c r="K49" s="32"/>
      <c r="L49" s="101"/>
      <c r="M49" s="101"/>
      <c r="N49" s="101"/>
      <c r="O49" s="101"/>
      <c r="P49" s="101"/>
      <c r="Q49" s="101"/>
      <c r="R49" s="101"/>
      <c r="S49" s="101"/>
      <c r="T49" s="101"/>
      <c r="U49" s="101"/>
      <c r="V49" s="101"/>
      <c r="W49" s="101"/>
      <c r="X49" s="101"/>
      <c r="Y49" s="101"/>
      <c r="Z49" s="102" t="s">
        <v>86</v>
      </c>
      <c r="AA49" s="101"/>
      <c r="AB49" s="101"/>
      <c r="AC49" s="101"/>
      <c r="AD49" s="101"/>
      <c r="AE49" s="101"/>
      <c r="AF49" s="101"/>
      <c r="AG49" s="101"/>
      <c r="AH49" s="103"/>
      <c r="AI49" s="17"/>
      <c r="AJ49" s="17"/>
    </row>
    <row r="50" ht="12.75" customHeight="1">
      <c r="A50" s="104"/>
      <c r="B50" s="101"/>
      <c r="C50" s="101"/>
      <c r="D50" s="101"/>
      <c r="E50" s="101"/>
      <c r="F50" s="101"/>
      <c r="G50" s="101"/>
      <c r="H50" s="101"/>
      <c r="I50" s="101"/>
      <c r="J50" s="101"/>
      <c r="K50" s="103"/>
      <c r="L50" s="106" t="str">
        <f>IF(L51="3:0",A49,IF(L51="3:1",A49,IF(L51="3:2",A49,IF(L51="2:3",A51,IF(L51="1:3",A51,IF(L51="0:3",A51,""))))))</f>
        <v>Böhm Ondřej (206) (Víchová)</v>
      </c>
      <c r="M50" s="32"/>
      <c r="N50" s="32"/>
      <c r="O50" s="32"/>
      <c r="P50" s="32"/>
      <c r="Q50" s="32"/>
      <c r="R50" s="32"/>
      <c r="S50" s="32"/>
      <c r="T50" s="32"/>
      <c r="U50" s="32"/>
      <c r="V50" s="32"/>
      <c r="W50" s="101"/>
      <c r="X50" s="101"/>
      <c r="Y50" s="101"/>
      <c r="Z50" s="101"/>
      <c r="AA50" s="101"/>
      <c r="AB50" s="101"/>
      <c r="AC50" s="101"/>
      <c r="AD50" s="101"/>
      <c r="AE50" s="101"/>
      <c r="AF50" s="101"/>
      <c r="AG50" s="101"/>
      <c r="AH50" s="103"/>
      <c r="AI50" s="17"/>
      <c r="AJ50" s="17"/>
    </row>
    <row r="51" ht="12.75" customHeight="1">
      <c r="A51" s="106" t="str">
        <f>IF(L38="3:0",A38,IF(L38="3:1",A38,IF(L38="3:2",A38,IF(L38="2:3",A36,IF(L38="1:3",A36,IF(L38="0:3",A36,""))))))</f>
        <v>Hušek Marek (190) (KMST)</v>
      </c>
      <c r="B51" s="32"/>
      <c r="C51" s="32"/>
      <c r="D51" s="32"/>
      <c r="E51" s="32"/>
      <c r="F51" s="32"/>
      <c r="G51" s="32"/>
      <c r="H51" s="32"/>
      <c r="I51" s="32"/>
      <c r="J51" s="32"/>
      <c r="K51" s="32"/>
      <c r="L51" s="107" t="s">
        <v>79</v>
      </c>
      <c r="W51" s="104"/>
      <c r="X51" s="101"/>
      <c r="Y51" s="101"/>
      <c r="Z51" s="101"/>
      <c r="AA51" s="101"/>
      <c r="AB51" s="101"/>
      <c r="AC51" s="101"/>
      <c r="AD51" s="101"/>
      <c r="AE51" s="101"/>
      <c r="AF51" s="101"/>
      <c r="AG51" s="101"/>
      <c r="AH51" s="103"/>
      <c r="AI51" s="17"/>
      <c r="AJ51" s="17"/>
    </row>
    <row r="52" ht="12.75" customHeight="1">
      <c r="A52" s="104"/>
      <c r="B52" s="101"/>
      <c r="C52" s="101"/>
      <c r="D52" s="101"/>
      <c r="E52" s="101"/>
      <c r="F52" s="101"/>
      <c r="G52" s="101"/>
      <c r="H52" s="101"/>
      <c r="I52" s="101"/>
      <c r="J52" s="101"/>
      <c r="K52" s="101"/>
      <c r="L52" s="101"/>
      <c r="M52" s="101"/>
      <c r="N52" s="101"/>
      <c r="O52" s="101"/>
      <c r="P52" s="101"/>
      <c r="Q52" s="101"/>
      <c r="R52" s="101"/>
      <c r="S52" s="101"/>
      <c r="T52" s="101"/>
      <c r="U52" s="101"/>
      <c r="V52" s="101"/>
      <c r="W52" s="106" t="str">
        <f>IF(W53="3:0",L50,IF(W53="3:1",L50,IF(W53="3:2",L50,IF(W53="2:3",L54,IF(W53="1:3",L54,IF(W53="0:3",L54,""))))))</f>
        <v>Böhm Ondřej (206) (Víchová)</v>
      </c>
      <c r="X52" s="32"/>
      <c r="Y52" s="32"/>
      <c r="Z52" s="32"/>
      <c r="AA52" s="32"/>
      <c r="AB52" s="32"/>
      <c r="AC52" s="32"/>
      <c r="AD52" s="32"/>
      <c r="AE52" s="32"/>
      <c r="AF52" s="32"/>
      <c r="AG52" s="32"/>
      <c r="AH52" s="103"/>
      <c r="AI52" s="17"/>
      <c r="AJ52" s="17"/>
    </row>
    <row r="53" ht="12.75" customHeight="1">
      <c r="A53" s="106" t="str">
        <f>IF(L42="3:0",A42,IF(L42="3:1",A42,IF(L42="3:2",A42,IF(L42="2:3",A40,IF(L42="1:3",A40,IF(L42="0:3",A40,""))))))</f>
        <v>Černý Vojtěch (208) (PINK!)</v>
      </c>
      <c r="B53" s="32"/>
      <c r="C53" s="32"/>
      <c r="D53" s="32"/>
      <c r="E53" s="32"/>
      <c r="F53" s="32"/>
      <c r="G53" s="32"/>
      <c r="H53" s="32"/>
      <c r="I53" s="32"/>
      <c r="J53" s="32"/>
      <c r="K53" s="32"/>
      <c r="L53" s="101"/>
      <c r="M53" s="101"/>
      <c r="N53" s="101"/>
      <c r="O53" s="101"/>
      <c r="P53" s="101"/>
      <c r="Q53" s="101"/>
      <c r="R53" s="101"/>
      <c r="S53" s="101"/>
      <c r="T53" s="101"/>
      <c r="U53" s="101"/>
      <c r="V53" s="101"/>
      <c r="W53" s="107" t="s">
        <v>79</v>
      </c>
      <c r="AH53" s="103"/>
      <c r="AI53" s="17"/>
      <c r="AJ53" s="17"/>
    </row>
    <row r="54" ht="12.75" customHeight="1">
      <c r="A54" s="104"/>
      <c r="B54" s="101"/>
      <c r="C54" s="101"/>
      <c r="D54" s="101"/>
      <c r="E54" s="101"/>
      <c r="F54" s="101"/>
      <c r="G54" s="101"/>
      <c r="H54" s="101"/>
      <c r="I54" s="101"/>
      <c r="J54" s="101"/>
      <c r="K54" s="103"/>
      <c r="L54" s="106" t="str">
        <f>IF(L55="3:0",A53,IF(L55="3:1",A53,IF(L55="3:2",A53,IF(L55="2:3",A55,IF(L55="1:3",A55,IF(L55="0:3",A55,""))))))</f>
        <v>Schlegel František (208) (KMST)</v>
      </c>
      <c r="M54" s="32"/>
      <c r="N54" s="32"/>
      <c r="O54" s="32"/>
      <c r="P54" s="32"/>
      <c r="Q54" s="32"/>
      <c r="R54" s="32"/>
      <c r="S54" s="32"/>
      <c r="T54" s="32"/>
      <c r="U54" s="32"/>
      <c r="V54" s="32"/>
      <c r="W54" s="104"/>
      <c r="X54" s="101"/>
      <c r="Y54" s="101"/>
      <c r="Z54" s="101"/>
      <c r="AA54" s="101"/>
      <c r="AB54" s="101"/>
      <c r="AC54" s="101"/>
      <c r="AD54" s="101"/>
      <c r="AE54" s="101"/>
      <c r="AF54" s="101"/>
      <c r="AG54" s="109"/>
      <c r="AH54" s="103"/>
      <c r="AI54" s="17"/>
      <c r="AJ54" s="17"/>
    </row>
    <row r="55" ht="12.75" customHeight="1">
      <c r="A55" s="106" t="str">
        <f>IF(L46="3:0",A46,IF(L46="3:1",A46,IF(L46="3:2",A46,IF(L46="2:3",A44,IF(L46="1:3",A44,IF(L46="0:3",A44,""))))))</f>
        <v>Schlegel František (208) (KMST)</v>
      </c>
      <c r="B55" s="32"/>
      <c r="C55" s="32"/>
      <c r="D55" s="32"/>
      <c r="E55" s="32"/>
      <c r="F55" s="32"/>
      <c r="G55" s="32"/>
      <c r="H55" s="32"/>
      <c r="I55" s="32"/>
      <c r="J55" s="32"/>
      <c r="K55" s="32"/>
      <c r="L55" s="107" t="s">
        <v>84</v>
      </c>
      <c r="W55" s="101"/>
      <c r="X55" s="101"/>
      <c r="Y55" s="101"/>
      <c r="Z55" s="101"/>
      <c r="AA55" s="101"/>
      <c r="AB55" s="101"/>
      <c r="AC55" s="101"/>
      <c r="AD55" s="101"/>
      <c r="AE55" s="101"/>
      <c r="AF55" s="101"/>
      <c r="AG55" s="109"/>
      <c r="AH55" s="103"/>
      <c r="AI55" s="17"/>
      <c r="AJ55" s="17"/>
    </row>
    <row r="56" ht="12.75" customHeight="1">
      <c r="A56" s="115"/>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8"/>
      <c r="AI56" s="17"/>
      <c r="AJ56" s="17"/>
    </row>
    <row r="57" ht="11.25" customHeight="1">
      <c r="A57" s="97"/>
      <c r="B57" s="98"/>
      <c r="C57" s="98"/>
      <c r="D57" s="98"/>
      <c r="E57" s="98"/>
      <c r="F57" s="98"/>
      <c r="G57" s="98"/>
      <c r="H57" s="98"/>
      <c r="I57" s="98"/>
      <c r="J57" s="98"/>
      <c r="K57" s="98"/>
      <c r="L57" s="98"/>
      <c r="M57" s="98"/>
      <c r="N57" s="98"/>
      <c r="O57" s="98"/>
      <c r="P57" s="98"/>
      <c r="Q57" s="98"/>
      <c r="R57" s="98"/>
      <c r="S57" s="98"/>
      <c r="T57" s="98"/>
      <c r="U57" s="98"/>
      <c r="V57" s="98"/>
      <c r="W57" s="98"/>
      <c r="X57" s="98"/>
      <c r="Y57" s="98"/>
      <c r="Z57" s="120" t="s">
        <v>89</v>
      </c>
      <c r="AA57" s="98"/>
      <c r="AB57" s="98"/>
      <c r="AC57" s="98"/>
      <c r="AD57" s="98"/>
      <c r="AE57" s="98"/>
      <c r="AF57" s="98"/>
      <c r="AG57" s="98"/>
      <c r="AH57" s="99"/>
      <c r="AI57" s="17"/>
      <c r="AJ57" s="17"/>
    </row>
    <row r="58" ht="12.75" customHeight="1">
      <c r="A58" s="104"/>
      <c r="B58" s="101"/>
      <c r="C58" s="101"/>
      <c r="D58" s="101"/>
      <c r="E58" s="101"/>
      <c r="F58" s="101"/>
      <c r="G58" s="101"/>
      <c r="H58" s="101"/>
      <c r="I58" s="101"/>
      <c r="J58" s="101"/>
      <c r="K58" s="101"/>
      <c r="L58" s="113" t="str">
        <f>IF(W36="3:0",L37,IF(W36="3:1",L37,IF(W36="3:2",L37,IF(W36="2:3",L33,IF(W36="1:3",L33,IF(W36="0:3",L33,""))))))</f>
        <v>Skála Martin (208) (KMST)</v>
      </c>
      <c r="M58" s="32"/>
      <c r="N58" s="32"/>
      <c r="O58" s="32"/>
      <c r="P58" s="32"/>
      <c r="Q58" s="32"/>
      <c r="R58" s="32"/>
      <c r="S58" s="32"/>
      <c r="T58" s="32"/>
      <c r="U58" s="32"/>
      <c r="V58" s="32"/>
      <c r="W58" s="101"/>
      <c r="X58" s="101"/>
      <c r="Y58" s="101"/>
      <c r="Z58" s="101"/>
      <c r="AA58" s="101"/>
      <c r="AB58" s="101"/>
      <c r="AC58" s="101"/>
      <c r="AD58" s="101"/>
      <c r="AE58" s="101"/>
      <c r="AF58" s="101"/>
      <c r="AG58" s="101"/>
      <c r="AH58" s="103"/>
      <c r="AI58" s="17"/>
      <c r="AJ58" s="17"/>
    </row>
    <row r="59" ht="12.75" customHeight="1">
      <c r="A59" s="104"/>
      <c r="B59" s="101"/>
      <c r="C59" s="101"/>
      <c r="D59" s="101"/>
      <c r="E59" s="101"/>
      <c r="F59" s="101"/>
      <c r="G59" s="101"/>
      <c r="H59" s="101"/>
      <c r="I59" s="101"/>
      <c r="J59" s="101"/>
      <c r="K59" s="101"/>
      <c r="L59" s="101"/>
      <c r="M59" s="101"/>
      <c r="N59" s="101"/>
      <c r="O59" s="101"/>
      <c r="P59" s="101"/>
      <c r="Q59" s="101"/>
      <c r="R59" s="101"/>
      <c r="S59" s="101"/>
      <c r="T59" s="101"/>
      <c r="U59" s="101"/>
      <c r="V59" s="103"/>
      <c r="W59" s="106" t="str">
        <f>IF(W60="3:0",L58,IF(W60="3:1",L58,IF(W60="3:2",L58,IF(W60="2:3",L60,IF(W60="1:3",L60,IF(W60="0:3",L60,""))))))</f>
        <v>Novák Karel (208) (Studenec)</v>
      </c>
      <c r="X59" s="32"/>
      <c r="Y59" s="32"/>
      <c r="Z59" s="32"/>
      <c r="AA59" s="32"/>
      <c r="AB59" s="32"/>
      <c r="AC59" s="32"/>
      <c r="AD59" s="32"/>
      <c r="AE59" s="32"/>
      <c r="AF59" s="32"/>
      <c r="AG59" s="32"/>
      <c r="AH59" s="103"/>
      <c r="AI59" s="17"/>
      <c r="AJ59" s="17"/>
    </row>
    <row r="60" ht="12.75" customHeight="1">
      <c r="A60" s="104"/>
      <c r="B60" s="101"/>
      <c r="C60" s="101"/>
      <c r="D60" s="101"/>
      <c r="E60" s="101"/>
      <c r="F60" s="101"/>
      <c r="G60" s="101"/>
      <c r="H60" s="101"/>
      <c r="I60" s="101"/>
      <c r="J60" s="101"/>
      <c r="K60" s="101"/>
      <c r="L60" s="113" t="str">
        <f>IF(W44="3:0",L45,IF(W44="3:1",L45,IF(W44="3:2",L45,IF(W44="2:3",L41,IF(W44="1:3",L41,IF(W44="0:3",L41,""))))))</f>
        <v>Novák Karel (208) (Studenec)</v>
      </c>
      <c r="M60" s="32"/>
      <c r="N60" s="32"/>
      <c r="O60" s="32"/>
      <c r="P60" s="32"/>
      <c r="Q60" s="32"/>
      <c r="R60" s="32"/>
      <c r="S60" s="32"/>
      <c r="T60" s="32"/>
      <c r="U60" s="32"/>
      <c r="V60" s="32"/>
      <c r="W60" s="107" t="s">
        <v>82</v>
      </c>
      <c r="AH60" s="103"/>
      <c r="AI60" s="17"/>
      <c r="AJ60" s="17"/>
    </row>
    <row r="61" ht="11.25" customHeight="1">
      <c r="A61" s="115"/>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8"/>
      <c r="AI61" s="17"/>
      <c r="AJ61" s="17"/>
    </row>
    <row r="62" ht="12.75" customHeight="1">
      <c r="A62" s="97"/>
      <c r="B62" s="98"/>
      <c r="C62" s="98"/>
      <c r="D62" s="98"/>
      <c r="E62" s="98"/>
      <c r="F62" s="98"/>
      <c r="G62" s="98"/>
      <c r="H62" s="98"/>
      <c r="I62" s="98"/>
      <c r="J62" s="98"/>
      <c r="K62" s="98"/>
      <c r="L62" s="98"/>
      <c r="M62" s="98"/>
      <c r="N62" s="98"/>
      <c r="O62" s="98"/>
      <c r="P62" s="98"/>
      <c r="Q62" s="98"/>
      <c r="R62" s="98"/>
      <c r="S62" s="98"/>
      <c r="T62" s="98"/>
      <c r="U62" s="98"/>
      <c r="V62" s="98"/>
      <c r="W62" s="98"/>
      <c r="X62" s="98"/>
      <c r="Y62" s="98"/>
      <c r="Z62" s="120" t="s">
        <v>91</v>
      </c>
      <c r="AA62" s="98"/>
      <c r="AB62" s="98"/>
      <c r="AC62" s="98"/>
      <c r="AD62" s="98"/>
      <c r="AE62" s="98"/>
      <c r="AF62" s="98"/>
      <c r="AG62" s="98"/>
      <c r="AH62" s="99"/>
      <c r="AI62" s="17"/>
      <c r="AJ62" s="17"/>
    </row>
    <row r="63" ht="12.75" customHeight="1">
      <c r="A63" s="104"/>
      <c r="B63" s="101"/>
      <c r="C63" s="101"/>
      <c r="D63" s="101"/>
      <c r="E63" s="101"/>
      <c r="F63" s="101"/>
      <c r="G63" s="101"/>
      <c r="H63" s="101"/>
      <c r="I63" s="101"/>
      <c r="J63" s="101"/>
      <c r="K63" s="101"/>
      <c r="L63" s="113" t="str">
        <f>IF(L51="3:0",A51,IF(L51="3:1",A51,IF(L51="3:2",A51,IF(L51="2:3",A49,IF(L51="1:3",A49,IF(L51="0:3",A49,""))))))</f>
        <v>Hušek Marek (190) (KMST)</v>
      </c>
      <c r="M63" s="32"/>
      <c r="N63" s="32"/>
      <c r="O63" s="32"/>
      <c r="P63" s="32"/>
      <c r="Q63" s="32"/>
      <c r="R63" s="32"/>
      <c r="S63" s="32"/>
      <c r="T63" s="32"/>
      <c r="U63" s="32"/>
      <c r="V63" s="32"/>
      <c r="W63" s="101"/>
      <c r="X63" s="101"/>
      <c r="Y63" s="101"/>
      <c r="Z63" s="101"/>
      <c r="AA63" s="101"/>
      <c r="AB63" s="101"/>
      <c r="AC63" s="101"/>
      <c r="AD63" s="101"/>
      <c r="AE63" s="101"/>
      <c r="AF63" s="101"/>
      <c r="AG63" s="101"/>
      <c r="AH63" s="103"/>
      <c r="AI63" s="17"/>
      <c r="AJ63" s="17"/>
    </row>
    <row r="64" ht="12.75" customHeight="1">
      <c r="A64" s="104"/>
      <c r="B64" s="101"/>
      <c r="C64" s="101"/>
      <c r="D64" s="101"/>
      <c r="E64" s="101"/>
      <c r="F64" s="101"/>
      <c r="G64" s="101"/>
      <c r="H64" s="101"/>
      <c r="I64" s="101"/>
      <c r="J64" s="101"/>
      <c r="K64" s="101"/>
      <c r="L64" s="101"/>
      <c r="M64" s="101"/>
      <c r="N64" s="101"/>
      <c r="O64" s="101"/>
      <c r="P64" s="101"/>
      <c r="Q64" s="101"/>
      <c r="R64" s="101"/>
      <c r="S64" s="101"/>
      <c r="T64" s="101"/>
      <c r="U64" s="101"/>
      <c r="V64" s="103"/>
      <c r="W64" s="106" t="str">
        <f>IF(W65="3:0",L63,IF(W65="3:1",L63,IF(W65="3:2",L63,IF(W65="2:3",L65,IF(W65="1:3",L65,IF(W65="0:3",L65,""))))))</f>
        <v>Černý Vojtěch (208) (PINK!)</v>
      </c>
      <c r="X64" s="32"/>
      <c r="Y64" s="32"/>
      <c r="Z64" s="32"/>
      <c r="AA64" s="32"/>
      <c r="AB64" s="32"/>
      <c r="AC64" s="32"/>
      <c r="AD64" s="32"/>
      <c r="AE64" s="32"/>
      <c r="AF64" s="32"/>
      <c r="AG64" s="32"/>
      <c r="AH64" s="103"/>
      <c r="AI64" s="17"/>
      <c r="AJ64" s="17"/>
    </row>
    <row r="65" ht="12.75" customHeight="1">
      <c r="A65" s="104"/>
      <c r="B65" s="101"/>
      <c r="C65" s="101"/>
      <c r="D65" s="101"/>
      <c r="E65" s="101"/>
      <c r="F65" s="101"/>
      <c r="G65" s="101"/>
      <c r="H65" s="101"/>
      <c r="I65" s="101"/>
      <c r="J65" s="101"/>
      <c r="K65" s="101"/>
      <c r="L65" s="113" t="str">
        <f>IF(L55="3:0",A55,IF(L55="3:1",A55,IF(L55="3:2",A55,IF(L55="2:3",A53,IF(L55="1:3",A53,IF(L55="0:3",A53,""))))))</f>
        <v>Černý Vojtěch (208) (PINK!)</v>
      </c>
      <c r="M65" s="32"/>
      <c r="N65" s="32"/>
      <c r="O65" s="32"/>
      <c r="P65" s="32"/>
      <c r="Q65" s="32"/>
      <c r="R65" s="32"/>
      <c r="S65" s="32"/>
      <c r="T65" s="32"/>
      <c r="U65" s="32"/>
      <c r="V65" s="32"/>
      <c r="W65" s="107" t="s">
        <v>84</v>
      </c>
      <c r="AH65" s="103"/>
      <c r="AI65" s="17"/>
      <c r="AJ65" s="17"/>
    </row>
    <row r="66" ht="12.75" customHeight="1">
      <c r="A66" s="115"/>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8"/>
      <c r="AI66" s="17"/>
      <c r="AJ66" s="17"/>
    </row>
    <row r="67" ht="15.75" customHeight="1">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7"/>
      <c r="AJ67" s="17"/>
    </row>
    <row r="68" ht="12.75" customHeight="1">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7"/>
      <c r="AJ68" s="17"/>
    </row>
    <row r="69" ht="12.75" customHeight="1">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7"/>
      <c r="AJ69" s="17"/>
    </row>
    <row r="70" ht="12.75" customHeight="1">
      <c r="A70" s="121" t="str">
        <f>A1</f>
        <v>1. KBT Libereckého kraje</v>
      </c>
      <c r="B70" s="2"/>
      <c r="C70" s="2"/>
      <c r="D70" s="2"/>
      <c r="E70" s="2"/>
      <c r="F70" s="2"/>
      <c r="G70" s="2"/>
      <c r="H70" s="2"/>
      <c r="I70" s="4"/>
      <c r="J70" s="122"/>
      <c r="K70" s="123" t="str">
        <f>K1</f>
        <v>Liberec, 28.9.2026</v>
      </c>
      <c r="L70" s="2"/>
      <c r="M70" s="2"/>
      <c r="N70" s="2"/>
      <c r="O70" s="2"/>
      <c r="P70" s="2"/>
      <c r="Q70" s="2"/>
      <c r="R70" s="2"/>
      <c r="S70" s="4"/>
      <c r="T70" s="122"/>
      <c r="U70" s="148" t="str">
        <f>U1</f>
        <v>Divize</v>
      </c>
      <c r="V70" s="2"/>
      <c r="W70" s="4"/>
      <c r="X70" s="149" t="str">
        <f>X1</f>
        <v>G</v>
      </c>
      <c r="Y70" s="2"/>
      <c r="Z70" s="4"/>
      <c r="AA70" s="149" t="str">
        <f>Z73</f>
        <v>o 9.-16.místo</v>
      </c>
      <c r="AB70" s="2"/>
      <c r="AC70" s="2"/>
      <c r="AD70" s="2"/>
      <c r="AE70" s="2"/>
      <c r="AF70" s="2"/>
      <c r="AG70" s="2"/>
      <c r="AH70" s="16"/>
      <c r="AI70" s="17"/>
      <c r="AJ70" s="17"/>
    </row>
    <row r="71" ht="12.75" customHeight="1">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7"/>
      <c r="AJ71" s="17"/>
    </row>
    <row r="72" ht="12.75" customHeight="1">
      <c r="A72" s="97"/>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9"/>
      <c r="AI72" s="17"/>
      <c r="AJ72" s="17"/>
    </row>
    <row r="73" ht="12.75" customHeight="1">
      <c r="A73" s="100" t="s">
        <v>121</v>
      </c>
      <c r="B73" s="32"/>
      <c r="C73" s="32"/>
      <c r="D73" s="32"/>
      <c r="E73" s="32"/>
      <c r="F73" s="32"/>
      <c r="G73" s="32"/>
      <c r="H73" s="32"/>
      <c r="I73" s="32"/>
      <c r="J73" s="32"/>
      <c r="K73" s="32"/>
      <c r="L73" s="101"/>
      <c r="M73" s="101"/>
      <c r="N73" s="101"/>
      <c r="O73" s="101"/>
      <c r="P73" s="101"/>
      <c r="Q73" s="101"/>
      <c r="R73" s="101"/>
      <c r="S73" s="101"/>
      <c r="T73" s="101"/>
      <c r="U73" s="101"/>
      <c r="V73" s="101"/>
      <c r="W73" s="101"/>
      <c r="X73" s="101"/>
      <c r="Y73" s="101"/>
      <c r="Z73" s="102" t="s">
        <v>93</v>
      </c>
      <c r="AA73" s="101"/>
      <c r="AB73" s="101"/>
      <c r="AC73" s="101"/>
      <c r="AD73" s="101"/>
      <c r="AE73" s="101"/>
      <c r="AF73" s="101"/>
      <c r="AG73" s="101"/>
      <c r="AH73" s="103"/>
      <c r="AI73" s="17"/>
      <c r="AJ73" s="17"/>
    </row>
    <row r="74" ht="12.75" customHeight="1">
      <c r="A74" s="104"/>
      <c r="B74" s="101"/>
      <c r="C74" s="101"/>
      <c r="D74" s="101"/>
      <c r="E74" s="101"/>
      <c r="F74" s="101"/>
      <c r="G74" s="101"/>
      <c r="H74" s="101"/>
      <c r="I74" s="101"/>
      <c r="J74" s="101"/>
      <c r="K74" s="103"/>
      <c r="L74" s="106" t="str">
        <f>IF(L75="3:0",A73,IF(L75="3:1",A73,IF(L75="3:2",A73,IF(L75="2:3",A75,IF(L75="1:3",A75,IF(L75="0:3",A75,""))))))</f>
        <v>Fejfar Marek (182) (N. Ves)</v>
      </c>
      <c r="M74" s="32"/>
      <c r="N74" s="32"/>
      <c r="O74" s="32"/>
      <c r="P74" s="32"/>
      <c r="Q74" s="32"/>
      <c r="R74" s="32"/>
      <c r="S74" s="32"/>
      <c r="T74" s="32"/>
      <c r="U74" s="32"/>
      <c r="V74" s="32"/>
      <c r="W74" s="101"/>
      <c r="X74" s="101"/>
      <c r="Y74" s="101"/>
      <c r="Z74" s="101"/>
      <c r="AA74" s="101"/>
      <c r="AB74" s="101"/>
      <c r="AC74" s="101"/>
      <c r="AD74" s="101"/>
      <c r="AE74" s="101"/>
      <c r="AF74" s="101"/>
      <c r="AG74" s="101"/>
      <c r="AH74" s="103"/>
      <c r="AI74" s="90"/>
      <c r="AJ74" s="17"/>
    </row>
    <row r="75" ht="12.75" customHeight="1">
      <c r="A75" s="100" t="s">
        <v>152</v>
      </c>
      <c r="B75" s="32"/>
      <c r="C75" s="32"/>
      <c r="D75" s="32"/>
      <c r="E75" s="32"/>
      <c r="F75" s="32"/>
      <c r="G75" s="32"/>
      <c r="H75" s="32"/>
      <c r="I75" s="32"/>
      <c r="J75" s="32"/>
      <c r="K75" s="32"/>
      <c r="L75" s="107" t="s">
        <v>79</v>
      </c>
      <c r="W75" s="104"/>
      <c r="X75" s="101"/>
      <c r="Y75" s="101"/>
      <c r="Z75" s="101"/>
      <c r="AA75" s="101"/>
      <c r="AB75" s="101"/>
      <c r="AC75" s="101"/>
      <c r="AD75" s="101"/>
      <c r="AE75" s="101"/>
      <c r="AF75" s="101"/>
      <c r="AG75" s="101"/>
      <c r="AH75" s="103"/>
      <c r="AI75" s="17"/>
      <c r="AJ75" s="17"/>
    </row>
    <row r="76" ht="12.75" customHeight="1">
      <c r="A76" s="104"/>
      <c r="B76" s="101"/>
      <c r="C76" s="101"/>
      <c r="D76" s="101"/>
      <c r="E76" s="101"/>
      <c r="F76" s="101"/>
      <c r="G76" s="101"/>
      <c r="H76" s="101"/>
      <c r="I76" s="101"/>
      <c r="J76" s="101"/>
      <c r="K76" s="101"/>
      <c r="L76" s="101"/>
      <c r="M76" s="101"/>
      <c r="N76" s="101"/>
      <c r="O76" s="101"/>
      <c r="P76" s="101"/>
      <c r="Q76" s="101"/>
      <c r="R76" s="101"/>
      <c r="S76" s="101"/>
      <c r="T76" s="101"/>
      <c r="U76" s="101"/>
      <c r="V76" s="101"/>
      <c r="W76" s="106" t="str">
        <f>IF(W77="3:0",L74,IF(W77="3:1",L74,IF(W77="3:2",L74,IF(W77="2:3",L78,IF(W77="1:3",L78,IF(W77="0:3",L78,""))))))</f>
        <v>Fejfar Marek (182) (N. Ves)</v>
      </c>
      <c r="X76" s="32"/>
      <c r="Y76" s="32"/>
      <c r="Z76" s="32"/>
      <c r="AA76" s="32"/>
      <c r="AB76" s="32"/>
      <c r="AC76" s="32"/>
      <c r="AD76" s="32"/>
      <c r="AE76" s="32"/>
      <c r="AF76" s="32"/>
      <c r="AG76" s="32"/>
      <c r="AH76" s="103"/>
      <c r="AI76" s="17"/>
      <c r="AJ76" s="90"/>
    </row>
    <row r="77" ht="12.75" customHeight="1">
      <c r="A77" s="100" t="s">
        <v>141</v>
      </c>
      <c r="B77" s="32"/>
      <c r="C77" s="32"/>
      <c r="D77" s="32"/>
      <c r="E77" s="32"/>
      <c r="F77" s="32"/>
      <c r="G77" s="32"/>
      <c r="H77" s="32"/>
      <c r="I77" s="32"/>
      <c r="J77" s="32"/>
      <c r="K77" s="32"/>
      <c r="L77" s="101"/>
      <c r="M77" s="101"/>
      <c r="N77" s="101"/>
      <c r="O77" s="101"/>
      <c r="P77" s="101"/>
      <c r="Q77" s="101"/>
      <c r="R77" s="101"/>
      <c r="S77" s="101"/>
      <c r="T77" s="101"/>
      <c r="U77" s="101"/>
      <c r="V77" s="101"/>
      <c r="W77" s="107" t="s">
        <v>79</v>
      </c>
      <c r="AH77" s="108"/>
      <c r="AI77" s="17"/>
      <c r="AJ77" s="17"/>
    </row>
    <row r="78" ht="12.75" customHeight="1">
      <c r="A78" s="104"/>
      <c r="B78" s="101"/>
      <c r="C78" s="101"/>
      <c r="D78" s="101"/>
      <c r="E78" s="101"/>
      <c r="F78" s="101"/>
      <c r="G78" s="101"/>
      <c r="H78" s="101"/>
      <c r="I78" s="101"/>
      <c r="J78" s="101"/>
      <c r="K78" s="103"/>
      <c r="L78" s="106" t="str">
        <f>IF(L79="3:0",A77,IF(L79="3:1",A77,IF(L79="3:2",A77,IF(L79="2:3",A79,IF(L79="1:3",A79,IF(L79="0:3",A79,""))))))</f>
        <v>Urchgerová Mandukhai (208) (Ji KŠ)</v>
      </c>
      <c r="M78" s="32"/>
      <c r="N78" s="32"/>
      <c r="O78" s="32"/>
      <c r="P78" s="32"/>
      <c r="Q78" s="32"/>
      <c r="R78" s="32"/>
      <c r="S78" s="32"/>
      <c r="T78" s="32"/>
      <c r="U78" s="32"/>
      <c r="V78" s="32"/>
      <c r="W78" s="104"/>
      <c r="X78" s="101"/>
      <c r="Y78" s="101"/>
      <c r="Z78" s="101"/>
      <c r="AA78" s="101"/>
      <c r="AB78" s="101"/>
      <c r="AC78" s="101"/>
      <c r="AD78" s="101"/>
      <c r="AE78" s="101"/>
      <c r="AF78" s="101"/>
      <c r="AG78" s="109"/>
      <c r="AH78" s="108"/>
      <c r="AI78" s="17"/>
      <c r="AJ78" s="17"/>
    </row>
    <row r="79" ht="12.75" customHeight="1">
      <c r="A79" s="100" t="s">
        <v>137</v>
      </c>
      <c r="B79" s="32"/>
      <c r="C79" s="32"/>
      <c r="D79" s="32"/>
      <c r="E79" s="32"/>
      <c r="F79" s="32"/>
      <c r="G79" s="32"/>
      <c r="H79" s="32"/>
      <c r="I79" s="32"/>
      <c r="J79" s="32"/>
      <c r="K79" s="32"/>
      <c r="L79" s="107" t="s">
        <v>82</v>
      </c>
      <c r="W79" s="101"/>
      <c r="X79" s="101"/>
      <c r="Y79" s="101"/>
      <c r="Z79" s="101"/>
      <c r="AA79" s="101"/>
      <c r="AB79" s="101"/>
      <c r="AC79" s="101"/>
      <c r="AD79" s="101"/>
      <c r="AE79" s="101"/>
      <c r="AF79" s="101"/>
      <c r="AG79" s="109"/>
      <c r="AH79" s="108"/>
      <c r="AI79" s="17"/>
      <c r="AJ79" s="17"/>
    </row>
    <row r="80" ht="12.75" customHeight="1">
      <c r="A80" s="104"/>
      <c r="B80" s="101"/>
      <c r="C80" s="101"/>
      <c r="D80" s="101"/>
      <c r="E80" s="101"/>
      <c r="F80" s="101"/>
      <c r="G80" s="101"/>
      <c r="H80" s="101"/>
      <c r="I80" s="101"/>
      <c r="J80" s="101"/>
      <c r="K80" s="101"/>
      <c r="L80" s="101"/>
      <c r="M80" s="101"/>
      <c r="N80" s="101"/>
      <c r="O80" s="101"/>
      <c r="P80" s="101"/>
      <c r="Q80" s="101"/>
      <c r="R80" s="101"/>
      <c r="S80" s="101"/>
      <c r="T80" s="101"/>
      <c r="U80" s="101"/>
      <c r="V80" s="101"/>
      <c r="W80" s="113" t="str">
        <f>IF(W81="3:0",W76,IF(W81="3:1",W76,IF(W81="3:2",W76,IF(W81="2:3",W84,IF(W81="1:3",W84,IF(W81="0:3",W84,""))))))</f>
        <v>Spilka Václav (194) (Víchová)</v>
      </c>
      <c r="X80" s="32"/>
      <c r="Y80" s="32"/>
      <c r="Z80" s="32"/>
      <c r="AA80" s="32"/>
      <c r="AB80" s="32"/>
      <c r="AC80" s="32"/>
      <c r="AD80" s="32"/>
      <c r="AE80" s="32"/>
      <c r="AF80" s="32"/>
      <c r="AG80" s="32"/>
      <c r="AH80" s="108"/>
      <c r="AI80" s="17"/>
      <c r="AJ80" s="17"/>
    </row>
    <row r="81" ht="12.75" customHeight="1">
      <c r="A81" s="100" t="s">
        <v>145</v>
      </c>
      <c r="B81" s="32"/>
      <c r="C81" s="32"/>
      <c r="D81" s="32"/>
      <c r="E81" s="32"/>
      <c r="F81" s="32"/>
      <c r="G81" s="32"/>
      <c r="H81" s="32"/>
      <c r="I81" s="32"/>
      <c r="J81" s="32"/>
      <c r="K81" s="32"/>
      <c r="L81" s="101"/>
      <c r="M81" s="101"/>
      <c r="N81" s="101"/>
      <c r="O81" s="101"/>
      <c r="P81" s="101"/>
      <c r="Q81" s="101"/>
      <c r="R81" s="101"/>
      <c r="S81" s="101"/>
      <c r="T81" s="101"/>
      <c r="U81" s="101"/>
      <c r="V81" s="101"/>
      <c r="W81" s="114" t="s">
        <v>84</v>
      </c>
      <c r="AH81" s="108"/>
      <c r="AI81" s="17"/>
      <c r="AJ81" s="17"/>
    </row>
    <row r="82" ht="12.75" customHeight="1">
      <c r="A82" s="104"/>
      <c r="B82" s="101"/>
      <c r="C82" s="101"/>
      <c r="D82" s="101"/>
      <c r="E82" s="101"/>
      <c r="F82" s="101"/>
      <c r="G82" s="101"/>
      <c r="H82" s="101"/>
      <c r="I82" s="101"/>
      <c r="J82" s="101"/>
      <c r="K82" s="101"/>
      <c r="L82" s="106" t="str">
        <f>IF(L83="3:0",A81,IF(L83="3:1",A81,IF(L83="3:2",A81,IF(L83="2:3",A83,IF(L83="1:3",A83,IF(L83="0:3",A83,""))))))</f>
        <v>Madiarii Maksym (208) (KMST)</v>
      </c>
      <c r="M82" s="32"/>
      <c r="N82" s="32"/>
      <c r="O82" s="32"/>
      <c r="P82" s="32"/>
      <c r="Q82" s="32"/>
      <c r="R82" s="32"/>
      <c r="S82" s="32"/>
      <c r="T82" s="32"/>
      <c r="U82" s="32"/>
      <c r="V82" s="32"/>
      <c r="W82" s="101"/>
      <c r="X82" s="101"/>
      <c r="Y82" s="101"/>
      <c r="Z82" s="101"/>
      <c r="AA82" s="101"/>
      <c r="AB82" s="101"/>
      <c r="AC82" s="101"/>
      <c r="AD82" s="101"/>
      <c r="AE82" s="101"/>
      <c r="AF82" s="101"/>
      <c r="AG82" s="109"/>
      <c r="AH82" s="108"/>
      <c r="AI82" s="17"/>
      <c r="AJ82" s="17"/>
    </row>
    <row r="83" ht="12.75" customHeight="1">
      <c r="A83" s="100" t="s">
        <v>140</v>
      </c>
      <c r="B83" s="32"/>
      <c r="C83" s="32"/>
      <c r="D83" s="32"/>
      <c r="E83" s="32"/>
      <c r="F83" s="32"/>
      <c r="G83" s="32"/>
      <c r="H83" s="32"/>
      <c r="I83" s="32"/>
      <c r="J83" s="32"/>
      <c r="K83" s="32"/>
      <c r="L83" s="107" t="s">
        <v>79</v>
      </c>
      <c r="W83" s="104"/>
      <c r="X83" s="101"/>
      <c r="Y83" s="101"/>
      <c r="Z83" s="101"/>
      <c r="AA83" s="101"/>
      <c r="AB83" s="101"/>
      <c r="AC83" s="101"/>
      <c r="AD83" s="101"/>
      <c r="AE83" s="101"/>
      <c r="AF83" s="101"/>
      <c r="AG83" s="109"/>
      <c r="AH83" s="108"/>
      <c r="AI83" s="17"/>
      <c r="AJ83" s="17"/>
    </row>
    <row r="84" ht="12.75" customHeight="1">
      <c r="A84" s="104"/>
      <c r="B84" s="101"/>
      <c r="C84" s="101"/>
      <c r="D84" s="101"/>
      <c r="E84" s="101"/>
      <c r="F84" s="101"/>
      <c r="G84" s="101"/>
      <c r="H84" s="101"/>
      <c r="I84" s="101"/>
      <c r="J84" s="101"/>
      <c r="K84" s="101"/>
      <c r="L84" s="101"/>
      <c r="M84" s="101"/>
      <c r="N84" s="101"/>
      <c r="O84" s="101"/>
      <c r="P84" s="101"/>
      <c r="Q84" s="101"/>
      <c r="R84" s="101"/>
      <c r="S84" s="101"/>
      <c r="T84" s="101"/>
      <c r="U84" s="101"/>
      <c r="V84" s="101"/>
      <c r="W84" s="106" t="str">
        <f>IF(W85="3:0",L82,IF(W85="3:1",L82,IF(W85="3:2",L82,IF(W85="2:3",L86,IF(W85="1:3",L86,IF(W85="0:3",L86,""))))))</f>
        <v>Spilka Václav (194) (Víchová)</v>
      </c>
      <c r="X84" s="32"/>
      <c r="Y84" s="32"/>
      <c r="Z84" s="32"/>
      <c r="AA84" s="32"/>
      <c r="AB84" s="32"/>
      <c r="AC84" s="32"/>
      <c r="AD84" s="32"/>
      <c r="AE84" s="32"/>
      <c r="AF84" s="32"/>
      <c r="AG84" s="32"/>
      <c r="AH84" s="108"/>
      <c r="AI84" s="17"/>
      <c r="AJ84" s="17"/>
    </row>
    <row r="85" ht="12.75" customHeight="1">
      <c r="A85" s="100" t="s">
        <v>129</v>
      </c>
      <c r="B85" s="32"/>
      <c r="C85" s="32"/>
      <c r="D85" s="32"/>
      <c r="E85" s="32"/>
      <c r="F85" s="32"/>
      <c r="G85" s="32"/>
      <c r="H85" s="32"/>
      <c r="I85" s="32"/>
      <c r="J85" s="32"/>
      <c r="K85" s="32"/>
      <c r="L85" s="101"/>
      <c r="M85" s="101"/>
      <c r="N85" s="101"/>
      <c r="O85" s="101"/>
      <c r="P85" s="101"/>
      <c r="Q85" s="101"/>
      <c r="R85" s="101"/>
      <c r="S85" s="101"/>
      <c r="T85" s="101"/>
      <c r="U85" s="101"/>
      <c r="V85" s="101"/>
      <c r="W85" s="107" t="s">
        <v>84</v>
      </c>
      <c r="AH85" s="103"/>
      <c r="AI85" s="17"/>
      <c r="AJ85" s="17"/>
    </row>
    <row r="86" ht="12.75" customHeight="1">
      <c r="A86" s="104"/>
      <c r="B86" s="101"/>
      <c r="C86" s="101"/>
      <c r="D86" s="101"/>
      <c r="E86" s="101"/>
      <c r="F86" s="101"/>
      <c r="G86" s="101"/>
      <c r="H86" s="101"/>
      <c r="I86" s="101"/>
      <c r="J86" s="101"/>
      <c r="K86" s="101"/>
      <c r="L86" s="106" t="str">
        <f>IF(L87="3:0",A85,IF(L87="3:1",A85,IF(L87="3:2",A85,IF(L87="2:3",A87,IF(L87="1:3",A87,IF(L87="0:3",A87,""))))))</f>
        <v>Spilka Václav (194) (Víchová)</v>
      </c>
      <c r="M86" s="32"/>
      <c r="N86" s="32"/>
      <c r="O86" s="32"/>
      <c r="P86" s="32"/>
      <c r="Q86" s="32"/>
      <c r="R86" s="32"/>
      <c r="S86" s="32"/>
      <c r="T86" s="32"/>
      <c r="U86" s="32"/>
      <c r="V86" s="32"/>
      <c r="W86" s="104"/>
      <c r="X86" s="101"/>
      <c r="Y86" s="101"/>
      <c r="Z86" s="101"/>
      <c r="AA86" s="101"/>
      <c r="AB86" s="101"/>
      <c r="AC86" s="101"/>
      <c r="AD86" s="101"/>
      <c r="AE86" s="101"/>
      <c r="AF86" s="101"/>
      <c r="AG86" s="109"/>
      <c r="AH86" s="103"/>
      <c r="AI86" s="17"/>
      <c r="AJ86" s="17"/>
    </row>
    <row r="87" ht="12.75" customHeight="1">
      <c r="A87" s="100" t="s">
        <v>147</v>
      </c>
      <c r="B87" s="32"/>
      <c r="C87" s="32"/>
      <c r="D87" s="32"/>
      <c r="E87" s="32"/>
      <c r="F87" s="32"/>
      <c r="G87" s="32"/>
      <c r="H87" s="32"/>
      <c r="I87" s="32"/>
      <c r="J87" s="32"/>
      <c r="K87" s="32"/>
      <c r="L87" s="107" t="s">
        <v>84</v>
      </c>
      <c r="W87" s="101"/>
      <c r="X87" s="101"/>
      <c r="Y87" s="101"/>
      <c r="Z87" s="101"/>
      <c r="AA87" s="109"/>
      <c r="AB87" s="109"/>
      <c r="AC87" s="109"/>
      <c r="AD87" s="109"/>
      <c r="AE87" s="109"/>
      <c r="AF87" s="109"/>
      <c r="AG87" s="109"/>
      <c r="AH87" s="103"/>
      <c r="AI87" s="17"/>
      <c r="AJ87" s="17"/>
    </row>
    <row r="88" ht="12.75" customHeight="1">
      <c r="A88" s="115"/>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8"/>
      <c r="AI88" s="17"/>
      <c r="AJ88" s="17"/>
    </row>
    <row r="89" ht="12.75" customHeight="1">
      <c r="A89" s="97"/>
      <c r="B89" s="98"/>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9"/>
      <c r="AI89" s="17"/>
      <c r="AJ89" s="17"/>
    </row>
    <row r="90" ht="12.75" customHeight="1">
      <c r="A90" s="106" t="str">
        <f>IF(L75="3:0",A75,IF(L75="3:1",A75,IF(L75="3:2",A75,IF(L75="2:3",A73,IF(L75="1:3",A73,IF(L75="0:3",A73,""))))))</f>
        <v>Pelikán Ryan (208) (Vesec)</v>
      </c>
      <c r="B90" s="32"/>
      <c r="C90" s="32"/>
      <c r="D90" s="32"/>
      <c r="E90" s="32"/>
      <c r="F90" s="32"/>
      <c r="G90" s="32"/>
      <c r="H90" s="32"/>
      <c r="I90" s="32"/>
      <c r="J90" s="32"/>
      <c r="K90" s="32"/>
      <c r="L90" s="101"/>
      <c r="M90" s="101"/>
      <c r="N90" s="101"/>
      <c r="O90" s="101"/>
      <c r="P90" s="101"/>
      <c r="Q90" s="101"/>
      <c r="R90" s="101"/>
      <c r="S90" s="101"/>
      <c r="T90" s="101"/>
      <c r="U90" s="101"/>
      <c r="V90" s="101"/>
      <c r="W90" s="101"/>
      <c r="X90" s="101"/>
      <c r="Y90" s="101"/>
      <c r="Z90" s="102" t="s">
        <v>94</v>
      </c>
      <c r="AA90" s="101"/>
      <c r="AB90" s="101"/>
      <c r="AC90" s="101"/>
      <c r="AD90" s="101"/>
      <c r="AE90" s="101"/>
      <c r="AF90" s="101"/>
      <c r="AG90" s="101"/>
      <c r="AH90" s="103"/>
      <c r="AI90" s="17"/>
      <c r="AJ90" s="17"/>
    </row>
    <row r="91" ht="12.75" customHeight="1">
      <c r="A91" s="104"/>
      <c r="B91" s="101"/>
      <c r="C91" s="101"/>
      <c r="D91" s="101"/>
      <c r="E91" s="101"/>
      <c r="F91" s="101"/>
      <c r="G91" s="101"/>
      <c r="H91" s="101"/>
      <c r="I91" s="101"/>
      <c r="J91" s="101"/>
      <c r="K91" s="103"/>
      <c r="L91" s="106" t="str">
        <f>IF(L92="3:0",A90,IF(L92="3:1",A90,IF(L92="3:2",A90,IF(L92="2:3",A92,IF(L92="1:3",A92,IF(L92="0:3",A92,""))))))</f>
        <v>Šikýř Daniel (191) (PINK!)</v>
      </c>
      <c r="M91" s="32"/>
      <c r="N91" s="32"/>
      <c r="O91" s="32"/>
      <c r="P91" s="32"/>
      <c r="Q91" s="32"/>
      <c r="R91" s="32"/>
      <c r="S91" s="32"/>
      <c r="T91" s="32"/>
      <c r="U91" s="32"/>
      <c r="V91" s="32"/>
      <c r="W91" s="101"/>
      <c r="X91" s="101"/>
      <c r="Y91" s="101"/>
      <c r="Z91" s="101"/>
      <c r="AA91" s="101"/>
      <c r="AB91" s="101"/>
      <c r="AC91" s="101"/>
      <c r="AD91" s="101"/>
      <c r="AE91" s="101"/>
      <c r="AF91" s="101"/>
      <c r="AG91" s="101"/>
      <c r="AH91" s="103"/>
      <c r="AI91" s="17"/>
      <c r="AJ91" s="17"/>
    </row>
    <row r="92" ht="12.75" customHeight="1">
      <c r="A92" s="106" t="str">
        <f>IF(L79="3:0",A79,IF(L79="3:1",A79,IF(L79="3:2",A79,IF(L79="2:3",A77,IF(L79="1:3",A77,IF(L79="0:3",A77,""))))))</f>
        <v>Šikýř Daniel (191) (PINK!)</v>
      </c>
      <c r="B92" s="32"/>
      <c r="C92" s="32"/>
      <c r="D92" s="32"/>
      <c r="E92" s="32"/>
      <c r="F92" s="32"/>
      <c r="G92" s="32"/>
      <c r="H92" s="32"/>
      <c r="I92" s="32"/>
      <c r="J92" s="32"/>
      <c r="K92" s="32"/>
      <c r="L92" s="107" t="s">
        <v>82</v>
      </c>
      <c r="W92" s="104"/>
      <c r="X92" s="101"/>
      <c r="Y92" s="101"/>
      <c r="Z92" s="101"/>
      <c r="AA92" s="101"/>
      <c r="AB92" s="101"/>
      <c r="AC92" s="101"/>
      <c r="AD92" s="101"/>
      <c r="AE92" s="101"/>
      <c r="AF92" s="101"/>
      <c r="AG92" s="101"/>
      <c r="AH92" s="103"/>
      <c r="AI92" s="17"/>
      <c r="AJ92" s="17"/>
    </row>
    <row r="93" ht="12.75" customHeight="1">
      <c r="A93" s="104"/>
      <c r="B93" s="101"/>
      <c r="C93" s="101"/>
      <c r="D93" s="101"/>
      <c r="E93" s="101"/>
      <c r="F93" s="101"/>
      <c r="G93" s="101"/>
      <c r="H93" s="101"/>
      <c r="I93" s="101"/>
      <c r="J93" s="101"/>
      <c r="K93" s="101"/>
      <c r="L93" s="101"/>
      <c r="M93" s="101"/>
      <c r="N93" s="101"/>
      <c r="O93" s="101"/>
      <c r="P93" s="101"/>
      <c r="Q93" s="101"/>
      <c r="R93" s="101"/>
      <c r="S93" s="101"/>
      <c r="T93" s="101"/>
      <c r="U93" s="101"/>
      <c r="V93" s="101"/>
      <c r="W93" s="106" t="str">
        <f>IF(W94="3:0",L91,IF(W94="3:1",L91,IF(W94="3:2",L91,IF(W94="2:3",L95,IF(W94="1:3",L95,IF(W94="0:3",L95,""))))))</f>
        <v>Šikýř Daniel (191) (PINK!)</v>
      </c>
      <c r="X93" s="32"/>
      <c r="Y93" s="32"/>
      <c r="Z93" s="32"/>
      <c r="AA93" s="32"/>
      <c r="AB93" s="32"/>
      <c r="AC93" s="32"/>
      <c r="AD93" s="32"/>
      <c r="AE93" s="32"/>
      <c r="AF93" s="32"/>
      <c r="AG93" s="32"/>
      <c r="AH93" s="103"/>
      <c r="AI93" s="17"/>
      <c r="AJ93" s="17"/>
    </row>
    <row r="94" ht="12.75" customHeight="1">
      <c r="A94" s="106" t="str">
        <f>IF(L83="3:0",A83,IF(L83="3:1",A83,IF(L83="3:2",A83,IF(L83="2:3",A81,IF(L83="1:3",A81,IF(L83="0:3",A81,""))))))</f>
        <v>Pešková Adéla (208) (PINK!)</v>
      </c>
      <c r="B94" s="32"/>
      <c r="C94" s="32"/>
      <c r="D94" s="32"/>
      <c r="E94" s="32"/>
      <c r="F94" s="32"/>
      <c r="G94" s="32"/>
      <c r="H94" s="32"/>
      <c r="I94" s="32"/>
      <c r="J94" s="32"/>
      <c r="K94" s="32"/>
      <c r="L94" s="101"/>
      <c r="M94" s="101"/>
      <c r="N94" s="101"/>
      <c r="O94" s="101"/>
      <c r="P94" s="101"/>
      <c r="Q94" s="101"/>
      <c r="R94" s="101"/>
      <c r="S94" s="101"/>
      <c r="T94" s="101"/>
      <c r="U94" s="101"/>
      <c r="V94" s="101"/>
      <c r="W94" s="107" t="s">
        <v>78</v>
      </c>
      <c r="AH94" s="103"/>
      <c r="AI94" s="17"/>
      <c r="AJ94" s="17"/>
    </row>
    <row r="95" ht="12.75" customHeight="1">
      <c r="A95" s="104"/>
      <c r="B95" s="101"/>
      <c r="C95" s="101"/>
      <c r="D95" s="101"/>
      <c r="E95" s="101"/>
      <c r="F95" s="101"/>
      <c r="G95" s="101"/>
      <c r="H95" s="101"/>
      <c r="I95" s="101"/>
      <c r="J95" s="101"/>
      <c r="K95" s="103"/>
      <c r="L95" s="106" t="str">
        <f>IF(L96="3:0",A94,IF(L96="3:1",A94,IF(L96="3:2",A94,IF(L96="2:3",A96,IF(L96="1:3",A96,IF(L96="0:3",A96,""))))))</f>
        <v>Pešková Adéla (208) (PINK!)</v>
      </c>
      <c r="M95" s="32"/>
      <c r="N95" s="32"/>
      <c r="O95" s="32"/>
      <c r="P95" s="32"/>
      <c r="Q95" s="32"/>
      <c r="R95" s="32"/>
      <c r="S95" s="32"/>
      <c r="T95" s="32"/>
      <c r="U95" s="32"/>
      <c r="V95" s="32"/>
      <c r="W95" s="104"/>
      <c r="X95" s="101"/>
      <c r="Y95" s="101"/>
      <c r="Z95" s="101"/>
      <c r="AA95" s="101"/>
      <c r="AB95" s="101"/>
      <c r="AC95" s="101"/>
      <c r="AD95" s="101"/>
      <c r="AE95" s="101"/>
      <c r="AF95" s="101"/>
      <c r="AG95" s="109"/>
      <c r="AH95" s="103"/>
      <c r="AI95" s="17"/>
      <c r="AJ95" s="17"/>
    </row>
    <row r="96" ht="12.75" customHeight="1">
      <c r="A96" s="106" t="str">
        <f>IF(L87="3:0",A87,IF(L87="3:1",A87,IF(L87="3:2",A87,IF(L87="2:3",A85,IF(L87="1:3",A85,IF(L87="0:3",A85,""))))))</f>
        <v>Lamberský Petr (208) (KMST)</v>
      </c>
      <c r="B96" s="32"/>
      <c r="C96" s="32"/>
      <c r="D96" s="32"/>
      <c r="E96" s="32"/>
      <c r="F96" s="32"/>
      <c r="G96" s="32"/>
      <c r="H96" s="32"/>
      <c r="I96" s="32"/>
      <c r="J96" s="32"/>
      <c r="K96" s="32"/>
      <c r="L96" s="107" t="s">
        <v>76</v>
      </c>
      <c r="W96" s="101"/>
      <c r="X96" s="101"/>
      <c r="Y96" s="101"/>
      <c r="Z96" s="101"/>
      <c r="AA96" s="101"/>
      <c r="AB96" s="101"/>
      <c r="AC96" s="101"/>
      <c r="AD96" s="101"/>
      <c r="AE96" s="101"/>
      <c r="AF96" s="101"/>
      <c r="AG96" s="109"/>
      <c r="AH96" s="103"/>
      <c r="AI96" s="17"/>
      <c r="AJ96" s="17"/>
    </row>
    <row r="97" ht="12.75" customHeight="1">
      <c r="A97" s="115"/>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8"/>
      <c r="AI97" s="17"/>
      <c r="AJ97" s="17"/>
    </row>
    <row r="98" ht="12.75" customHeight="1">
      <c r="A98" s="97"/>
      <c r="B98" s="98"/>
      <c r="C98" s="98"/>
      <c r="D98" s="98"/>
      <c r="E98" s="98"/>
      <c r="F98" s="98"/>
      <c r="G98" s="98"/>
      <c r="H98" s="98"/>
      <c r="I98" s="98"/>
      <c r="J98" s="98"/>
      <c r="K98" s="98"/>
      <c r="L98" s="98"/>
      <c r="M98" s="98"/>
      <c r="N98" s="98"/>
      <c r="O98" s="98"/>
      <c r="P98" s="98"/>
      <c r="Q98" s="98"/>
      <c r="R98" s="98"/>
      <c r="S98" s="98"/>
      <c r="T98" s="98"/>
      <c r="U98" s="98"/>
      <c r="V98" s="98"/>
      <c r="W98" s="98"/>
      <c r="X98" s="98"/>
      <c r="Y98" s="98"/>
      <c r="Z98" s="120" t="s">
        <v>95</v>
      </c>
      <c r="AA98" s="98"/>
      <c r="AB98" s="98"/>
      <c r="AC98" s="98"/>
      <c r="AD98" s="98"/>
      <c r="AE98" s="98"/>
      <c r="AF98" s="98"/>
      <c r="AG98" s="98"/>
      <c r="AH98" s="99"/>
      <c r="AI98" s="17"/>
      <c r="AJ98" s="17"/>
    </row>
    <row r="99" ht="12.75" customHeight="1">
      <c r="A99" s="104"/>
      <c r="B99" s="101"/>
      <c r="C99" s="101"/>
      <c r="D99" s="101"/>
      <c r="E99" s="101"/>
      <c r="F99" s="101"/>
      <c r="G99" s="101"/>
      <c r="H99" s="101"/>
      <c r="I99" s="101"/>
      <c r="J99" s="101"/>
      <c r="K99" s="101"/>
      <c r="L99" s="113" t="str">
        <f>IF(W77="3:0",L78,IF(W77="3:1",L78,IF(W77="3:2",L78,IF(W77="2:3",L74,IF(W77="1:3",L74,IF(W77="0:3",L74,""))))))</f>
        <v>Urchgerová Mandukhai (208) (Ji KŠ)</v>
      </c>
      <c r="M99" s="32"/>
      <c r="N99" s="32"/>
      <c r="O99" s="32"/>
      <c r="P99" s="32"/>
      <c r="Q99" s="32"/>
      <c r="R99" s="32"/>
      <c r="S99" s="32"/>
      <c r="T99" s="32"/>
      <c r="U99" s="32"/>
      <c r="V99" s="32"/>
      <c r="W99" s="101"/>
      <c r="X99" s="101"/>
      <c r="Y99" s="101"/>
      <c r="Z99" s="101"/>
      <c r="AA99" s="101"/>
      <c r="AB99" s="101"/>
      <c r="AC99" s="101"/>
      <c r="AD99" s="101"/>
      <c r="AE99" s="101"/>
      <c r="AF99" s="101"/>
      <c r="AG99" s="101"/>
      <c r="AH99" s="103"/>
      <c r="AI99" s="17"/>
      <c r="AJ99" s="17"/>
    </row>
    <row r="100" ht="12.75" customHeight="1">
      <c r="A100" s="104"/>
      <c r="B100" s="101"/>
      <c r="C100" s="101"/>
      <c r="D100" s="101"/>
      <c r="E100" s="101"/>
      <c r="F100" s="101"/>
      <c r="G100" s="101"/>
      <c r="H100" s="101"/>
      <c r="I100" s="101"/>
      <c r="J100" s="101"/>
      <c r="K100" s="101"/>
      <c r="L100" s="101"/>
      <c r="M100" s="101"/>
      <c r="N100" s="101"/>
      <c r="O100" s="101"/>
      <c r="P100" s="101"/>
      <c r="Q100" s="101"/>
      <c r="R100" s="101"/>
      <c r="S100" s="101"/>
      <c r="T100" s="101"/>
      <c r="U100" s="101"/>
      <c r="V100" s="103"/>
      <c r="W100" s="106" t="str">
        <f>IF(W101="3:0",L99,IF(W101="3:1",L99,IF(W101="3:2",L99,IF(W101="2:3",L101,IF(W101="1:3",L101,IF(W101="0:3",L101,""))))))</f>
        <v>Madiarii Maksym (208) (KMST)</v>
      </c>
      <c r="X100" s="32"/>
      <c r="Y100" s="32"/>
      <c r="Z100" s="32"/>
      <c r="AA100" s="32"/>
      <c r="AB100" s="32"/>
      <c r="AC100" s="32"/>
      <c r="AD100" s="32"/>
      <c r="AE100" s="32"/>
      <c r="AF100" s="32"/>
      <c r="AG100" s="32"/>
      <c r="AH100" s="103"/>
      <c r="AI100" s="17"/>
      <c r="AJ100" s="17"/>
    </row>
    <row r="101" ht="12.75" customHeight="1">
      <c r="A101" s="104"/>
      <c r="B101" s="101"/>
      <c r="C101" s="101"/>
      <c r="D101" s="101"/>
      <c r="E101" s="101"/>
      <c r="F101" s="101"/>
      <c r="G101" s="101"/>
      <c r="H101" s="101"/>
      <c r="I101" s="101"/>
      <c r="J101" s="101"/>
      <c r="K101" s="101"/>
      <c r="L101" s="113" t="str">
        <f>IF(W85="3:0",L86,IF(W85="3:1",L86,IF(W85="3:2",L86,IF(W85="2:3",L82,IF(W85="1:3",L82,IF(W85="0:3",L82,""))))))</f>
        <v>Madiarii Maksym (208) (KMST)</v>
      </c>
      <c r="M101" s="32"/>
      <c r="N101" s="32"/>
      <c r="O101" s="32"/>
      <c r="P101" s="32"/>
      <c r="Q101" s="32"/>
      <c r="R101" s="32"/>
      <c r="S101" s="32"/>
      <c r="T101" s="32"/>
      <c r="U101" s="32"/>
      <c r="V101" s="32"/>
      <c r="W101" s="107" t="s">
        <v>85</v>
      </c>
      <c r="AH101" s="103"/>
      <c r="AI101" s="17"/>
      <c r="AJ101" s="17"/>
    </row>
    <row r="102" ht="12.75" customHeight="1">
      <c r="A102" s="115"/>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8"/>
      <c r="AI102" s="17"/>
      <c r="AJ102" s="17"/>
    </row>
    <row r="103" ht="12.75" customHeight="1">
      <c r="A103" s="97"/>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120" t="s">
        <v>96</v>
      </c>
      <c r="AA103" s="98"/>
      <c r="AB103" s="98"/>
      <c r="AC103" s="98"/>
      <c r="AD103" s="98"/>
      <c r="AE103" s="98"/>
      <c r="AF103" s="98"/>
      <c r="AG103" s="98"/>
      <c r="AH103" s="99"/>
      <c r="AI103" s="17"/>
      <c r="AJ103" s="17"/>
    </row>
    <row r="104" ht="12.75" customHeight="1">
      <c r="A104" s="104"/>
      <c r="B104" s="101"/>
      <c r="C104" s="101"/>
      <c r="D104" s="101"/>
      <c r="E104" s="101"/>
      <c r="F104" s="101"/>
      <c r="G104" s="101"/>
      <c r="H104" s="101"/>
      <c r="I104" s="101"/>
      <c r="J104" s="101"/>
      <c r="K104" s="101"/>
      <c r="L104" s="113" t="str">
        <f>IF(L92="3:0",A92,IF(L92="3:1",A92,IF(L92="3:2",A92,IF(L92="2:3",A90,IF(L92="1:3",A90,IF(L92="0:3",A90,""))))))</f>
        <v>Pelikán Ryan (208) (Vesec)</v>
      </c>
      <c r="M104" s="32"/>
      <c r="N104" s="32"/>
      <c r="O104" s="32"/>
      <c r="P104" s="32"/>
      <c r="Q104" s="32"/>
      <c r="R104" s="32"/>
      <c r="S104" s="32"/>
      <c r="T104" s="32"/>
      <c r="U104" s="32"/>
      <c r="V104" s="32"/>
      <c r="W104" s="101"/>
      <c r="X104" s="101"/>
      <c r="Y104" s="101"/>
      <c r="Z104" s="101"/>
      <c r="AA104" s="101"/>
      <c r="AB104" s="101"/>
      <c r="AC104" s="101"/>
      <c r="AD104" s="101"/>
      <c r="AE104" s="101"/>
      <c r="AF104" s="101"/>
      <c r="AG104" s="101"/>
      <c r="AH104" s="103"/>
      <c r="AI104" s="17"/>
      <c r="AJ104" s="17"/>
    </row>
    <row r="105" ht="12.75" customHeight="1">
      <c r="A105" s="104"/>
      <c r="B105" s="101"/>
      <c r="C105" s="101"/>
      <c r="D105" s="101"/>
      <c r="E105" s="101"/>
      <c r="F105" s="101"/>
      <c r="G105" s="101"/>
      <c r="H105" s="101"/>
      <c r="I105" s="101"/>
      <c r="J105" s="101"/>
      <c r="K105" s="101"/>
      <c r="L105" s="101"/>
      <c r="M105" s="101"/>
      <c r="N105" s="101"/>
      <c r="O105" s="101"/>
      <c r="P105" s="101"/>
      <c r="Q105" s="101"/>
      <c r="R105" s="101"/>
      <c r="S105" s="101"/>
      <c r="T105" s="101"/>
      <c r="U105" s="101"/>
      <c r="V105" s="103"/>
      <c r="W105" s="106" t="str">
        <f>IF(W106="3:0",L104,IF(W106="3:1",L104,IF(W106="3:2",L104,IF(W106="2:3",L106,IF(W106="1:3",L106,IF(W106="0:3",L106,""))))))</f>
        <v>Lamberský Petr (208) (KMST)</v>
      </c>
      <c r="X105" s="32"/>
      <c r="Y105" s="32"/>
      <c r="Z105" s="32"/>
      <c r="AA105" s="32"/>
      <c r="AB105" s="32"/>
      <c r="AC105" s="32"/>
      <c r="AD105" s="32"/>
      <c r="AE105" s="32"/>
      <c r="AF105" s="32"/>
      <c r="AG105" s="32"/>
      <c r="AH105" s="103"/>
      <c r="AI105" s="17"/>
      <c r="AJ105" s="17"/>
    </row>
    <row r="106" ht="12.75" customHeight="1">
      <c r="A106" s="104"/>
      <c r="B106" s="101"/>
      <c r="C106" s="101"/>
      <c r="D106" s="101"/>
      <c r="E106" s="101"/>
      <c r="F106" s="101"/>
      <c r="G106" s="101"/>
      <c r="H106" s="101"/>
      <c r="I106" s="101"/>
      <c r="J106" s="101"/>
      <c r="K106" s="101"/>
      <c r="L106" s="113" t="str">
        <f>IF(L96="3:0",A96,IF(L96="3:1",A96,IF(L96="3:2",A96,IF(L96="2:3",A94,IF(L96="1:3",A94,IF(L96="0:3",A94,""))))))</f>
        <v>Lamberský Petr (208) (KMST)</v>
      </c>
      <c r="M106" s="32"/>
      <c r="N106" s="32"/>
      <c r="O106" s="32"/>
      <c r="P106" s="32"/>
      <c r="Q106" s="32"/>
      <c r="R106" s="32"/>
      <c r="S106" s="32"/>
      <c r="T106" s="32"/>
      <c r="U106" s="32"/>
      <c r="V106" s="32"/>
      <c r="W106" s="107" t="s">
        <v>85</v>
      </c>
      <c r="AH106" s="103"/>
      <c r="AI106" s="17"/>
      <c r="AJ106" s="17"/>
    </row>
    <row r="107" ht="12.75" customHeight="1">
      <c r="A107" s="115"/>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8"/>
      <c r="AI107" s="17"/>
      <c r="AJ107" s="17"/>
    </row>
    <row r="108"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row>
    <row r="109"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row>
    <row r="110"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row>
    <row r="111"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row>
    <row r="112"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row>
    <row r="113"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row>
    <row r="114"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row>
    <row r="115"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row>
    <row r="116"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row>
    <row r="117"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row>
    <row r="118"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row>
    <row r="119"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row>
    <row r="120"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row>
    <row r="121"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row>
    <row r="122"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row>
    <row r="123"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row>
    <row r="124"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row>
    <row r="125"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row>
    <row r="126"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row>
    <row r="127"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row>
    <row r="128"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row>
    <row r="129"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row>
    <row r="130"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row>
    <row r="131"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row>
    <row r="132"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row>
    <row r="133"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row>
    <row r="134"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row>
    <row r="135"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row>
    <row r="136"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row>
    <row r="137"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row>
    <row r="138"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row>
    <row r="139"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row>
    <row r="140"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row>
    <row r="141"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row>
    <row r="142"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row>
    <row r="143"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row>
    <row r="144"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row>
    <row r="145"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row>
    <row r="146"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row>
    <row r="147"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row>
    <row r="148"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row>
    <row r="149"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row>
    <row r="150"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row>
    <row r="151"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row>
    <row r="152"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row>
    <row r="153"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row>
    <row r="154"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row>
    <row r="155"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row>
    <row r="156"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row>
    <row r="157"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row>
    <row r="158"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row>
    <row r="159"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row>
    <row r="160"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row>
    <row r="161"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row>
    <row r="162"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row>
    <row r="163"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row>
    <row r="164"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row>
    <row r="165"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row>
    <row r="166"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row>
    <row r="167"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row>
    <row r="168"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row>
    <row r="169"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row>
    <row r="170"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row>
    <row r="171"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row>
    <row r="172"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row>
    <row r="173"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row>
    <row r="174"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row>
    <row r="175"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row>
    <row r="176"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row>
    <row r="177"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row>
    <row r="178"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row>
    <row r="179"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row>
    <row r="180"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row>
    <row r="181"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row>
    <row r="182"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row>
    <row r="183"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row>
    <row r="184"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row>
    <row r="185"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row>
    <row r="186"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row>
    <row r="187"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row>
    <row r="188"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row>
    <row r="189"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row>
    <row r="190"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row>
    <row r="191"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row>
    <row r="192"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row>
    <row r="193"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row>
    <row r="194"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row>
    <row r="195"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row>
    <row r="196"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row>
    <row r="197"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row>
    <row r="198"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row>
    <row r="199"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row>
    <row r="200"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row>
    <row r="201"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row>
    <row r="202"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row>
    <row r="203"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row>
    <row r="204"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row>
    <row r="205"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row>
    <row r="206"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row>
    <row r="207"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row>
    <row r="208" ht="15.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row>
    <row r="209" ht="15.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row>
    <row r="210" ht="15.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row>
    <row r="211" ht="15.75" customHeight="1">
      <c r="A211" s="131"/>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c r="AA211" s="131"/>
      <c r="AB211" s="131"/>
      <c r="AC211" s="131"/>
      <c r="AD211" s="131"/>
      <c r="AE211" s="131"/>
      <c r="AF211" s="131"/>
      <c r="AG211" s="131"/>
      <c r="AH211" s="131"/>
      <c r="AI211" s="131"/>
      <c r="AJ211" s="131"/>
    </row>
    <row r="212" ht="15.75" customHeight="1">
      <c r="A212" s="131"/>
      <c r="B212" s="131"/>
      <c r="C212" s="131"/>
      <c r="D212" s="131"/>
      <c r="E212" s="131"/>
      <c r="F212" s="131"/>
      <c r="G212" s="131"/>
      <c r="H212" s="131"/>
      <c r="I212" s="131"/>
      <c r="J212" s="131"/>
      <c r="K212" s="131"/>
      <c r="L212" s="131"/>
      <c r="M212" s="131"/>
      <c r="N212" s="131"/>
      <c r="O212" s="131"/>
      <c r="P212" s="131"/>
      <c r="Q212" s="131"/>
      <c r="R212" s="131"/>
      <c r="S212" s="131"/>
      <c r="T212" s="131"/>
      <c r="U212" s="131"/>
      <c r="V212" s="131"/>
      <c r="W212" s="131"/>
      <c r="X212" s="131"/>
      <c r="Y212" s="131"/>
      <c r="Z212" s="131"/>
      <c r="AA212" s="131"/>
      <c r="AB212" s="131"/>
      <c r="AC212" s="131"/>
      <c r="AD212" s="131"/>
      <c r="AE212" s="131"/>
      <c r="AF212" s="131"/>
      <c r="AG212" s="131"/>
      <c r="AH212" s="131"/>
      <c r="AI212" s="131"/>
      <c r="AJ212" s="131"/>
    </row>
    <row r="213" ht="15.75" customHeight="1">
      <c r="A213" s="131"/>
      <c r="B213" s="131"/>
      <c r="C213" s="131"/>
      <c r="D213" s="131"/>
      <c r="E213" s="131"/>
      <c r="F213" s="131"/>
      <c r="G213" s="131"/>
      <c r="H213" s="131"/>
      <c r="I213" s="131"/>
      <c r="J213" s="131"/>
      <c r="K213" s="131"/>
      <c r="L213" s="131"/>
      <c r="M213" s="131"/>
      <c r="N213" s="131"/>
      <c r="O213" s="131"/>
      <c r="P213" s="131"/>
      <c r="Q213" s="131"/>
      <c r="R213" s="131"/>
      <c r="S213" s="131"/>
      <c r="T213" s="131"/>
      <c r="U213" s="131"/>
      <c r="V213" s="131"/>
      <c r="W213" s="131"/>
      <c r="X213" s="131"/>
      <c r="Y213" s="131"/>
      <c r="Z213" s="131"/>
      <c r="AA213" s="131"/>
      <c r="AB213" s="131"/>
      <c r="AC213" s="131"/>
      <c r="AD213" s="131"/>
      <c r="AE213" s="131"/>
      <c r="AF213" s="131"/>
      <c r="AG213" s="131"/>
      <c r="AH213" s="131"/>
      <c r="AI213" s="131"/>
      <c r="AJ213" s="131"/>
    </row>
    <row r="214" ht="15.75" customHeight="1">
      <c r="A214" s="131"/>
      <c r="B214" s="131"/>
      <c r="C214" s="131"/>
      <c r="D214" s="131"/>
      <c r="E214" s="131"/>
      <c r="F214" s="131"/>
      <c r="G214" s="131"/>
      <c r="H214" s="131"/>
      <c r="I214" s="131"/>
      <c r="J214" s="131"/>
      <c r="K214" s="131"/>
      <c r="L214" s="131"/>
      <c r="M214" s="131"/>
      <c r="N214" s="131"/>
      <c r="O214" s="131"/>
      <c r="P214" s="131"/>
      <c r="Q214" s="131"/>
      <c r="R214" s="131"/>
      <c r="S214" s="131"/>
      <c r="T214" s="131"/>
      <c r="U214" s="131"/>
      <c r="V214" s="131"/>
      <c r="W214" s="131"/>
      <c r="X214" s="131"/>
      <c r="Y214" s="131"/>
      <c r="Z214" s="131"/>
      <c r="AA214" s="131"/>
      <c r="AB214" s="131"/>
      <c r="AC214" s="131"/>
      <c r="AD214" s="131"/>
      <c r="AE214" s="131"/>
      <c r="AF214" s="131"/>
      <c r="AG214" s="131"/>
      <c r="AH214" s="131"/>
      <c r="AI214" s="131"/>
      <c r="AJ214" s="131"/>
    </row>
    <row r="215" ht="15.75" customHeight="1">
      <c r="A215" s="131"/>
      <c r="B215" s="131"/>
      <c r="C215" s="131"/>
      <c r="D215" s="131"/>
      <c r="E215" s="131"/>
      <c r="F215" s="131"/>
      <c r="G215" s="131"/>
      <c r="H215" s="131"/>
      <c r="I215" s="131"/>
      <c r="J215" s="131"/>
      <c r="K215" s="131"/>
      <c r="L215" s="131"/>
      <c r="M215" s="131"/>
      <c r="N215" s="131"/>
      <c r="O215" s="131"/>
      <c r="P215" s="131"/>
      <c r="Q215" s="131"/>
      <c r="R215" s="131"/>
      <c r="S215" s="131"/>
      <c r="T215" s="131"/>
      <c r="U215" s="131"/>
      <c r="V215" s="131"/>
      <c r="W215" s="131"/>
      <c r="X215" s="131"/>
      <c r="Y215" s="131"/>
      <c r="Z215" s="131"/>
      <c r="AA215" s="131"/>
      <c r="AB215" s="131"/>
      <c r="AC215" s="131"/>
      <c r="AD215" s="131"/>
      <c r="AE215" s="131"/>
      <c r="AF215" s="131"/>
      <c r="AG215" s="131"/>
      <c r="AH215" s="131"/>
      <c r="AI215" s="131"/>
      <c r="AJ215" s="131"/>
    </row>
    <row r="216" ht="15.75" customHeight="1">
      <c r="A216" s="131"/>
      <c r="B216" s="131"/>
      <c r="C216" s="131"/>
      <c r="D216" s="131"/>
      <c r="E216" s="131"/>
      <c r="F216" s="131"/>
      <c r="G216" s="131"/>
      <c r="H216" s="131"/>
      <c r="I216" s="131"/>
      <c r="J216" s="131"/>
      <c r="K216" s="131"/>
      <c r="L216" s="131"/>
      <c r="M216" s="131"/>
      <c r="N216" s="131"/>
      <c r="O216" s="131"/>
      <c r="P216" s="131"/>
      <c r="Q216" s="131"/>
      <c r="R216" s="131"/>
      <c r="S216" s="131"/>
      <c r="T216" s="131"/>
      <c r="U216" s="131"/>
      <c r="V216" s="131"/>
      <c r="W216" s="131"/>
      <c r="X216" s="131"/>
      <c r="Y216" s="131"/>
      <c r="Z216" s="131"/>
      <c r="AA216" s="131"/>
      <c r="AB216" s="131"/>
      <c r="AC216" s="131"/>
      <c r="AD216" s="131"/>
      <c r="AE216" s="131"/>
      <c r="AF216" s="131"/>
      <c r="AG216" s="131"/>
      <c r="AH216" s="131"/>
      <c r="AI216" s="131"/>
      <c r="AJ216" s="131"/>
    </row>
    <row r="217" ht="15.75" customHeight="1">
      <c r="A217" s="131"/>
      <c r="B217" s="131"/>
      <c r="C217" s="131"/>
      <c r="D217" s="131"/>
      <c r="E217" s="131"/>
      <c r="F217" s="131"/>
      <c r="G217" s="131"/>
      <c r="H217" s="131"/>
      <c r="I217" s="131"/>
      <c r="J217" s="131"/>
      <c r="K217" s="131"/>
      <c r="L217" s="131"/>
      <c r="M217" s="131"/>
      <c r="N217" s="131"/>
      <c r="O217" s="131"/>
      <c r="P217" s="131"/>
      <c r="Q217" s="131"/>
      <c r="R217" s="131"/>
      <c r="S217" s="131"/>
      <c r="T217" s="131"/>
      <c r="U217" s="131"/>
      <c r="V217" s="131"/>
      <c r="W217" s="131"/>
      <c r="X217" s="131"/>
      <c r="Y217" s="131"/>
      <c r="Z217" s="131"/>
      <c r="AA217" s="131"/>
      <c r="AB217" s="131"/>
      <c r="AC217" s="131"/>
      <c r="AD217" s="131"/>
      <c r="AE217" s="131"/>
      <c r="AF217" s="131"/>
      <c r="AG217" s="131"/>
      <c r="AH217" s="131"/>
      <c r="AI217" s="131"/>
      <c r="AJ217" s="131"/>
    </row>
    <row r="218" ht="15.75" customHeight="1">
      <c r="A218" s="131"/>
      <c r="B218" s="131"/>
      <c r="C218" s="131"/>
      <c r="D218" s="131"/>
      <c r="E218" s="131"/>
      <c r="F218" s="131"/>
      <c r="G218" s="131"/>
      <c r="H218" s="131"/>
      <c r="I218" s="131"/>
      <c r="J218" s="131"/>
      <c r="K218" s="131"/>
      <c r="L218" s="131"/>
      <c r="M218" s="131"/>
      <c r="N218" s="131"/>
      <c r="O218" s="131"/>
      <c r="P218" s="131"/>
      <c r="Q218" s="131"/>
      <c r="R218" s="131"/>
      <c r="S218" s="131"/>
      <c r="T218" s="131"/>
      <c r="U218" s="131"/>
      <c r="V218" s="131"/>
      <c r="W218" s="131"/>
      <c r="X218" s="131"/>
      <c r="Y218" s="131"/>
      <c r="Z218" s="131"/>
      <c r="AA218" s="131"/>
      <c r="AB218" s="131"/>
      <c r="AC218" s="131"/>
      <c r="AD218" s="131"/>
      <c r="AE218" s="131"/>
      <c r="AF218" s="131"/>
      <c r="AG218" s="131"/>
      <c r="AH218" s="131"/>
      <c r="AI218" s="131"/>
      <c r="AJ218" s="131"/>
    </row>
    <row r="219" ht="15.75" customHeight="1">
      <c r="A219" s="131"/>
      <c r="B219" s="131"/>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c r="AB219" s="131"/>
      <c r="AC219" s="131"/>
      <c r="AD219" s="131"/>
      <c r="AE219" s="131"/>
      <c r="AF219" s="131"/>
      <c r="AG219" s="131"/>
      <c r="AH219" s="131"/>
      <c r="AI219" s="131"/>
      <c r="AJ219" s="131"/>
    </row>
    <row r="220" ht="15.75" customHeight="1">
      <c r="A220" s="131"/>
      <c r="B220" s="131"/>
      <c r="C220" s="131"/>
      <c r="D220" s="131"/>
      <c r="E220" s="131"/>
      <c r="F220" s="131"/>
      <c r="G220" s="131"/>
      <c r="H220" s="131"/>
      <c r="I220" s="131"/>
      <c r="J220" s="131"/>
      <c r="K220" s="131"/>
      <c r="L220" s="131"/>
      <c r="M220" s="131"/>
      <c r="N220" s="131"/>
      <c r="O220" s="131"/>
      <c r="P220" s="131"/>
      <c r="Q220" s="131"/>
      <c r="R220" s="131"/>
      <c r="S220" s="131"/>
      <c r="T220" s="131"/>
      <c r="U220" s="131"/>
      <c r="V220" s="131"/>
      <c r="W220" s="131"/>
      <c r="X220" s="131"/>
      <c r="Y220" s="131"/>
      <c r="Z220" s="131"/>
      <c r="AA220" s="131"/>
      <c r="AB220" s="131"/>
      <c r="AC220" s="131"/>
      <c r="AD220" s="131"/>
      <c r="AE220" s="131"/>
      <c r="AF220" s="131"/>
      <c r="AG220" s="131"/>
      <c r="AH220" s="131"/>
      <c r="AI220" s="131"/>
      <c r="AJ220" s="131"/>
    </row>
    <row r="221" ht="15.75" customHeight="1">
      <c r="A221" s="131"/>
      <c r="B221" s="131"/>
      <c r="C221" s="131"/>
      <c r="D221" s="131"/>
      <c r="E221" s="131"/>
      <c r="F221" s="131"/>
      <c r="G221" s="131"/>
      <c r="H221" s="131"/>
      <c r="I221" s="131"/>
      <c r="J221" s="131"/>
      <c r="K221" s="131"/>
      <c r="L221" s="131"/>
      <c r="M221" s="131"/>
      <c r="N221" s="131"/>
      <c r="O221" s="131"/>
      <c r="P221" s="131"/>
      <c r="Q221" s="131"/>
      <c r="R221" s="131"/>
      <c r="S221" s="131"/>
      <c r="T221" s="131"/>
      <c r="U221" s="131"/>
      <c r="V221" s="131"/>
      <c r="W221" s="131"/>
      <c r="X221" s="131"/>
      <c r="Y221" s="131"/>
      <c r="Z221" s="131"/>
      <c r="AA221" s="131"/>
      <c r="AB221" s="131"/>
      <c r="AC221" s="131"/>
      <c r="AD221" s="131"/>
      <c r="AE221" s="131"/>
      <c r="AF221" s="131"/>
      <c r="AG221" s="131"/>
      <c r="AH221" s="131"/>
      <c r="AI221" s="131"/>
      <c r="AJ221" s="131"/>
    </row>
    <row r="222" ht="15.75" customHeight="1">
      <c r="A222" s="131"/>
      <c r="B222" s="131"/>
      <c r="C222" s="131"/>
      <c r="D222" s="131"/>
      <c r="E222" s="131"/>
      <c r="F222" s="131"/>
      <c r="G222" s="131"/>
      <c r="H222" s="131"/>
      <c r="I222" s="131"/>
      <c r="J222" s="131"/>
      <c r="K222" s="131"/>
      <c r="L222" s="131"/>
      <c r="M222" s="131"/>
      <c r="N222" s="131"/>
      <c r="O222" s="131"/>
      <c r="P222" s="131"/>
      <c r="Q222" s="131"/>
      <c r="R222" s="131"/>
      <c r="S222" s="131"/>
      <c r="T222" s="131"/>
      <c r="U222" s="131"/>
      <c r="V222" s="131"/>
      <c r="W222" s="131"/>
      <c r="X222" s="131"/>
      <c r="Y222" s="131"/>
      <c r="Z222" s="131"/>
      <c r="AA222" s="131"/>
      <c r="AB222" s="131"/>
      <c r="AC222" s="131"/>
      <c r="AD222" s="131"/>
      <c r="AE222" s="131"/>
      <c r="AF222" s="131"/>
      <c r="AG222" s="131"/>
      <c r="AH222" s="131"/>
      <c r="AI222" s="131"/>
      <c r="AJ222" s="131"/>
    </row>
    <row r="223" ht="15.75" customHeight="1">
      <c r="A223" s="131"/>
      <c r="B223" s="131"/>
      <c r="C223" s="131"/>
      <c r="D223" s="131"/>
      <c r="E223" s="131"/>
      <c r="F223" s="131"/>
      <c r="G223" s="131"/>
      <c r="H223" s="131"/>
      <c r="I223" s="131"/>
      <c r="J223" s="131"/>
      <c r="K223" s="131"/>
      <c r="L223" s="131"/>
      <c r="M223" s="131"/>
      <c r="N223" s="131"/>
      <c r="O223" s="131"/>
      <c r="P223" s="131"/>
      <c r="Q223" s="131"/>
      <c r="R223" s="131"/>
      <c r="S223" s="131"/>
      <c r="T223" s="131"/>
      <c r="U223" s="131"/>
      <c r="V223" s="131"/>
      <c r="W223" s="131"/>
      <c r="X223" s="131"/>
      <c r="Y223" s="131"/>
      <c r="Z223" s="131"/>
      <c r="AA223" s="131"/>
      <c r="AB223" s="131"/>
      <c r="AC223" s="131"/>
      <c r="AD223" s="131"/>
      <c r="AE223" s="131"/>
      <c r="AF223" s="131"/>
      <c r="AG223" s="131"/>
      <c r="AH223" s="131"/>
      <c r="AI223" s="131"/>
      <c r="AJ223" s="131"/>
    </row>
    <row r="224" ht="15.75" customHeight="1">
      <c r="A224" s="131"/>
      <c r="B224" s="131"/>
      <c r="C224" s="131"/>
      <c r="D224" s="131"/>
      <c r="E224" s="131"/>
      <c r="F224" s="131"/>
      <c r="G224" s="131"/>
      <c r="H224" s="131"/>
      <c r="I224" s="131"/>
      <c r="J224" s="131"/>
      <c r="K224" s="131"/>
      <c r="L224" s="131"/>
      <c r="M224" s="131"/>
      <c r="N224" s="131"/>
      <c r="O224" s="131"/>
      <c r="P224" s="131"/>
      <c r="Q224" s="131"/>
      <c r="R224" s="131"/>
      <c r="S224" s="131"/>
      <c r="T224" s="131"/>
      <c r="U224" s="131"/>
      <c r="V224" s="131"/>
      <c r="W224" s="131"/>
      <c r="X224" s="131"/>
      <c r="Y224" s="131"/>
      <c r="Z224" s="131"/>
      <c r="AA224" s="131"/>
      <c r="AB224" s="131"/>
      <c r="AC224" s="131"/>
      <c r="AD224" s="131"/>
      <c r="AE224" s="131"/>
      <c r="AF224" s="131"/>
      <c r="AG224" s="131"/>
      <c r="AH224" s="131"/>
      <c r="AI224" s="131"/>
      <c r="AJ224" s="131"/>
    </row>
    <row r="225" ht="15.75" customHeight="1">
      <c r="A225" s="131"/>
      <c r="B225" s="131"/>
      <c r="C225" s="131"/>
      <c r="D225" s="131"/>
      <c r="E225" s="131"/>
      <c r="F225" s="131"/>
      <c r="G225" s="131"/>
      <c r="H225" s="131"/>
      <c r="I225" s="131"/>
      <c r="J225" s="131"/>
      <c r="K225" s="131"/>
      <c r="L225" s="131"/>
      <c r="M225" s="131"/>
      <c r="N225" s="131"/>
      <c r="O225" s="131"/>
      <c r="P225" s="131"/>
      <c r="Q225" s="131"/>
      <c r="R225" s="131"/>
      <c r="S225" s="131"/>
      <c r="T225" s="131"/>
      <c r="U225" s="131"/>
      <c r="V225" s="131"/>
      <c r="W225" s="131"/>
      <c r="X225" s="131"/>
      <c r="Y225" s="131"/>
      <c r="Z225" s="131"/>
      <c r="AA225" s="131"/>
      <c r="AB225" s="131"/>
      <c r="AC225" s="131"/>
      <c r="AD225" s="131"/>
      <c r="AE225" s="131"/>
      <c r="AF225" s="131"/>
      <c r="AG225" s="131"/>
      <c r="AH225" s="131"/>
      <c r="AI225" s="131"/>
      <c r="AJ225" s="131"/>
    </row>
    <row r="226" ht="15.75" customHeight="1">
      <c r="A226" s="131"/>
      <c r="B226" s="131"/>
      <c r="C226" s="131"/>
      <c r="D226" s="131"/>
      <c r="E226" s="131"/>
      <c r="F226" s="131"/>
      <c r="G226" s="131"/>
      <c r="H226" s="131"/>
      <c r="I226" s="131"/>
      <c r="J226" s="131"/>
      <c r="K226" s="131"/>
      <c r="L226" s="131"/>
      <c r="M226" s="131"/>
      <c r="N226" s="131"/>
      <c r="O226" s="131"/>
      <c r="P226" s="131"/>
      <c r="Q226" s="131"/>
      <c r="R226" s="131"/>
      <c r="S226" s="131"/>
      <c r="T226" s="131"/>
      <c r="U226" s="131"/>
      <c r="V226" s="131"/>
      <c r="W226" s="131"/>
      <c r="X226" s="131"/>
      <c r="Y226" s="131"/>
      <c r="Z226" s="131"/>
      <c r="AA226" s="131"/>
      <c r="AB226" s="131"/>
      <c r="AC226" s="131"/>
      <c r="AD226" s="131"/>
      <c r="AE226" s="131"/>
      <c r="AF226" s="131"/>
      <c r="AG226" s="131"/>
      <c r="AH226" s="131"/>
      <c r="AI226" s="131"/>
      <c r="AJ226" s="131"/>
    </row>
    <row r="227" ht="15.75" customHeight="1">
      <c r="A227" s="131"/>
      <c r="B227" s="131"/>
      <c r="C227" s="131"/>
      <c r="D227" s="131"/>
      <c r="E227" s="131"/>
      <c r="F227" s="131"/>
      <c r="G227" s="131"/>
      <c r="H227" s="131"/>
      <c r="I227" s="131"/>
      <c r="J227" s="131"/>
      <c r="K227" s="131"/>
      <c r="L227" s="131"/>
      <c r="M227" s="131"/>
      <c r="N227" s="131"/>
      <c r="O227" s="131"/>
      <c r="P227" s="131"/>
      <c r="Q227" s="131"/>
      <c r="R227" s="131"/>
      <c r="S227" s="131"/>
      <c r="T227" s="131"/>
      <c r="U227" s="131"/>
      <c r="V227" s="131"/>
      <c r="W227" s="131"/>
      <c r="X227" s="131"/>
      <c r="Y227" s="131"/>
      <c r="Z227" s="131"/>
      <c r="AA227" s="131"/>
      <c r="AB227" s="131"/>
      <c r="AC227" s="131"/>
      <c r="AD227" s="131"/>
      <c r="AE227" s="131"/>
      <c r="AF227" s="131"/>
      <c r="AG227" s="131"/>
      <c r="AH227" s="131"/>
      <c r="AI227" s="131"/>
      <c r="AJ227" s="131"/>
    </row>
    <row r="228" ht="15.75" customHeight="1">
      <c r="A228" s="131"/>
      <c r="B228" s="131"/>
      <c r="C228" s="131"/>
      <c r="D228" s="131"/>
      <c r="E228" s="131"/>
      <c r="F228" s="131"/>
      <c r="G228" s="131"/>
      <c r="H228" s="131"/>
      <c r="I228" s="131"/>
      <c r="J228" s="131"/>
      <c r="K228" s="131"/>
      <c r="L228" s="131"/>
      <c r="M228" s="131"/>
      <c r="N228" s="131"/>
      <c r="O228" s="131"/>
      <c r="P228" s="131"/>
      <c r="Q228" s="131"/>
      <c r="R228" s="131"/>
      <c r="S228" s="131"/>
      <c r="T228" s="131"/>
      <c r="U228" s="131"/>
      <c r="V228" s="131"/>
      <c r="W228" s="131"/>
      <c r="X228" s="131"/>
      <c r="Y228" s="131"/>
      <c r="Z228" s="131"/>
      <c r="AA228" s="131"/>
      <c r="AB228" s="131"/>
      <c r="AC228" s="131"/>
      <c r="AD228" s="131"/>
      <c r="AE228" s="131"/>
      <c r="AF228" s="131"/>
      <c r="AG228" s="131"/>
      <c r="AH228" s="131"/>
      <c r="AI228" s="131"/>
      <c r="AJ228" s="131"/>
    </row>
    <row r="229" ht="15.75" customHeight="1">
      <c r="A229" s="131"/>
      <c r="B229" s="131"/>
      <c r="C229" s="131"/>
      <c r="D229" s="131"/>
      <c r="E229" s="131"/>
      <c r="F229" s="131"/>
      <c r="G229" s="131"/>
      <c r="H229" s="131"/>
      <c r="I229" s="131"/>
      <c r="J229" s="131"/>
      <c r="K229" s="131"/>
      <c r="L229" s="131"/>
      <c r="M229" s="131"/>
      <c r="N229" s="131"/>
      <c r="O229" s="131"/>
      <c r="P229" s="131"/>
      <c r="Q229" s="131"/>
      <c r="R229" s="131"/>
      <c r="S229" s="131"/>
      <c r="T229" s="131"/>
      <c r="U229" s="131"/>
      <c r="V229" s="131"/>
      <c r="W229" s="131"/>
      <c r="X229" s="131"/>
      <c r="Y229" s="131"/>
      <c r="Z229" s="131"/>
      <c r="AA229" s="131"/>
      <c r="AB229" s="131"/>
      <c r="AC229" s="131"/>
      <c r="AD229" s="131"/>
      <c r="AE229" s="131"/>
      <c r="AF229" s="131"/>
      <c r="AG229" s="131"/>
      <c r="AH229" s="131"/>
      <c r="AI229" s="131"/>
      <c r="AJ229" s="131"/>
    </row>
    <row r="230" ht="15.75" customHeight="1">
      <c r="A230" s="131"/>
      <c r="B230" s="131"/>
      <c r="C230" s="131"/>
      <c r="D230" s="131"/>
      <c r="E230" s="131"/>
      <c r="F230" s="131"/>
      <c r="G230" s="131"/>
      <c r="H230" s="131"/>
      <c r="I230" s="131"/>
      <c r="J230" s="131"/>
      <c r="K230" s="131"/>
      <c r="L230" s="131"/>
      <c r="M230" s="131"/>
      <c r="N230" s="131"/>
      <c r="O230" s="131"/>
      <c r="P230" s="131"/>
      <c r="Q230" s="131"/>
      <c r="R230" s="131"/>
      <c r="S230" s="131"/>
      <c r="T230" s="131"/>
      <c r="U230" s="131"/>
      <c r="V230" s="131"/>
      <c r="W230" s="131"/>
      <c r="X230" s="131"/>
      <c r="Y230" s="131"/>
      <c r="Z230" s="131"/>
      <c r="AA230" s="131"/>
      <c r="AB230" s="131"/>
      <c r="AC230" s="131"/>
      <c r="AD230" s="131"/>
      <c r="AE230" s="131"/>
      <c r="AF230" s="131"/>
      <c r="AG230" s="131"/>
      <c r="AH230" s="131"/>
      <c r="AI230" s="131"/>
      <c r="AJ230" s="131"/>
    </row>
    <row r="231" ht="15.75" customHeight="1">
      <c r="A231" s="131"/>
      <c r="B231" s="131"/>
      <c r="C231" s="131"/>
      <c r="D231" s="131"/>
      <c r="E231" s="131"/>
      <c r="F231" s="131"/>
      <c r="G231" s="131"/>
      <c r="H231" s="131"/>
      <c r="I231" s="131"/>
      <c r="J231" s="131"/>
      <c r="K231" s="131"/>
      <c r="L231" s="131"/>
      <c r="M231" s="131"/>
      <c r="N231" s="131"/>
      <c r="O231" s="131"/>
      <c r="P231" s="131"/>
      <c r="Q231" s="131"/>
      <c r="R231" s="131"/>
      <c r="S231" s="131"/>
      <c r="T231" s="131"/>
      <c r="U231" s="131"/>
      <c r="V231" s="131"/>
      <c r="W231" s="131"/>
      <c r="X231" s="131"/>
      <c r="Y231" s="131"/>
      <c r="Z231" s="131"/>
      <c r="AA231" s="131"/>
      <c r="AB231" s="131"/>
      <c r="AC231" s="131"/>
      <c r="AD231" s="131"/>
      <c r="AE231" s="131"/>
      <c r="AF231" s="131"/>
      <c r="AG231" s="131"/>
      <c r="AH231" s="131"/>
      <c r="AI231" s="131"/>
      <c r="AJ231" s="131"/>
    </row>
    <row r="232" ht="15.75" customHeight="1">
      <c r="A232" s="131"/>
      <c r="B232" s="131"/>
      <c r="C232" s="131"/>
      <c r="D232" s="131"/>
      <c r="E232" s="131"/>
      <c r="F232" s="131"/>
      <c r="G232" s="131"/>
      <c r="H232" s="131"/>
      <c r="I232" s="131"/>
      <c r="J232" s="131"/>
      <c r="K232" s="131"/>
      <c r="L232" s="131"/>
      <c r="M232" s="131"/>
      <c r="N232" s="131"/>
      <c r="O232" s="131"/>
      <c r="P232" s="131"/>
      <c r="Q232" s="131"/>
      <c r="R232" s="131"/>
      <c r="S232" s="131"/>
      <c r="T232" s="131"/>
      <c r="U232" s="131"/>
      <c r="V232" s="131"/>
      <c r="W232" s="131"/>
      <c r="X232" s="131"/>
      <c r="Y232" s="131"/>
      <c r="Z232" s="131"/>
      <c r="AA232" s="131"/>
      <c r="AB232" s="131"/>
      <c r="AC232" s="131"/>
      <c r="AD232" s="131"/>
      <c r="AE232" s="131"/>
      <c r="AF232" s="131"/>
      <c r="AG232" s="131"/>
      <c r="AH232" s="131"/>
      <c r="AI232" s="131"/>
      <c r="AJ232" s="131"/>
    </row>
    <row r="233" ht="15.75" customHeight="1">
      <c r="A233" s="131"/>
      <c r="B233" s="131"/>
      <c r="C233" s="131"/>
      <c r="D233" s="131"/>
      <c r="E233" s="131"/>
      <c r="F233" s="131"/>
      <c r="G233" s="131"/>
      <c r="H233" s="131"/>
      <c r="I233" s="131"/>
      <c r="J233" s="131"/>
      <c r="K233" s="131"/>
      <c r="L233" s="131"/>
      <c r="M233" s="131"/>
      <c r="N233" s="131"/>
      <c r="O233" s="131"/>
      <c r="P233" s="131"/>
      <c r="Q233" s="131"/>
      <c r="R233" s="131"/>
      <c r="S233" s="131"/>
      <c r="T233" s="131"/>
      <c r="U233" s="131"/>
      <c r="V233" s="131"/>
      <c r="W233" s="131"/>
      <c r="X233" s="131"/>
      <c r="Y233" s="131"/>
      <c r="Z233" s="131"/>
      <c r="AA233" s="131"/>
      <c r="AB233" s="131"/>
      <c r="AC233" s="131"/>
      <c r="AD233" s="131"/>
      <c r="AE233" s="131"/>
      <c r="AF233" s="131"/>
      <c r="AG233" s="131"/>
      <c r="AH233" s="131"/>
      <c r="AI233" s="131"/>
      <c r="AJ233" s="131"/>
    </row>
    <row r="234" ht="15.75" customHeight="1">
      <c r="A234" s="131"/>
      <c r="B234" s="131"/>
      <c r="C234" s="131"/>
      <c r="D234" s="131"/>
      <c r="E234" s="131"/>
      <c r="F234" s="131"/>
      <c r="G234" s="131"/>
      <c r="H234" s="131"/>
      <c r="I234" s="131"/>
      <c r="J234" s="131"/>
      <c r="K234" s="131"/>
      <c r="L234" s="131"/>
      <c r="M234" s="131"/>
      <c r="N234" s="131"/>
      <c r="O234" s="131"/>
      <c r="P234" s="131"/>
      <c r="Q234" s="131"/>
      <c r="R234" s="131"/>
      <c r="S234" s="131"/>
      <c r="T234" s="131"/>
      <c r="U234" s="131"/>
      <c r="V234" s="131"/>
      <c r="W234" s="131"/>
      <c r="X234" s="131"/>
      <c r="Y234" s="131"/>
      <c r="Z234" s="131"/>
      <c r="AA234" s="131"/>
      <c r="AB234" s="131"/>
      <c r="AC234" s="131"/>
      <c r="AD234" s="131"/>
      <c r="AE234" s="131"/>
      <c r="AF234" s="131"/>
      <c r="AG234" s="131"/>
      <c r="AH234" s="131"/>
      <c r="AI234" s="131"/>
      <c r="AJ234" s="131"/>
    </row>
    <row r="235" ht="15.75" customHeight="1">
      <c r="A235" s="131"/>
      <c r="B235" s="131"/>
      <c r="C235" s="131"/>
      <c r="D235" s="131"/>
      <c r="E235" s="131"/>
      <c r="F235" s="131"/>
      <c r="G235" s="131"/>
      <c r="H235" s="131"/>
      <c r="I235" s="131"/>
      <c r="J235" s="131"/>
      <c r="K235" s="131"/>
      <c r="L235" s="131"/>
      <c r="M235" s="131"/>
      <c r="N235" s="131"/>
      <c r="O235" s="131"/>
      <c r="P235" s="131"/>
      <c r="Q235" s="131"/>
      <c r="R235" s="131"/>
      <c r="S235" s="131"/>
      <c r="T235" s="131"/>
      <c r="U235" s="131"/>
      <c r="V235" s="131"/>
      <c r="W235" s="131"/>
      <c r="X235" s="131"/>
      <c r="Y235" s="131"/>
      <c r="Z235" s="131"/>
      <c r="AA235" s="131"/>
      <c r="AB235" s="131"/>
      <c r="AC235" s="131"/>
      <c r="AD235" s="131"/>
      <c r="AE235" s="131"/>
      <c r="AF235" s="131"/>
      <c r="AG235" s="131"/>
      <c r="AH235" s="131"/>
      <c r="AI235" s="131"/>
      <c r="AJ235" s="131"/>
    </row>
    <row r="236" ht="15.75" customHeight="1">
      <c r="A236" s="131"/>
      <c r="B236" s="131"/>
      <c r="C236" s="131"/>
      <c r="D236" s="131"/>
      <c r="E236" s="131"/>
      <c r="F236" s="131"/>
      <c r="G236" s="131"/>
      <c r="H236" s="131"/>
      <c r="I236" s="131"/>
      <c r="J236" s="131"/>
      <c r="K236" s="131"/>
      <c r="L236" s="131"/>
      <c r="M236" s="131"/>
      <c r="N236" s="131"/>
      <c r="O236" s="131"/>
      <c r="P236" s="131"/>
      <c r="Q236" s="131"/>
      <c r="R236" s="131"/>
      <c r="S236" s="131"/>
      <c r="T236" s="131"/>
      <c r="U236" s="131"/>
      <c r="V236" s="131"/>
      <c r="W236" s="131"/>
      <c r="X236" s="131"/>
      <c r="Y236" s="131"/>
      <c r="Z236" s="131"/>
      <c r="AA236" s="131"/>
      <c r="AB236" s="131"/>
      <c r="AC236" s="131"/>
      <c r="AD236" s="131"/>
      <c r="AE236" s="131"/>
      <c r="AF236" s="131"/>
      <c r="AG236" s="131"/>
      <c r="AH236" s="131"/>
      <c r="AI236" s="131"/>
      <c r="AJ236" s="131"/>
    </row>
    <row r="237" ht="15.75" customHeight="1">
      <c r="A237" s="131"/>
      <c r="B237" s="131"/>
      <c r="C237" s="131"/>
      <c r="D237" s="131"/>
      <c r="E237" s="131"/>
      <c r="F237" s="131"/>
      <c r="G237" s="131"/>
      <c r="H237" s="131"/>
      <c r="I237" s="131"/>
      <c r="J237" s="131"/>
      <c r="K237" s="131"/>
      <c r="L237" s="131"/>
      <c r="M237" s="131"/>
      <c r="N237" s="131"/>
      <c r="O237" s="131"/>
      <c r="P237" s="131"/>
      <c r="Q237" s="131"/>
      <c r="R237" s="131"/>
      <c r="S237" s="131"/>
      <c r="T237" s="131"/>
      <c r="U237" s="131"/>
      <c r="V237" s="131"/>
      <c r="W237" s="131"/>
      <c r="X237" s="131"/>
      <c r="Y237" s="131"/>
      <c r="Z237" s="131"/>
      <c r="AA237" s="131"/>
      <c r="AB237" s="131"/>
      <c r="AC237" s="131"/>
      <c r="AD237" s="131"/>
      <c r="AE237" s="131"/>
      <c r="AF237" s="131"/>
      <c r="AG237" s="131"/>
      <c r="AH237" s="131"/>
      <c r="AI237" s="131"/>
      <c r="AJ237" s="131"/>
    </row>
    <row r="238" ht="15.75" customHeight="1">
      <c r="A238" s="131"/>
      <c r="B238" s="131"/>
      <c r="C238" s="131"/>
      <c r="D238" s="131"/>
      <c r="E238" s="131"/>
      <c r="F238" s="131"/>
      <c r="G238" s="131"/>
      <c r="H238" s="131"/>
      <c r="I238" s="131"/>
      <c r="J238" s="131"/>
      <c r="K238" s="131"/>
      <c r="L238" s="131"/>
      <c r="M238" s="131"/>
      <c r="N238" s="131"/>
      <c r="O238" s="131"/>
      <c r="P238" s="131"/>
      <c r="Q238" s="131"/>
      <c r="R238" s="131"/>
      <c r="S238" s="131"/>
      <c r="T238" s="131"/>
      <c r="U238" s="131"/>
      <c r="V238" s="131"/>
      <c r="W238" s="131"/>
      <c r="X238" s="131"/>
      <c r="Y238" s="131"/>
      <c r="Z238" s="131"/>
      <c r="AA238" s="131"/>
      <c r="AB238" s="131"/>
      <c r="AC238" s="131"/>
      <c r="AD238" s="131"/>
      <c r="AE238" s="131"/>
      <c r="AF238" s="131"/>
      <c r="AG238" s="131"/>
      <c r="AH238" s="131"/>
      <c r="AI238" s="131"/>
      <c r="AJ238" s="131"/>
    </row>
    <row r="239" ht="15.75" customHeight="1">
      <c r="A239" s="131"/>
      <c r="B239" s="131"/>
      <c r="C239" s="131"/>
      <c r="D239" s="131"/>
      <c r="E239" s="131"/>
      <c r="F239" s="131"/>
      <c r="G239" s="131"/>
      <c r="H239" s="131"/>
      <c r="I239" s="131"/>
      <c r="J239" s="131"/>
      <c r="K239" s="131"/>
      <c r="L239" s="131"/>
      <c r="M239" s="131"/>
      <c r="N239" s="131"/>
      <c r="O239" s="131"/>
      <c r="P239" s="131"/>
      <c r="Q239" s="131"/>
      <c r="R239" s="131"/>
      <c r="S239" s="131"/>
      <c r="T239" s="131"/>
      <c r="U239" s="131"/>
      <c r="V239" s="131"/>
      <c r="W239" s="131"/>
      <c r="X239" s="131"/>
      <c r="Y239" s="131"/>
      <c r="Z239" s="131"/>
      <c r="AA239" s="131"/>
      <c r="AB239" s="131"/>
      <c r="AC239" s="131"/>
      <c r="AD239" s="131"/>
      <c r="AE239" s="131"/>
      <c r="AF239" s="131"/>
      <c r="AG239" s="131"/>
      <c r="AH239" s="131"/>
      <c r="AI239" s="131"/>
      <c r="AJ239" s="131"/>
    </row>
    <row r="240" ht="15.75" customHeight="1">
      <c r="A240" s="131"/>
      <c r="B240" s="131"/>
      <c r="C240" s="131"/>
      <c r="D240" s="131"/>
      <c r="E240" s="131"/>
      <c r="F240" s="131"/>
      <c r="G240" s="131"/>
      <c r="H240" s="131"/>
      <c r="I240" s="131"/>
      <c r="J240" s="131"/>
      <c r="K240" s="131"/>
      <c r="L240" s="131"/>
      <c r="M240" s="131"/>
      <c r="N240" s="131"/>
      <c r="O240" s="131"/>
      <c r="P240" s="131"/>
      <c r="Q240" s="131"/>
      <c r="R240" s="131"/>
      <c r="S240" s="131"/>
      <c r="T240" s="131"/>
      <c r="U240" s="131"/>
      <c r="V240" s="131"/>
      <c r="W240" s="131"/>
      <c r="X240" s="131"/>
      <c r="Y240" s="131"/>
      <c r="Z240" s="131"/>
      <c r="AA240" s="131"/>
      <c r="AB240" s="131"/>
      <c r="AC240" s="131"/>
      <c r="AD240" s="131"/>
      <c r="AE240" s="131"/>
      <c r="AF240" s="131"/>
      <c r="AG240" s="131"/>
      <c r="AH240" s="131"/>
      <c r="AI240" s="131"/>
      <c r="AJ240" s="131"/>
    </row>
    <row r="241" ht="15.75" customHeight="1">
      <c r="A241" s="131"/>
      <c r="B241" s="131"/>
      <c r="C241" s="131"/>
      <c r="D241" s="131"/>
      <c r="E241" s="131"/>
      <c r="F241" s="131"/>
      <c r="G241" s="131"/>
      <c r="H241" s="131"/>
      <c r="I241" s="131"/>
      <c r="J241" s="131"/>
      <c r="K241" s="131"/>
      <c r="L241" s="131"/>
      <c r="M241" s="131"/>
      <c r="N241" s="131"/>
      <c r="O241" s="131"/>
      <c r="P241" s="131"/>
      <c r="Q241" s="131"/>
      <c r="R241" s="131"/>
      <c r="S241" s="131"/>
      <c r="T241" s="131"/>
      <c r="U241" s="131"/>
      <c r="V241" s="131"/>
      <c r="W241" s="131"/>
      <c r="X241" s="131"/>
      <c r="Y241" s="131"/>
      <c r="Z241" s="131"/>
      <c r="AA241" s="131"/>
      <c r="AB241" s="131"/>
      <c r="AC241" s="131"/>
      <c r="AD241" s="131"/>
      <c r="AE241" s="131"/>
      <c r="AF241" s="131"/>
      <c r="AG241" s="131"/>
      <c r="AH241" s="131"/>
      <c r="AI241" s="131"/>
      <c r="AJ241" s="131"/>
    </row>
    <row r="242" ht="15.75" customHeight="1">
      <c r="A242" s="131"/>
      <c r="B242" s="131"/>
      <c r="C242" s="131"/>
      <c r="D242" s="131"/>
      <c r="E242" s="131"/>
      <c r="F242" s="131"/>
      <c r="G242" s="131"/>
      <c r="H242" s="131"/>
      <c r="I242" s="131"/>
      <c r="J242" s="131"/>
      <c r="K242" s="131"/>
      <c r="L242" s="131"/>
      <c r="M242" s="131"/>
      <c r="N242" s="131"/>
      <c r="O242" s="131"/>
      <c r="P242" s="131"/>
      <c r="Q242" s="131"/>
      <c r="R242" s="131"/>
      <c r="S242" s="131"/>
      <c r="T242" s="131"/>
      <c r="U242" s="131"/>
      <c r="V242" s="131"/>
      <c r="W242" s="131"/>
      <c r="X242" s="131"/>
      <c r="Y242" s="131"/>
      <c r="Z242" s="131"/>
      <c r="AA242" s="131"/>
      <c r="AB242" s="131"/>
      <c r="AC242" s="131"/>
      <c r="AD242" s="131"/>
      <c r="AE242" s="131"/>
      <c r="AF242" s="131"/>
      <c r="AG242" s="131"/>
      <c r="AH242" s="131"/>
      <c r="AI242" s="131"/>
      <c r="AJ242" s="131"/>
    </row>
    <row r="243" ht="15.75" customHeight="1">
      <c r="A243" s="131"/>
      <c r="B243" s="131"/>
      <c r="C243" s="131"/>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c r="AB243" s="131"/>
      <c r="AC243" s="131"/>
      <c r="AD243" s="131"/>
      <c r="AE243" s="131"/>
      <c r="AF243" s="131"/>
      <c r="AG243" s="131"/>
      <c r="AH243" s="131"/>
      <c r="AI243" s="131"/>
      <c r="AJ243" s="131"/>
    </row>
    <row r="244" ht="15.75" customHeight="1">
      <c r="A244" s="131"/>
      <c r="B244" s="131"/>
      <c r="C244" s="131"/>
      <c r="D244" s="131"/>
      <c r="E244" s="131"/>
      <c r="F244" s="131"/>
      <c r="G244" s="131"/>
      <c r="H244" s="131"/>
      <c r="I244" s="131"/>
      <c r="J244" s="131"/>
      <c r="K244" s="131"/>
      <c r="L244" s="131"/>
      <c r="M244" s="131"/>
      <c r="N244" s="131"/>
      <c r="O244" s="131"/>
      <c r="P244" s="131"/>
      <c r="Q244" s="131"/>
      <c r="R244" s="131"/>
      <c r="S244" s="131"/>
      <c r="T244" s="131"/>
      <c r="U244" s="131"/>
      <c r="V244" s="131"/>
      <c r="W244" s="131"/>
      <c r="X244" s="131"/>
      <c r="Y244" s="131"/>
      <c r="Z244" s="131"/>
      <c r="AA244" s="131"/>
      <c r="AB244" s="131"/>
      <c r="AC244" s="131"/>
      <c r="AD244" s="131"/>
      <c r="AE244" s="131"/>
      <c r="AF244" s="131"/>
      <c r="AG244" s="131"/>
      <c r="AH244" s="131"/>
      <c r="AI244" s="131"/>
      <c r="AJ244" s="131"/>
    </row>
    <row r="245" ht="15.75" customHeight="1">
      <c r="A245" s="131"/>
      <c r="B245" s="131"/>
      <c r="C245" s="131"/>
      <c r="D245" s="131"/>
      <c r="E245" s="131"/>
      <c r="F245" s="131"/>
      <c r="G245" s="131"/>
      <c r="H245" s="131"/>
      <c r="I245" s="131"/>
      <c r="J245" s="131"/>
      <c r="K245" s="131"/>
      <c r="L245" s="131"/>
      <c r="M245" s="131"/>
      <c r="N245" s="131"/>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c r="AJ245" s="131"/>
    </row>
    <row r="246" ht="15.75" customHeight="1">
      <c r="A246" s="131"/>
      <c r="B246" s="131"/>
      <c r="C246" s="131"/>
      <c r="D246" s="131"/>
      <c r="E246" s="131"/>
      <c r="F246" s="131"/>
      <c r="G246" s="131"/>
      <c r="H246" s="131"/>
      <c r="I246" s="131"/>
      <c r="J246" s="131"/>
      <c r="K246" s="131"/>
      <c r="L246" s="131"/>
      <c r="M246" s="131"/>
      <c r="N246" s="131"/>
      <c r="O246" s="131"/>
      <c r="P246" s="131"/>
      <c r="Q246" s="131"/>
      <c r="R246" s="131"/>
      <c r="S246" s="131"/>
      <c r="T246" s="131"/>
      <c r="U246" s="131"/>
      <c r="V246" s="131"/>
      <c r="W246" s="131"/>
      <c r="X246" s="131"/>
      <c r="Y246" s="131"/>
      <c r="Z246" s="131"/>
      <c r="AA246" s="131"/>
      <c r="AB246" s="131"/>
      <c r="AC246" s="131"/>
      <c r="AD246" s="131"/>
      <c r="AE246" s="131"/>
      <c r="AF246" s="131"/>
      <c r="AG246" s="131"/>
      <c r="AH246" s="131"/>
      <c r="AI246" s="131"/>
      <c r="AJ246" s="131"/>
    </row>
    <row r="247" ht="15.75" customHeight="1">
      <c r="A247" s="131"/>
      <c r="B247" s="131"/>
      <c r="C247" s="131"/>
      <c r="D247" s="131"/>
      <c r="E247" s="131"/>
      <c r="F247" s="131"/>
      <c r="G247" s="131"/>
      <c r="H247" s="131"/>
      <c r="I247" s="131"/>
      <c r="J247" s="131"/>
      <c r="K247" s="131"/>
      <c r="L247" s="131"/>
      <c r="M247" s="131"/>
      <c r="N247" s="131"/>
      <c r="O247" s="131"/>
      <c r="P247" s="131"/>
      <c r="Q247" s="131"/>
      <c r="R247" s="131"/>
      <c r="S247" s="131"/>
      <c r="T247" s="131"/>
      <c r="U247" s="131"/>
      <c r="V247" s="131"/>
      <c r="W247" s="131"/>
      <c r="X247" s="131"/>
      <c r="Y247" s="131"/>
      <c r="Z247" s="131"/>
      <c r="AA247" s="131"/>
      <c r="AB247" s="131"/>
      <c r="AC247" s="131"/>
      <c r="AD247" s="131"/>
      <c r="AE247" s="131"/>
      <c r="AF247" s="131"/>
      <c r="AG247" s="131"/>
      <c r="AH247" s="131"/>
      <c r="AI247" s="131"/>
      <c r="AJ247" s="131"/>
    </row>
    <row r="248" ht="15.75" customHeight="1">
      <c r="A248" s="131"/>
      <c r="B248" s="131"/>
      <c r="C248" s="131"/>
      <c r="D248" s="131"/>
      <c r="E248" s="131"/>
      <c r="F248" s="131"/>
      <c r="G248" s="131"/>
      <c r="H248" s="131"/>
      <c r="I248" s="131"/>
      <c r="J248" s="131"/>
      <c r="K248" s="131"/>
      <c r="L248" s="131"/>
      <c r="M248" s="131"/>
      <c r="N248" s="131"/>
      <c r="O248" s="131"/>
      <c r="P248" s="131"/>
      <c r="Q248" s="131"/>
      <c r="R248" s="131"/>
      <c r="S248" s="131"/>
      <c r="T248" s="131"/>
      <c r="U248" s="131"/>
      <c r="V248" s="131"/>
      <c r="W248" s="131"/>
      <c r="X248" s="131"/>
      <c r="Y248" s="131"/>
      <c r="Z248" s="131"/>
      <c r="AA248" s="131"/>
      <c r="AB248" s="131"/>
      <c r="AC248" s="131"/>
      <c r="AD248" s="131"/>
      <c r="AE248" s="131"/>
      <c r="AF248" s="131"/>
      <c r="AG248" s="131"/>
      <c r="AH248" s="131"/>
      <c r="AI248" s="131"/>
      <c r="AJ248" s="131"/>
    </row>
    <row r="249" ht="15.75" customHeight="1">
      <c r="A249" s="131"/>
      <c r="B249" s="131"/>
      <c r="C249" s="131"/>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c r="AA249" s="131"/>
      <c r="AB249" s="131"/>
      <c r="AC249" s="131"/>
      <c r="AD249" s="131"/>
      <c r="AE249" s="131"/>
      <c r="AF249" s="131"/>
      <c r="AG249" s="131"/>
      <c r="AH249" s="131"/>
      <c r="AI249" s="131"/>
      <c r="AJ249" s="131"/>
    </row>
    <row r="250" ht="15.75" customHeight="1">
      <c r="A250" s="131"/>
      <c r="B250" s="131"/>
      <c r="C250" s="131"/>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c r="AB250" s="131"/>
      <c r="AC250" s="131"/>
      <c r="AD250" s="131"/>
      <c r="AE250" s="131"/>
      <c r="AF250" s="131"/>
      <c r="AG250" s="131"/>
      <c r="AH250" s="131"/>
      <c r="AI250" s="131"/>
      <c r="AJ250" s="131"/>
    </row>
    <row r="251" ht="15.75" customHeight="1">
      <c r="A251" s="131"/>
      <c r="B251" s="131"/>
      <c r="C251" s="131"/>
      <c r="D251" s="131"/>
      <c r="E251" s="131"/>
      <c r="F251" s="131"/>
      <c r="G251" s="131"/>
      <c r="H251" s="131"/>
      <c r="I251" s="131"/>
      <c r="J251" s="131"/>
      <c r="K251" s="131"/>
      <c r="L251" s="131"/>
      <c r="M251" s="131"/>
      <c r="N251" s="131"/>
      <c r="O251" s="131"/>
      <c r="P251" s="131"/>
      <c r="Q251" s="131"/>
      <c r="R251" s="131"/>
      <c r="S251" s="131"/>
      <c r="T251" s="131"/>
      <c r="U251" s="131"/>
      <c r="V251" s="131"/>
      <c r="W251" s="131"/>
      <c r="X251" s="131"/>
      <c r="Y251" s="131"/>
      <c r="Z251" s="131"/>
      <c r="AA251" s="131"/>
      <c r="AB251" s="131"/>
      <c r="AC251" s="131"/>
      <c r="AD251" s="131"/>
      <c r="AE251" s="131"/>
      <c r="AF251" s="131"/>
      <c r="AG251" s="131"/>
      <c r="AH251" s="131"/>
      <c r="AI251" s="131"/>
      <c r="AJ251" s="131"/>
    </row>
    <row r="252" ht="15.75" customHeight="1">
      <c r="A252" s="131"/>
      <c r="B252" s="131"/>
      <c r="C252" s="131"/>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c r="AA252" s="131"/>
      <c r="AB252" s="131"/>
      <c r="AC252" s="131"/>
      <c r="AD252" s="131"/>
      <c r="AE252" s="131"/>
      <c r="AF252" s="131"/>
      <c r="AG252" s="131"/>
      <c r="AH252" s="131"/>
      <c r="AI252" s="131"/>
      <c r="AJ252" s="131"/>
    </row>
    <row r="253" ht="15.75" customHeight="1">
      <c r="A253" s="131"/>
      <c r="B253" s="131"/>
      <c r="C253" s="131"/>
      <c r="D253" s="131"/>
      <c r="E253" s="131"/>
      <c r="F253" s="131"/>
      <c r="G253" s="131"/>
      <c r="H253" s="131"/>
      <c r="I253" s="131"/>
      <c r="J253" s="131"/>
      <c r="K253" s="131"/>
      <c r="L253" s="131"/>
      <c r="M253" s="131"/>
      <c r="N253" s="131"/>
      <c r="O253" s="131"/>
      <c r="P253" s="131"/>
      <c r="Q253" s="131"/>
      <c r="R253" s="131"/>
      <c r="S253" s="131"/>
      <c r="T253" s="131"/>
      <c r="U253" s="131"/>
      <c r="V253" s="131"/>
      <c r="W253" s="131"/>
      <c r="X253" s="131"/>
      <c r="Y253" s="131"/>
      <c r="Z253" s="131"/>
      <c r="AA253" s="131"/>
      <c r="AB253" s="131"/>
      <c r="AC253" s="131"/>
      <c r="AD253" s="131"/>
      <c r="AE253" s="131"/>
      <c r="AF253" s="131"/>
      <c r="AG253" s="131"/>
      <c r="AH253" s="131"/>
      <c r="AI253" s="131"/>
      <c r="AJ253" s="131"/>
    </row>
    <row r="254" ht="15.75" customHeight="1">
      <c r="A254" s="131"/>
      <c r="B254" s="131"/>
      <c r="C254" s="131"/>
      <c r="D254" s="131"/>
      <c r="E254" s="131"/>
      <c r="F254" s="131"/>
      <c r="G254" s="131"/>
      <c r="H254" s="131"/>
      <c r="I254" s="131"/>
      <c r="J254" s="131"/>
      <c r="K254" s="131"/>
      <c r="L254" s="131"/>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c r="AJ254" s="131"/>
    </row>
    <row r="255" ht="15.75" customHeight="1">
      <c r="A255" s="131"/>
      <c r="B255" s="131"/>
      <c r="C255" s="131"/>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c r="AJ255" s="131"/>
    </row>
    <row r="256" ht="15.75" customHeight="1">
      <c r="A256" s="131"/>
      <c r="B256" s="131"/>
      <c r="C256" s="131"/>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c r="AJ256" s="131"/>
    </row>
    <row r="257" ht="15.75" customHeight="1">
      <c r="A257" s="131"/>
      <c r="B257" s="131"/>
      <c r="C257" s="131"/>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c r="AB257" s="131"/>
      <c r="AC257" s="131"/>
      <c r="AD257" s="131"/>
      <c r="AE257" s="131"/>
      <c r="AF257" s="131"/>
      <c r="AG257" s="131"/>
      <c r="AH257" s="131"/>
      <c r="AI257" s="131"/>
      <c r="AJ257" s="131"/>
    </row>
    <row r="258" ht="15.75" customHeight="1">
      <c r="A258" s="131"/>
      <c r="B258" s="131"/>
      <c r="C258" s="131"/>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c r="AJ258" s="131"/>
    </row>
    <row r="259" ht="15.75" customHeight="1">
      <c r="A259" s="131"/>
      <c r="B259" s="131"/>
      <c r="C259" s="131"/>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c r="AJ259" s="131"/>
    </row>
    <row r="260" ht="15.75" customHeight="1">
      <c r="A260" s="131"/>
      <c r="B260" s="131"/>
      <c r="C260" s="131"/>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c r="AB260" s="131"/>
      <c r="AC260" s="131"/>
      <c r="AD260" s="131"/>
      <c r="AE260" s="131"/>
      <c r="AF260" s="131"/>
      <c r="AG260" s="131"/>
      <c r="AH260" s="131"/>
      <c r="AI260" s="131"/>
      <c r="AJ260" s="131"/>
    </row>
    <row r="261" ht="15.75" customHeight="1">
      <c r="A261" s="131"/>
      <c r="B261" s="131"/>
      <c r="C261" s="131"/>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c r="AB261" s="131"/>
      <c r="AC261" s="131"/>
      <c r="AD261" s="131"/>
      <c r="AE261" s="131"/>
      <c r="AF261" s="131"/>
      <c r="AG261" s="131"/>
      <c r="AH261" s="131"/>
      <c r="AI261" s="131"/>
      <c r="AJ261" s="131"/>
    </row>
    <row r="262" ht="15.75" customHeight="1">
      <c r="A262" s="131"/>
      <c r="B262" s="131"/>
      <c r="C262" s="131"/>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c r="AB262" s="131"/>
      <c r="AC262" s="131"/>
      <c r="AD262" s="131"/>
      <c r="AE262" s="131"/>
      <c r="AF262" s="131"/>
      <c r="AG262" s="131"/>
      <c r="AH262" s="131"/>
      <c r="AI262" s="131"/>
      <c r="AJ262" s="131"/>
    </row>
    <row r="263" ht="15.75" customHeight="1">
      <c r="A263" s="131"/>
      <c r="B263" s="131"/>
      <c r="C263" s="131"/>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c r="AB263" s="131"/>
      <c r="AC263" s="131"/>
      <c r="AD263" s="131"/>
      <c r="AE263" s="131"/>
      <c r="AF263" s="131"/>
      <c r="AG263" s="131"/>
      <c r="AH263" s="131"/>
      <c r="AI263" s="131"/>
      <c r="AJ263" s="131"/>
    </row>
    <row r="264" ht="15.75" customHeight="1">
      <c r="A264" s="131"/>
      <c r="B264" s="131"/>
      <c r="C264" s="131"/>
      <c r="D264" s="131"/>
      <c r="E264" s="131"/>
      <c r="F264" s="131"/>
      <c r="G264" s="131"/>
      <c r="H264" s="131"/>
      <c r="I264" s="131"/>
      <c r="J264" s="131"/>
      <c r="K264" s="131"/>
      <c r="L264" s="131"/>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c r="AJ264" s="131"/>
    </row>
    <row r="265" ht="15.75" customHeight="1">
      <c r="A265" s="131"/>
      <c r="B265" s="131"/>
      <c r="C265" s="131"/>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c r="AA265" s="131"/>
      <c r="AB265" s="131"/>
      <c r="AC265" s="131"/>
      <c r="AD265" s="131"/>
      <c r="AE265" s="131"/>
      <c r="AF265" s="131"/>
      <c r="AG265" s="131"/>
      <c r="AH265" s="131"/>
      <c r="AI265" s="131"/>
      <c r="AJ265" s="131"/>
    </row>
    <row r="266" ht="15.75" customHeight="1">
      <c r="A266" s="131"/>
      <c r="B266" s="131"/>
      <c r="C266" s="131"/>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c r="AB266" s="131"/>
      <c r="AC266" s="131"/>
      <c r="AD266" s="131"/>
      <c r="AE266" s="131"/>
      <c r="AF266" s="131"/>
      <c r="AG266" s="131"/>
      <c r="AH266" s="131"/>
      <c r="AI266" s="131"/>
      <c r="AJ266" s="131"/>
    </row>
    <row r="267" ht="15.75" customHeight="1">
      <c r="A267" s="131"/>
      <c r="B267" s="131"/>
      <c r="C267" s="131"/>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c r="AB267" s="131"/>
      <c r="AC267" s="131"/>
      <c r="AD267" s="131"/>
      <c r="AE267" s="131"/>
      <c r="AF267" s="131"/>
      <c r="AG267" s="131"/>
      <c r="AH267" s="131"/>
      <c r="AI267" s="131"/>
      <c r="AJ267" s="131"/>
    </row>
    <row r="268" ht="15.75" customHeight="1">
      <c r="A268" s="131"/>
      <c r="B268" s="131"/>
      <c r="C268" s="131"/>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c r="AB268" s="131"/>
      <c r="AC268" s="131"/>
      <c r="AD268" s="131"/>
      <c r="AE268" s="131"/>
      <c r="AF268" s="131"/>
      <c r="AG268" s="131"/>
      <c r="AH268" s="131"/>
      <c r="AI268" s="131"/>
      <c r="AJ268" s="131"/>
    </row>
    <row r="269" ht="15.75" customHeight="1">
      <c r="A269" s="131"/>
      <c r="B269" s="131"/>
      <c r="C269" s="131"/>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c r="AA269" s="131"/>
      <c r="AB269" s="131"/>
      <c r="AC269" s="131"/>
      <c r="AD269" s="131"/>
      <c r="AE269" s="131"/>
      <c r="AF269" s="131"/>
      <c r="AG269" s="131"/>
      <c r="AH269" s="131"/>
      <c r="AI269" s="131"/>
      <c r="AJ269" s="131"/>
    </row>
    <row r="270" ht="15.75" customHeight="1">
      <c r="A270" s="131"/>
      <c r="B270" s="131"/>
      <c r="C270" s="131"/>
      <c r="D270" s="131"/>
      <c r="E270" s="131"/>
      <c r="F270" s="131"/>
      <c r="G270" s="131"/>
      <c r="H270" s="131"/>
      <c r="I270" s="131"/>
      <c r="J270" s="131"/>
      <c r="K270" s="131"/>
      <c r="L270" s="131"/>
      <c r="M270" s="131"/>
      <c r="N270" s="131"/>
      <c r="O270" s="131"/>
      <c r="P270" s="131"/>
      <c r="Q270" s="131"/>
      <c r="R270" s="131"/>
      <c r="S270" s="131"/>
      <c r="T270" s="131"/>
      <c r="U270" s="131"/>
      <c r="V270" s="131"/>
      <c r="W270" s="131"/>
      <c r="X270" s="131"/>
      <c r="Y270" s="131"/>
      <c r="Z270" s="131"/>
      <c r="AA270" s="131"/>
      <c r="AB270" s="131"/>
      <c r="AC270" s="131"/>
      <c r="AD270" s="131"/>
      <c r="AE270" s="131"/>
      <c r="AF270" s="131"/>
      <c r="AG270" s="131"/>
      <c r="AH270" s="131"/>
      <c r="AI270" s="131"/>
      <c r="AJ270" s="131"/>
    </row>
    <row r="271" ht="15.75" customHeight="1">
      <c r="A271" s="131"/>
      <c r="B271" s="131"/>
      <c r="C271" s="131"/>
      <c r="D271" s="131"/>
      <c r="E271" s="131"/>
      <c r="F271" s="131"/>
      <c r="G271" s="131"/>
      <c r="H271" s="131"/>
      <c r="I271" s="131"/>
      <c r="J271" s="131"/>
      <c r="K271" s="131"/>
      <c r="L271" s="131"/>
      <c r="M271" s="131"/>
      <c r="N271" s="131"/>
      <c r="O271" s="131"/>
      <c r="P271" s="131"/>
      <c r="Q271" s="131"/>
      <c r="R271" s="131"/>
      <c r="S271" s="131"/>
      <c r="T271" s="131"/>
      <c r="U271" s="131"/>
      <c r="V271" s="131"/>
      <c r="W271" s="131"/>
      <c r="X271" s="131"/>
      <c r="Y271" s="131"/>
      <c r="Z271" s="131"/>
      <c r="AA271" s="131"/>
      <c r="AB271" s="131"/>
      <c r="AC271" s="131"/>
      <c r="AD271" s="131"/>
      <c r="AE271" s="131"/>
      <c r="AF271" s="131"/>
      <c r="AG271" s="131"/>
      <c r="AH271" s="131"/>
      <c r="AI271" s="131"/>
      <c r="AJ271" s="131"/>
    </row>
    <row r="272" ht="15.75" customHeight="1">
      <c r="A272" s="131"/>
      <c r="B272" s="131"/>
      <c r="C272" s="131"/>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c r="AA272" s="131"/>
      <c r="AB272" s="131"/>
      <c r="AC272" s="131"/>
      <c r="AD272" s="131"/>
      <c r="AE272" s="131"/>
      <c r="AF272" s="131"/>
      <c r="AG272" s="131"/>
      <c r="AH272" s="131"/>
      <c r="AI272" s="131"/>
      <c r="AJ272" s="131"/>
    </row>
    <row r="273" ht="15.75" customHeight="1">
      <c r="A273" s="131"/>
      <c r="B273" s="131"/>
      <c r="C273" s="131"/>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c r="AA273" s="131"/>
      <c r="AB273" s="131"/>
      <c r="AC273" s="131"/>
      <c r="AD273" s="131"/>
      <c r="AE273" s="131"/>
      <c r="AF273" s="131"/>
      <c r="AG273" s="131"/>
      <c r="AH273" s="131"/>
      <c r="AI273" s="131"/>
      <c r="AJ273" s="131"/>
    </row>
    <row r="274" ht="15.75" customHeight="1">
      <c r="A274" s="131"/>
      <c r="B274" s="131"/>
      <c r="C274" s="131"/>
      <c r="D274" s="131"/>
      <c r="E274" s="131"/>
      <c r="F274" s="131"/>
      <c r="G274" s="131"/>
      <c r="H274" s="131"/>
      <c r="I274" s="131"/>
      <c r="J274" s="131"/>
      <c r="K274" s="131"/>
      <c r="L274" s="131"/>
      <c r="M274" s="131"/>
      <c r="N274" s="131"/>
      <c r="O274" s="131"/>
      <c r="P274" s="131"/>
      <c r="Q274" s="131"/>
      <c r="R274" s="131"/>
      <c r="S274" s="131"/>
      <c r="T274" s="131"/>
      <c r="U274" s="131"/>
      <c r="V274" s="131"/>
      <c r="W274" s="131"/>
      <c r="X274" s="131"/>
      <c r="Y274" s="131"/>
      <c r="Z274" s="131"/>
      <c r="AA274" s="131"/>
      <c r="AB274" s="131"/>
      <c r="AC274" s="131"/>
      <c r="AD274" s="131"/>
      <c r="AE274" s="131"/>
      <c r="AF274" s="131"/>
      <c r="AG274" s="131"/>
      <c r="AH274" s="131"/>
      <c r="AI274" s="131"/>
      <c r="AJ274" s="131"/>
    </row>
    <row r="275" ht="15.75" customHeight="1">
      <c r="A275" s="131"/>
      <c r="B275" s="131"/>
      <c r="C275" s="131"/>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c r="AA275" s="131"/>
      <c r="AB275" s="131"/>
      <c r="AC275" s="131"/>
      <c r="AD275" s="131"/>
      <c r="AE275" s="131"/>
      <c r="AF275" s="131"/>
      <c r="AG275" s="131"/>
      <c r="AH275" s="131"/>
      <c r="AI275" s="131"/>
      <c r="AJ275" s="131"/>
    </row>
    <row r="276" ht="15.75" customHeight="1">
      <c r="A276" s="131"/>
      <c r="B276" s="131"/>
      <c r="C276" s="131"/>
      <c r="D276" s="131"/>
      <c r="E276" s="131"/>
      <c r="F276" s="131"/>
      <c r="G276" s="131"/>
      <c r="H276" s="131"/>
      <c r="I276" s="131"/>
      <c r="J276" s="131"/>
      <c r="K276" s="131"/>
      <c r="L276" s="131"/>
      <c r="M276" s="131"/>
      <c r="N276" s="131"/>
      <c r="O276" s="131"/>
      <c r="P276" s="131"/>
      <c r="Q276" s="131"/>
      <c r="R276" s="131"/>
      <c r="S276" s="131"/>
      <c r="T276" s="131"/>
      <c r="U276" s="131"/>
      <c r="V276" s="131"/>
      <c r="W276" s="131"/>
      <c r="X276" s="131"/>
      <c r="Y276" s="131"/>
      <c r="Z276" s="131"/>
      <c r="AA276" s="131"/>
      <c r="AB276" s="131"/>
      <c r="AC276" s="131"/>
      <c r="AD276" s="131"/>
      <c r="AE276" s="131"/>
      <c r="AF276" s="131"/>
      <c r="AG276" s="131"/>
      <c r="AH276" s="131"/>
      <c r="AI276" s="131"/>
      <c r="AJ276" s="131"/>
    </row>
    <row r="277" ht="15.75" customHeight="1">
      <c r="A277" s="131"/>
      <c r="B277" s="131"/>
      <c r="C277" s="131"/>
      <c r="D277" s="131"/>
      <c r="E277" s="131"/>
      <c r="F277" s="131"/>
      <c r="G277" s="131"/>
      <c r="H277" s="131"/>
      <c r="I277" s="131"/>
      <c r="J277" s="131"/>
      <c r="K277" s="131"/>
      <c r="L277" s="131"/>
      <c r="M277" s="131"/>
      <c r="N277" s="131"/>
      <c r="O277" s="131"/>
      <c r="P277" s="131"/>
      <c r="Q277" s="131"/>
      <c r="R277" s="131"/>
      <c r="S277" s="131"/>
      <c r="T277" s="131"/>
      <c r="U277" s="131"/>
      <c r="V277" s="131"/>
      <c r="W277" s="131"/>
      <c r="X277" s="131"/>
      <c r="Y277" s="131"/>
      <c r="Z277" s="131"/>
      <c r="AA277" s="131"/>
      <c r="AB277" s="131"/>
      <c r="AC277" s="131"/>
      <c r="AD277" s="131"/>
      <c r="AE277" s="131"/>
      <c r="AF277" s="131"/>
      <c r="AG277" s="131"/>
      <c r="AH277" s="131"/>
      <c r="AI277" s="131"/>
      <c r="AJ277" s="131"/>
    </row>
    <row r="278" ht="15.75" customHeight="1">
      <c r="A278" s="131"/>
      <c r="B278" s="131"/>
      <c r="C278" s="131"/>
      <c r="D278" s="131"/>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c r="AA278" s="131"/>
      <c r="AB278" s="131"/>
      <c r="AC278" s="131"/>
      <c r="AD278" s="131"/>
      <c r="AE278" s="131"/>
      <c r="AF278" s="131"/>
      <c r="AG278" s="131"/>
      <c r="AH278" s="131"/>
      <c r="AI278" s="131"/>
      <c r="AJ278" s="131"/>
    </row>
    <row r="279" ht="15.75" customHeight="1">
      <c r="A279" s="131"/>
      <c r="B279" s="131"/>
      <c r="C279" s="131"/>
      <c r="D279" s="131"/>
      <c r="E279" s="131"/>
      <c r="F279" s="131"/>
      <c r="G279" s="131"/>
      <c r="H279" s="131"/>
      <c r="I279" s="131"/>
      <c r="J279" s="131"/>
      <c r="K279" s="131"/>
      <c r="L279" s="131"/>
      <c r="M279" s="131"/>
      <c r="N279" s="131"/>
      <c r="O279" s="131"/>
      <c r="P279" s="131"/>
      <c r="Q279" s="131"/>
      <c r="R279" s="131"/>
      <c r="S279" s="131"/>
      <c r="T279" s="131"/>
      <c r="U279" s="131"/>
      <c r="V279" s="131"/>
      <c r="W279" s="131"/>
      <c r="X279" s="131"/>
      <c r="Y279" s="131"/>
      <c r="Z279" s="131"/>
      <c r="AA279" s="131"/>
      <c r="AB279" s="131"/>
      <c r="AC279" s="131"/>
      <c r="AD279" s="131"/>
      <c r="AE279" s="131"/>
      <c r="AF279" s="131"/>
      <c r="AG279" s="131"/>
      <c r="AH279" s="131"/>
      <c r="AI279" s="131"/>
      <c r="AJ279" s="131"/>
    </row>
    <row r="280" ht="15.75" customHeight="1">
      <c r="A280" s="131"/>
      <c r="B280" s="131"/>
      <c r="C280" s="131"/>
      <c r="D280" s="131"/>
      <c r="E280" s="131"/>
      <c r="F280" s="131"/>
      <c r="G280" s="131"/>
      <c r="H280" s="131"/>
      <c r="I280" s="131"/>
      <c r="J280" s="131"/>
      <c r="K280" s="131"/>
      <c r="L280" s="131"/>
      <c r="M280" s="131"/>
      <c r="N280" s="131"/>
      <c r="O280" s="131"/>
      <c r="P280" s="131"/>
      <c r="Q280" s="131"/>
      <c r="R280" s="131"/>
      <c r="S280" s="131"/>
      <c r="T280" s="131"/>
      <c r="U280" s="131"/>
      <c r="V280" s="131"/>
      <c r="W280" s="131"/>
      <c r="X280" s="131"/>
      <c r="Y280" s="131"/>
      <c r="Z280" s="131"/>
      <c r="AA280" s="131"/>
      <c r="AB280" s="131"/>
      <c r="AC280" s="131"/>
      <c r="AD280" s="131"/>
      <c r="AE280" s="131"/>
      <c r="AF280" s="131"/>
      <c r="AG280" s="131"/>
      <c r="AH280" s="131"/>
      <c r="AI280" s="131"/>
      <c r="AJ280" s="131"/>
    </row>
    <row r="281" ht="15.75" customHeight="1">
      <c r="A281" s="131"/>
      <c r="B281" s="131"/>
      <c r="C281" s="131"/>
      <c r="D281" s="131"/>
      <c r="E281" s="131"/>
      <c r="F281" s="131"/>
      <c r="G281" s="131"/>
      <c r="H281" s="131"/>
      <c r="I281" s="131"/>
      <c r="J281" s="131"/>
      <c r="K281" s="131"/>
      <c r="L281" s="131"/>
      <c r="M281" s="131"/>
      <c r="N281" s="131"/>
      <c r="O281" s="131"/>
      <c r="P281" s="131"/>
      <c r="Q281" s="131"/>
      <c r="R281" s="131"/>
      <c r="S281" s="131"/>
      <c r="T281" s="131"/>
      <c r="U281" s="131"/>
      <c r="V281" s="131"/>
      <c r="W281" s="131"/>
      <c r="X281" s="131"/>
      <c r="Y281" s="131"/>
      <c r="Z281" s="131"/>
      <c r="AA281" s="131"/>
      <c r="AB281" s="131"/>
      <c r="AC281" s="131"/>
      <c r="AD281" s="131"/>
      <c r="AE281" s="131"/>
      <c r="AF281" s="131"/>
      <c r="AG281" s="131"/>
      <c r="AH281" s="131"/>
      <c r="AI281" s="131"/>
      <c r="AJ281" s="131"/>
    </row>
    <row r="282" ht="15.75" customHeight="1">
      <c r="A282" s="131"/>
      <c r="B282" s="131"/>
      <c r="C282" s="131"/>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c r="AA282" s="131"/>
      <c r="AB282" s="131"/>
      <c r="AC282" s="131"/>
      <c r="AD282" s="131"/>
      <c r="AE282" s="131"/>
      <c r="AF282" s="131"/>
      <c r="AG282" s="131"/>
      <c r="AH282" s="131"/>
      <c r="AI282" s="131"/>
      <c r="AJ282" s="131"/>
    </row>
    <row r="283" ht="15.75" customHeight="1">
      <c r="A283" s="131"/>
      <c r="B283" s="131"/>
      <c r="C283" s="131"/>
      <c r="D283" s="131"/>
      <c r="E283" s="131"/>
      <c r="F283" s="131"/>
      <c r="G283" s="131"/>
      <c r="H283" s="131"/>
      <c r="I283" s="131"/>
      <c r="J283" s="131"/>
      <c r="K283" s="131"/>
      <c r="L283" s="131"/>
      <c r="M283" s="131"/>
      <c r="N283" s="131"/>
      <c r="O283" s="131"/>
      <c r="P283" s="131"/>
      <c r="Q283" s="131"/>
      <c r="R283" s="131"/>
      <c r="S283" s="131"/>
      <c r="T283" s="131"/>
      <c r="U283" s="131"/>
      <c r="V283" s="131"/>
      <c r="W283" s="131"/>
      <c r="X283" s="131"/>
      <c r="Y283" s="131"/>
      <c r="Z283" s="131"/>
      <c r="AA283" s="131"/>
      <c r="AB283" s="131"/>
      <c r="AC283" s="131"/>
      <c r="AD283" s="131"/>
      <c r="AE283" s="131"/>
      <c r="AF283" s="131"/>
      <c r="AG283" s="131"/>
      <c r="AH283" s="131"/>
      <c r="AI283" s="131"/>
      <c r="AJ283" s="131"/>
    </row>
    <row r="284" ht="15.75" customHeight="1">
      <c r="A284" s="131"/>
      <c r="B284" s="131"/>
      <c r="C284" s="131"/>
      <c r="D284" s="131"/>
      <c r="E284" s="131"/>
      <c r="F284" s="131"/>
      <c r="G284" s="131"/>
      <c r="H284" s="131"/>
      <c r="I284" s="131"/>
      <c r="J284" s="131"/>
      <c r="K284" s="131"/>
      <c r="L284" s="131"/>
      <c r="M284" s="131"/>
      <c r="N284" s="131"/>
      <c r="O284" s="131"/>
      <c r="P284" s="131"/>
      <c r="Q284" s="131"/>
      <c r="R284" s="131"/>
      <c r="S284" s="131"/>
      <c r="T284" s="131"/>
      <c r="U284" s="131"/>
      <c r="V284" s="131"/>
      <c r="W284" s="131"/>
      <c r="X284" s="131"/>
      <c r="Y284" s="131"/>
      <c r="Z284" s="131"/>
      <c r="AA284" s="131"/>
      <c r="AB284" s="131"/>
      <c r="AC284" s="131"/>
      <c r="AD284" s="131"/>
      <c r="AE284" s="131"/>
      <c r="AF284" s="131"/>
      <c r="AG284" s="131"/>
      <c r="AH284" s="131"/>
      <c r="AI284" s="131"/>
      <c r="AJ284" s="131"/>
    </row>
    <row r="285" ht="15.75" customHeight="1">
      <c r="A285" s="131"/>
      <c r="B285" s="131"/>
      <c r="C285" s="131"/>
      <c r="D285" s="131"/>
      <c r="E285" s="131"/>
      <c r="F285" s="131"/>
      <c r="G285" s="131"/>
      <c r="H285" s="131"/>
      <c r="I285" s="131"/>
      <c r="J285" s="131"/>
      <c r="K285" s="131"/>
      <c r="L285" s="131"/>
      <c r="M285" s="131"/>
      <c r="N285" s="131"/>
      <c r="O285" s="131"/>
      <c r="P285" s="131"/>
      <c r="Q285" s="131"/>
      <c r="R285" s="131"/>
      <c r="S285" s="131"/>
      <c r="T285" s="131"/>
      <c r="U285" s="131"/>
      <c r="V285" s="131"/>
      <c r="W285" s="131"/>
      <c r="X285" s="131"/>
      <c r="Y285" s="131"/>
      <c r="Z285" s="131"/>
      <c r="AA285" s="131"/>
      <c r="AB285" s="131"/>
      <c r="AC285" s="131"/>
      <c r="AD285" s="131"/>
      <c r="AE285" s="131"/>
      <c r="AF285" s="131"/>
      <c r="AG285" s="131"/>
      <c r="AH285" s="131"/>
      <c r="AI285" s="131"/>
      <c r="AJ285" s="131"/>
    </row>
    <row r="286" ht="15.75" customHeight="1">
      <c r="A286" s="131"/>
      <c r="B286" s="131"/>
      <c r="C286" s="131"/>
      <c r="D286" s="131"/>
      <c r="E286" s="131"/>
      <c r="F286" s="131"/>
      <c r="G286" s="131"/>
      <c r="H286" s="131"/>
      <c r="I286" s="131"/>
      <c r="J286" s="131"/>
      <c r="K286" s="131"/>
      <c r="L286" s="131"/>
      <c r="M286" s="131"/>
      <c r="N286" s="131"/>
      <c r="O286" s="131"/>
      <c r="P286" s="131"/>
      <c r="Q286" s="131"/>
      <c r="R286" s="131"/>
      <c r="S286" s="131"/>
      <c r="T286" s="131"/>
      <c r="U286" s="131"/>
      <c r="V286" s="131"/>
      <c r="W286" s="131"/>
      <c r="X286" s="131"/>
      <c r="Y286" s="131"/>
      <c r="Z286" s="131"/>
      <c r="AA286" s="131"/>
      <c r="AB286" s="131"/>
      <c r="AC286" s="131"/>
      <c r="AD286" s="131"/>
      <c r="AE286" s="131"/>
      <c r="AF286" s="131"/>
      <c r="AG286" s="131"/>
      <c r="AH286" s="131"/>
      <c r="AI286" s="131"/>
      <c r="AJ286" s="131"/>
    </row>
    <row r="287" ht="15.75" customHeight="1">
      <c r="A287" s="131"/>
      <c r="B287" s="131"/>
      <c r="C287" s="131"/>
      <c r="D287" s="131"/>
      <c r="E287" s="131"/>
      <c r="F287" s="131"/>
      <c r="G287" s="131"/>
      <c r="H287" s="131"/>
      <c r="I287" s="131"/>
      <c r="J287" s="131"/>
      <c r="K287" s="131"/>
      <c r="L287" s="131"/>
      <c r="M287" s="131"/>
      <c r="N287" s="131"/>
      <c r="O287" s="131"/>
      <c r="P287" s="131"/>
      <c r="Q287" s="131"/>
      <c r="R287" s="131"/>
      <c r="S287" s="131"/>
      <c r="T287" s="131"/>
      <c r="U287" s="131"/>
      <c r="V287" s="131"/>
      <c r="W287" s="131"/>
      <c r="X287" s="131"/>
      <c r="Y287" s="131"/>
      <c r="Z287" s="131"/>
      <c r="AA287" s="131"/>
      <c r="AB287" s="131"/>
      <c r="AC287" s="131"/>
      <c r="AD287" s="131"/>
      <c r="AE287" s="131"/>
      <c r="AF287" s="131"/>
      <c r="AG287" s="131"/>
      <c r="AH287" s="131"/>
      <c r="AI287" s="131"/>
      <c r="AJ287" s="131"/>
    </row>
    <row r="288" ht="15.75" customHeight="1">
      <c r="A288" s="131"/>
      <c r="B288" s="131"/>
      <c r="C288" s="131"/>
      <c r="D288" s="131"/>
      <c r="E288" s="131"/>
      <c r="F288" s="131"/>
      <c r="G288" s="131"/>
      <c r="H288" s="131"/>
      <c r="I288" s="131"/>
      <c r="J288" s="131"/>
      <c r="K288" s="131"/>
      <c r="L288" s="131"/>
      <c r="M288" s="131"/>
      <c r="N288" s="131"/>
      <c r="O288" s="131"/>
      <c r="P288" s="131"/>
      <c r="Q288" s="131"/>
      <c r="R288" s="131"/>
      <c r="S288" s="131"/>
      <c r="T288" s="131"/>
      <c r="U288" s="131"/>
      <c r="V288" s="131"/>
      <c r="W288" s="131"/>
      <c r="X288" s="131"/>
      <c r="Y288" s="131"/>
      <c r="Z288" s="131"/>
      <c r="AA288" s="131"/>
      <c r="AB288" s="131"/>
      <c r="AC288" s="131"/>
      <c r="AD288" s="131"/>
      <c r="AE288" s="131"/>
      <c r="AF288" s="131"/>
      <c r="AG288" s="131"/>
      <c r="AH288" s="131"/>
      <c r="AI288" s="131"/>
      <c r="AJ288" s="131"/>
    </row>
    <row r="289" ht="15.75" customHeight="1">
      <c r="A289" s="131"/>
      <c r="B289" s="131"/>
      <c r="C289" s="131"/>
      <c r="D289" s="131"/>
      <c r="E289" s="131"/>
      <c r="F289" s="131"/>
      <c r="G289" s="131"/>
      <c r="H289" s="131"/>
      <c r="I289" s="131"/>
      <c r="J289" s="131"/>
      <c r="K289" s="131"/>
      <c r="L289" s="131"/>
      <c r="M289" s="131"/>
      <c r="N289" s="131"/>
      <c r="O289" s="131"/>
      <c r="P289" s="131"/>
      <c r="Q289" s="131"/>
      <c r="R289" s="131"/>
      <c r="S289" s="131"/>
      <c r="T289" s="131"/>
      <c r="U289" s="131"/>
      <c r="V289" s="131"/>
      <c r="W289" s="131"/>
      <c r="X289" s="131"/>
      <c r="Y289" s="131"/>
      <c r="Z289" s="131"/>
      <c r="AA289" s="131"/>
      <c r="AB289" s="131"/>
      <c r="AC289" s="131"/>
      <c r="AD289" s="131"/>
      <c r="AE289" s="131"/>
      <c r="AF289" s="131"/>
      <c r="AG289" s="131"/>
      <c r="AH289" s="131"/>
      <c r="AI289" s="131"/>
      <c r="AJ289" s="131"/>
    </row>
    <row r="290" ht="15.75" customHeight="1">
      <c r="A290" s="131"/>
      <c r="B290" s="131"/>
      <c r="C290" s="131"/>
      <c r="D290" s="131"/>
      <c r="E290" s="131"/>
      <c r="F290" s="131"/>
      <c r="G290" s="131"/>
      <c r="H290" s="131"/>
      <c r="I290" s="131"/>
      <c r="J290" s="131"/>
      <c r="K290" s="131"/>
      <c r="L290" s="131"/>
      <c r="M290" s="131"/>
      <c r="N290" s="131"/>
      <c r="O290" s="131"/>
      <c r="P290" s="131"/>
      <c r="Q290" s="131"/>
      <c r="R290" s="131"/>
      <c r="S290" s="131"/>
      <c r="T290" s="131"/>
      <c r="U290" s="131"/>
      <c r="V290" s="131"/>
      <c r="W290" s="131"/>
      <c r="X290" s="131"/>
      <c r="Y290" s="131"/>
      <c r="Z290" s="131"/>
      <c r="AA290" s="131"/>
      <c r="AB290" s="131"/>
      <c r="AC290" s="131"/>
      <c r="AD290" s="131"/>
      <c r="AE290" s="131"/>
      <c r="AF290" s="131"/>
      <c r="AG290" s="131"/>
      <c r="AH290" s="131"/>
      <c r="AI290" s="131"/>
      <c r="AJ290" s="131"/>
    </row>
    <row r="291" ht="15.75" customHeight="1">
      <c r="A291" s="131"/>
      <c r="B291" s="131"/>
      <c r="C291" s="131"/>
      <c r="D291" s="131"/>
      <c r="E291" s="131"/>
      <c r="F291" s="131"/>
      <c r="G291" s="131"/>
      <c r="H291" s="131"/>
      <c r="I291" s="131"/>
      <c r="J291" s="131"/>
      <c r="K291" s="131"/>
      <c r="L291" s="131"/>
      <c r="M291" s="131"/>
      <c r="N291" s="131"/>
      <c r="O291" s="131"/>
      <c r="P291" s="131"/>
      <c r="Q291" s="131"/>
      <c r="R291" s="131"/>
      <c r="S291" s="131"/>
      <c r="T291" s="131"/>
      <c r="U291" s="131"/>
      <c r="V291" s="131"/>
      <c r="W291" s="131"/>
      <c r="X291" s="131"/>
      <c r="Y291" s="131"/>
      <c r="Z291" s="131"/>
      <c r="AA291" s="131"/>
      <c r="AB291" s="131"/>
      <c r="AC291" s="131"/>
      <c r="AD291" s="131"/>
      <c r="AE291" s="131"/>
      <c r="AF291" s="131"/>
      <c r="AG291" s="131"/>
      <c r="AH291" s="131"/>
      <c r="AI291" s="131"/>
      <c r="AJ291" s="131"/>
    </row>
    <row r="292" ht="15.75" customHeight="1">
      <c r="A292" s="131"/>
      <c r="B292" s="131"/>
      <c r="C292" s="131"/>
      <c r="D292" s="131"/>
      <c r="E292" s="131"/>
      <c r="F292" s="131"/>
      <c r="G292" s="131"/>
      <c r="H292" s="131"/>
      <c r="I292" s="131"/>
      <c r="J292" s="131"/>
      <c r="K292" s="131"/>
      <c r="L292" s="131"/>
      <c r="M292" s="131"/>
      <c r="N292" s="131"/>
      <c r="O292" s="131"/>
      <c r="P292" s="131"/>
      <c r="Q292" s="131"/>
      <c r="R292" s="131"/>
      <c r="S292" s="131"/>
      <c r="T292" s="131"/>
      <c r="U292" s="131"/>
      <c r="V292" s="131"/>
      <c r="W292" s="131"/>
      <c r="X292" s="131"/>
      <c r="Y292" s="131"/>
      <c r="Z292" s="131"/>
      <c r="AA292" s="131"/>
      <c r="AB292" s="131"/>
      <c r="AC292" s="131"/>
      <c r="AD292" s="131"/>
      <c r="AE292" s="131"/>
      <c r="AF292" s="131"/>
      <c r="AG292" s="131"/>
      <c r="AH292" s="131"/>
      <c r="AI292" s="131"/>
      <c r="AJ292" s="131"/>
    </row>
    <row r="293" ht="15.75" customHeight="1">
      <c r="A293" s="131"/>
      <c r="B293" s="131"/>
      <c r="C293" s="131"/>
      <c r="D293" s="131"/>
      <c r="E293" s="131"/>
      <c r="F293" s="131"/>
      <c r="G293" s="131"/>
      <c r="H293" s="131"/>
      <c r="I293" s="131"/>
      <c r="J293" s="131"/>
      <c r="K293" s="131"/>
      <c r="L293" s="131"/>
      <c r="M293" s="131"/>
      <c r="N293" s="131"/>
      <c r="O293" s="131"/>
      <c r="P293" s="131"/>
      <c r="Q293" s="131"/>
      <c r="R293" s="131"/>
      <c r="S293" s="131"/>
      <c r="T293" s="131"/>
      <c r="U293" s="131"/>
      <c r="V293" s="131"/>
      <c r="W293" s="131"/>
      <c r="X293" s="131"/>
      <c r="Y293" s="131"/>
      <c r="Z293" s="131"/>
      <c r="AA293" s="131"/>
      <c r="AB293" s="131"/>
      <c r="AC293" s="131"/>
      <c r="AD293" s="131"/>
      <c r="AE293" s="131"/>
      <c r="AF293" s="131"/>
      <c r="AG293" s="131"/>
      <c r="AH293" s="131"/>
      <c r="AI293" s="131"/>
      <c r="AJ293" s="131"/>
    </row>
    <row r="294" ht="15.75" customHeight="1">
      <c r="A294" s="131"/>
      <c r="B294" s="131"/>
      <c r="C294" s="131"/>
      <c r="D294" s="131"/>
      <c r="E294" s="131"/>
      <c r="F294" s="131"/>
      <c r="G294" s="131"/>
      <c r="H294" s="131"/>
      <c r="I294" s="131"/>
      <c r="J294" s="131"/>
      <c r="K294" s="131"/>
      <c r="L294" s="131"/>
      <c r="M294" s="131"/>
      <c r="N294" s="131"/>
      <c r="O294" s="131"/>
      <c r="P294" s="131"/>
      <c r="Q294" s="131"/>
      <c r="R294" s="131"/>
      <c r="S294" s="131"/>
      <c r="T294" s="131"/>
      <c r="U294" s="131"/>
      <c r="V294" s="131"/>
      <c r="W294" s="131"/>
      <c r="X294" s="131"/>
      <c r="Y294" s="131"/>
      <c r="Z294" s="131"/>
      <c r="AA294" s="131"/>
      <c r="AB294" s="131"/>
      <c r="AC294" s="131"/>
      <c r="AD294" s="131"/>
      <c r="AE294" s="131"/>
      <c r="AF294" s="131"/>
      <c r="AG294" s="131"/>
      <c r="AH294" s="131"/>
      <c r="AI294" s="131"/>
      <c r="AJ294" s="131"/>
    </row>
    <row r="295" ht="15.75" customHeight="1">
      <c r="A295" s="131"/>
      <c r="B295" s="131"/>
      <c r="C295" s="131"/>
      <c r="D295" s="131"/>
      <c r="E295" s="131"/>
      <c r="F295" s="131"/>
      <c r="G295" s="131"/>
      <c r="H295" s="131"/>
      <c r="I295" s="131"/>
      <c r="J295" s="131"/>
      <c r="K295" s="131"/>
      <c r="L295" s="131"/>
      <c r="M295" s="131"/>
      <c r="N295" s="131"/>
      <c r="O295" s="131"/>
      <c r="P295" s="131"/>
      <c r="Q295" s="131"/>
      <c r="R295" s="131"/>
      <c r="S295" s="131"/>
      <c r="T295" s="131"/>
      <c r="U295" s="131"/>
      <c r="V295" s="131"/>
      <c r="W295" s="131"/>
      <c r="X295" s="131"/>
      <c r="Y295" s="131"/>
      <c r="Z295" s="131"/>
      <c r="AA295" s="131"/>
      <c r="AB295" s="131"/>
      <c r="AC295" s="131"/>
      <c r="AD295" s="131"/>
      <c r="AE295" s="131"/>
      <c r="AF295" s="131"/>
      <c r="AG295" s="131"/>
      <c r="AH295" s="131"/>
      <c r="AI295" s="131"/>
      <c r="AJ295" s="131"/>
    </row>
    <row r="296" ht="15.75" customHeight="1">
      <c r="A296" s="131"/>
      <c r="B296" s="131"/>
      <c r="C296" s="131"/>
      <c r="D296" s="131"/>
      <c r="E296" s="131"/>
      <c r="F296" s="131"/>
      <c r="G296" s="131"/>
      <c r="H296" s="131"/>
      <c r="I296" s="131"/>
      <c r="J296" s="131"/>
      <c r="K296" s="131"/>
      <c r="L296" s="131"/>
      <c r="M296" s="131"/>
      <c r="N296" s="131"/>
      <c r="O296" s="131"/>
      <c r="P296" s="131"/>
      <c r="Q296" s="131"/>
      <c r="R296" s="131"/>
      <c r="S296" s="131"/>
      <c r="T296" s="131"/>
      <c r="U296" s="131"/>
      <c r="V296" s="131"/>
      <c r="W296" s="131"/>
      <c r="X296" s="131"/>
      <c r="Y296" s="131"/>
      <c r="Z296" s="131"/>
      <c r="AA296" s="131"/>
      <c r="AB296" s="131"/>
      <c r="AC296" s="131"/>
      <c r="AD296" s="131"/>
      <c r="AE296" s="131"/>
      <c r="AF296" s="131"/>
      <c r="AG296" s="131"/>
      <c r="AH296" s="131"/>
      <c r="AI296" s="131"/>
      <c r="AJ296" s="131"/>
    </row>
    <row r="297" ht="15.75" customHeight="1">
      <c r="A297" s="131"/>
      <c r="B297" s="131"/>
      <c r="C297" s="131"/>
      <c r="D297" s="131"/>
      <c r="E297" s="131"/>
      <c r="F297" s="131"/>
      <c r="G297" s="131"/>
      <c r="H297" s="131"/>
      <c r="I297" s="131"/>
      <c r="J297" s="131"/>
      <c r="K297" s="131"/>
      <c r="L297" s="131"/>
      <c r="M297" s="131"/>
      <c r="N297" s="131"/>
      <c r="O297" s="131"/>
      <c r="P297" s="131"/>
      <c r="Q297" s="131"/>
      <c r="R297" s="131"/>
      <c r="S297" s="131"/>
      <c r="T297" s="131"/>
      <c r="U297" s="131"/>
      <c r="V297" s="131"/>
      <c r="W297" s="131"/>
      <c r="X297" s="131"/>
      <c r="Y297" s="131"/>
      <c r="Z297" s="131"/>
      <c r="AA297" s="131"/>
      <c r="AB297" s="131"/>
      <c r="AC297" s="131"/>
      <c r="AD297" s="131"/>
      <c r="AE297" s="131"/>
      <c r="AF297" s="131"/>
      <c r="AG297" s="131"/>
      <c r="AH297" s="131"/>
      <c r="AI297" s="131"/>
      <c r="AJ297" s="131"/>
    </row>
    <row r="298" ht="15.75" customHeight="1">
      <c r="A298" s="131"/>
      <c r="B298" s="131"/>
      <c r="C298" s="131"/>
      <c r="D298" s="131"/>
      <c r="E298" s="131"/>
      <c r="F298" s="131"/>
      <c r="G298" s="131"/>
      <c r="H298" s="131"/>
      <c r="I298" s="131"/>
      <c r="J298" s="131"/>
      <c r="K298" s="131"/>
      <c r="L298" s="131"/>
      <c r="M298" s="131"/>
      <c r="N298" s="131"/>
      <c r="O298" s="131"/>
      <c r="P298" s="131"/>
      <c r="Q298" s="131"/>
      <c r="R298" s="131"/>
      <c r="S298" s="131"/>
      <c r="T298" s="131"/>
      <c r="U298" s="131"/>
      <c r="V298" s="131"/>
      <c r="W298" s="131"/>
      <c r="X298" s="131"/>
      <c r="Y298" s="131"/>
      <c r="Z298" s="131"/>
      <c r="AA298" s="131"/>
      <c r="AB298" s="131"/>
      <c r="AC298" s="131"/>
      <c r="AD298" s="131"/>
      <c r="AE298" s="131"/>
      <c r="AF298" s="131"/>
      <c r="AG298" s="131"/>
      <c r="AH298" s="131"/>
      <c r="AI298" s="131"/>
      <c r="AJ298" s="131"/>
    </row>
    <row r="299" ht="15.75" customHeight="1">
      <c r="A299" s="131"/>
      <c r="B299" s="131"/>
      <c r="C299" s="131"/>
      <c r="D299" s="131"/>
      <c r="E299" s="131"/>
      <c r="F299" s="131"/>
      <c r="G299" s="131"/>
      <c r="H299" s="131"/>
      <c r="I299" s="131"/>
      <c r="J299" s="131"/>
      <c r="K299" s="131"/>
      <c r="L299" s="131"/>
      <c r="M299" s="131"/>
      <c r="N299" s="131"/>
      <c r="O299" s="131"/>
      <c r="P299" s="131"/>
      <c r="Q299" s="131"/>
      <c r="R299" s="131"/>
      <c r="S299" s="131"/>
      <c r="T299" s="131"/>
      <c r="U299" s="131"/>
      <c r="V299" s="131"/>
      <c r="W299" s="131"/>
      <c r="X299" s="131"/>
      <c r="Y299" s="131"/>
      <c r="Z299" s="131"/>
      <c r="AA299" s="131"/>
      <c r="AB299" s="131"/>
      <c r="AC299" s="131"/>
      <c r="AD299" s="131"/>
      <c r="AE299" s="131"/>
      <c r="AF299" s="131"/>
      <c r="AG299" s="131"/>
      <c r="AH299" s="131"/>
      <c r="AI299" s="131"/>
      <c r="AJ299" s="131"/>
    </row>
    <row r="300" ht="15.75" customHeight="1">
      <c r="A300" s="131"/>
      <c r="B300" s="131"/>
      <c r="C300" s="131"/>
      <c r="D300" s="131"/>
      <c r="E300" s="131"/>
      <c r="F300" s="131"/>
      <c r="G300" s="131"/>
      <c r="H300" s="131"/>
      <c r="I300" s="131"/>
      <c r="J300" s="131"/>
      <c r="K300" s="131"/>
      <c r="L300" s="131"/>
      <c r="M300" s="131"/>
      <c r="N300" s="131"/>
      <c r="O300" s="131"/>
      <c r="P300" s="131"/>
      <c r="Q300" s="131"/>
      <c r="R300" s="131"/>
      <c r="S300" s="131"/>
      <c r="T300" s="131"/>
      <c r="U300" s="131"/>
      <c r="V300" s="131"/>
      <c r="W300" s="131"/>
      <c r="X300" s="131"/>
      <c r="Y300" s="131"/>
      <c r="Z300" s="131"/>
      <c r="AA300" s="131"/>
      <c r="AB300" s="131"/>
      <c r="AC300" s="131"/>
      <c r="AD300" s="131"/>
      <c r="AE300" s="131"/>
      <c r="AF300" s="131"/>
      <c r="AG300" s="131"/>
      <c r="AH300" s="131"/>
      <c r="AI300" s="131"/>
      <c r="AJ300" s="131"/>
    </row>
    <row r="301" ht="15.75" customHeight="1">
      <c r="A301" s="96"/>
      <c r="B301" s="96"/>
      <c r="C301" s="96"/>
      <c r="D301" s="96"/>
      <c r="E301" s="96"/>
      <c r="F301" s="96"/>
      <c r="G301" s="96"/>
      <c r="H301" s="96"/>
      <c r="I301" s="96"/>
      <c r="J301" s="96"/>
      <c r="K301" s="96"/>
      <c r="L301" s="96"/>
      <c r="M301" s="96"/>
      <c r="N301" s="96"/>
      <c r="O301" s="96"/>
      <c r="P301" s="96"/>
      <c r="Q301" s="96"/>
      <c r="R301" s="96"/>
      <c r="S301" s="96"/>
      <c r="T301" s="96"/>
      <c r="U301" s="96"/>
      <c r="V301" s="96"/>
      <c r="W301" s="96"/>
      <c r="X301" s="96"/>
      <c r="Y301" s="96"/>
      <c r="Z301" s="96"/>
      <c r="AA301" s="96"/>
      <c r="AB301" s="96"/>
      <c r="AC301" s="96"/>
      <c r="AD301" s="96"/>
      <c r="AE301" s="96"/>
      <c r="AF301" s="96"/>
      <c r="AG301" s="96"/>
      <c r="AH301" s="96"/>
      <c r="AI301" s="96"/>
      <c r="AJ301" s="96"/>
    </row>
    <row r="302" ht="15.75" customHeight="1">
      <c r="A302" s="96"/>
      <c r="B302" s="96"/>
      <c r="C302" s="96"/>
      <c r="D302" s="96"/>
      <c r="E302" s="96"/>
      <c r="F302" s="96"/>
      <c r="G302" s="96"/>
      <c r="H302" s="96"/>
      <c r="I302" s="96"/>
      <c r="J302" s="96"/>
      <c r="K302" s="96"/>
      <c r="L302" s="96"/>
      <c r="M302" s="96"/>
      <c r="N302" s="96"/>
      <c r="O302" s="96"/>
      <c r="P302" s="96"/>
      <c r="Q302" s="96"/>
      <c r="R302" s="96"/>
      <c r="S302" s="96"/>
      <c r="T302" s="96"/>
      <c r="U302" s="96"/>
      <c r="V302" s="96"/>
      <c r="W302" s="96"/>
      <c r="X302" s="96"/>
      <c r="Y302" s="96"/>
      <c r="Z302" s="96"/>
      <c r="AA302" s="96"/>
      <c r="AB302" s="96"/>
      <c r="AC302" s="96"/>
      <c r="AD302" s="96"/>
      <c r="AE302" s="96"/>
      <c r="AF302" s="96"/>
      <c r="AG302" s="96"/>
      <c r="AH302" s="96"/>
      <c r="AI302" s="96"/>
      <c r="AJ302" s="96"/>
    </row>
    <row r="303" ht="15.75" customHeight="1">
      <c r="A303" s="96"/>
      <c r="B303" s="96"/>
      <c r="C303" s="96"/>
      <c r="D303" s="96"/>
      <c r="E303" s="96"/>
      <c r="F303" s="96"/>
      <c r="G303" s="96"/>
      <c r="H303" s="96"/>
      <c r="I303" s="96"/>
      <c r="J303" s="96"/>
      <c r="K303" s="96"/>
      <c r="L303" s="96"/>
      <c r="M303" s="96"/>
      <c r="N303" s="96"/>
      <c r="O303" s="96"/>
      <c r="P303" s="96"/>
      <c r="Q303" s="96"/>
      <c r="R303" s="96"/>
      <c r="S303" s="96"/>
      <c r="T303" s="96"/>
      <c r="U303" s="96"/>
      <c r="V303" s="96"/>
      <c r="W303" s="96"/>
      <c r="X303" s="96"/>
      <c r="Y303" s="96"/>
      <c r="Z303" s="96"/>
      <c r="AA303" s="96"/>
      <c r="AB303" s="96"/>
      <c r="AC303" s="96"/>
      <c r="AD303" s="96"/>
      <c r="AE303" s="96"/>
      <c r="AF303" s="96"/>
      <c r="AG303" s="96"/>
      <c r="AH303" s="96"/>
      <c r="AI303" s="96"/>
      <c r="AJ303" s="96"/>
    </row>
    <row r="304" ht="15.75" customHeight="1">
      <c r="A304" s="96"/>
      <c r="B304" s="96"/>
      <c r="C304" s="96"/>
      <c r="D304" s="96"/>
      <c r="E304" s="96"/>
      <c r="F304" s="96"/>
      <c r="G304" s="96"/>
      <c r="H304" s="96"/>
      <c r="I304" s="96"/>
      <c r="J304" s="96"/>
      <c r="K304" s="96"/>
      <c r="L304" s="96"/>
      <c r="M304" s="96"/>
      <c r="N304" s="96"/>
      <c r="O304" s="96"/>
      <c r="P304" s="96"/>
      <c r="Q304" s="96"/>
      <c r="R304" s="96"/>
      <c r="S304" s="96"/>
      <c r="T304" s="96"/>
      <c r="U304" s="96"/>
      <c r="V304" s="96"/>
      <c r="W304" s="96"/>
      <c r="X304" s="96"/>
      <c r="Y304" s="96"/>
      <c r="Z304" s="96"/>
      <c r="AA304" s="96"/>
      <c r="AB304" s="96"/>
      <c r="AC304" s="96"/>
      <c r="AD304" s="96"/>
      <c r="AE304" s="96"/>
      <c r="AF304" s="96"/>
      <c r="AG304" s="96"/>
      <c r="AH304" s="96"/>
      <c r="AI304" s="96"/>
      <c r="AJ304" s="96"/>
    </row>
    <row r="305" ht="15.75" customHeight="1">
      <c r="A305" s="96"/>
      <c r="B305" s="96"/>
      <c r="C305" s="96"/>
      <c r="D305" s="96"/>
      <c r="E305" s="96"/>
      <c r="F305" s="96"/>
      <c r="G305" s="96"/>
      <c r="H305" s="96"/>
      <c r="I305" s="96"/>
      <c r="J305" s="96"/>
      <c r="K305" s="96"/>
      <c r="L305" s="96"/>
      <c r="M305" s="96"/>
      <c r="N305" s="96"/>
      <c r="O305" s="96"/>
      <c r="P305" s="96"/>
      <c r="Q305" s="96"/>
      <c r="R305" s="96"/>
      <c r="S305" s="96"/>
      <c r="T305" s="96"/>
      <c r="U305" s="96"/>
      <c r="V305" s="96"/>
      <c r="W305" s="96"/>
      <c r="X305" s="96"/>
      <c r="Y305" s="96"/>
      <c r="Z305" s="96"/>
      <c r="AA305" s="96"/>
      <c r="AB305" s="96"/>
      <c r="AC305" s="96"/>
      <c r="AD305" s="96"/>
      <c r="AE305" s="96"/>
      <c r="AF305" s="96"/>
      <c r="AG305" s="96"/>
      <c r="AH305" s="96"/>
      <c r="AI305" s="96"/>
      <c r="AJ305" s="96"/>
    </row>
    <row r="306" ht="15.75" customHeight="1">
      <c r="A306" s="96"/>
      <c r="B306" s="96"/>
      <c r="C306" s="96"/>
      <c r="D306" s="96"/>
      <c r="E306" s="96"/>
      <c r="F306" s="96"/>
      <c r="G306" s="96"/>
      <c r="H306" s="96"/>
      <c r="I306" s="96"/>
      <c r="J306" s="96"/>
      <c r="K306" s="96"/>
      <c r="L306" s="96"/>
      <c r="M306" s="96"/>
      <c r="N306" s="96"/>
      <c r="O306" s="96"/>
      <c r="P306" s="96"/>
      <c r="Q306" s="96"/>
      <c r="R306" s="96"/>
      <c r="S306" s="96"/>
      <c r="T306" s="96"/>
      <c r="U306" s="96"/>
      <c r="V306" s="96"/>
      <c r="W306" s="96"/>
      <c r="X306" s="96"/>
      <c r="Y306" s="96"/>
      <c r="Z306" s="96"/>
      <c r="AA306" s="96"/>
      <c r="AB306" s="96"/>
      <c r="AC306" s="96"/>
      <c r="AD306" s="96"/>
      <c r="AE306" s="96"/>
      <c r="AF306" s="96"/>
      <c r="AG306" s="96"/>
      <c r="AH306" s="96"/>
      <c r="AI306" s="96"/>
      <c r="AJ306" s="96"/>
    </row>
    <row r="307" ht="15.75" customHeight="1">
      <c r="A307" s="96"/>
      <c r="B307" s="96"/>
      <c r="C307" s="96"/>
      <c r="D307" s="96"/>
      <c r="E307" s="96"/>
      <c r="F307" s="96"/>
      <c r="G307" s="96"/>
      <c r="H307" s="96"/>
      <c r="I307" s="96"/>
      <c r="J307" s="96"/>
      <c r="K307" s="96"/>
      <c r="L307" s="96"/>
      <c r="M307" s="96"/>
      <c r="N307" s="96"/>
      <c r="O307" s="96"/>
      <c r="P307" s="96"/>
      <c r="Q307" s="96"/>
      <c r="R307" s="96"/>
      <c r="S307" s="96"/>
      <c r="T307" s="96"/>
      <c r="U307" s="96"/>
      <c r="V307" s="96"/>
      <c r="W307" s="96"/>
      <c r="X307" s="96"/>
      <c r="Y307" s="96"/>
      <c r="Z307" s="96"/>
      <c r="AA307" s="96"/>
      <c r="AB307" s="96"/>
      <c r="AC307" s="96"/>
      <c r="AD307" s="96"/>
      <c r="AE307" s="96"/>
      <c r="AF307" s="96"/>
      <c r="AG307" s="96"/>
      <c r="AH307" s="96"/>
      <c r="AI307" s="96"/>
      <c r="AJ307" s="96"/>
    </row>
    <row r="308" ht="15.75" customHeight="1">
      <c r="A308" s="96"/>
      <c r="B308" s="96"/>
      <c r="C308" s="96"/>
      <c r="D308" s="96"/>
      <c r="E308" s="96"/>
      <c r="F308" s="96"/>
      <c r="G308" s="96"/>
      <c r="H308" s="96"/>
      <c r="I308" s="96"/>
      <c r="J308" s="96"/>
      <c r="K308" s="96"/>
      <c r="L308" s="96"/>
      <c r="M308" s="96"/>
      <c r="N308" s="96"/>
      <c r="O308" s="96"/>
      <c r="P308" s="96"/>
      <c r="Q308" s="96"/>
      <c r="R308" s="96"/>
      <c r="S308" s="96"/>
      <c r="T308" s="96"/>
      <c r="U308" s="96"/>
      <c r="V308" s="96"/>
      <c r="W308" s="96"/>
      <c r="X308" s="96"/>
      <c r="Y308" s="96"/>
      <c r="Z308" s="96"/>
      <c r="AA308" s="96"/>
      <c r="AB308" s="96"/>
      <c r="AC308" s="96"/>
      <c r="AD308" s="96"/>
      <c r="AE308" s="96"/>
      <c r="AF308" s="96"/>
      <c r="AG308" s="96"/>
      <c r="AH308" s="96"/>
      <c r="AI308" s="96"/>
      <c r="AJ308" s="96"/>
    </row>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75">
    <mergeCell ref="U4:W4"/>
    <mergeCell ref="X4:Z4"/>
    <mergeCell ref="AC4:AE4"/>
    <mergeCell ref="AG4:AH4"/>
    <mergeCell ref="AG5:AH5"/>
    <mergeCell ref="AG6:AH6"/>
    <mergeCell ref="AG7:AH7"/>
    <mergeCell ref="AG8:AH8"/>
    <mergeCell ref="A1:I1"/>
    <mergeCell ref="K1:S1"/>
    <mergeCell ref="U1:W1"/>
    <mergeCell ref="X1:Z1"/>
    <mergeCell ref="AD1:AI1"/>
    <mergeCell ref="A4:B4"/>
    <mergeCell ref="C4:N4"/>
    <mergeCell ref="O4:Q4"/>
    <mergeCell ref="R4:T4"/>
    <mergeCell ref="B5:N5"/>
    <mergeCell ref="O5:Q5"/>
    <mergeCell ref="B6:N6"/>
    <mergeCell ref="R6:T6"/>
    <mergeCell ref="U7:W7"/>
    <mergeCell ref="U10:W10"/>
    <mergeCell ref="X10:Z10"/>
    <mergeCell ref="AC10:AE10"/>
    <mergeCell ref="AG10:AH10"/>
    <mergeCell ref="AG11:AH11"/>
    <mergeCell ref="AG12:AH12"/>
    <mergeCell ref="AG13:AH13"/>
    <mergeCell ref="AG14:AH14"/>
    <mergeCell ref="B7:N7"/>
    <mergeCell ref="B8:N8"/>
    <mergeCell ref="X8:Z8"/>
    <mergeCell ref="A10:B10"/>
    <mergeCell ref="C10:N10"/>
    <mergeCell ref="O10:Q10"/>
    <mergeCell ref="R10:T10"/>
    <mergeCell ref="AC16:AE16"/>
    <mergeCell ref="AG16:AH16"/>
    <mergeCell ref="AG17:AH17"/>
    <mergeCell ref="AG18:AH18"/>
    <mergeCell ref="AG19:AH19"/>
    <mergeCell ref="AG20:AH20"/>
    <mergeCell ref="B26:N26"/>
    <mergeCell ref="A29:I29"/>
    <mergeCell ref="K29:S29"/>
    <mergeCell ref="U29:W29"/>
    <mergeCell ref="X29:Z29"/>
    <mergeCell ref="AA29:AH29"/>
    <mergeCell ref="L33:V33"/>
    <mergeCell ref="A32:K32"/>
    <mergeCell ref="A34:K34"/>
    <mergeCell ref="L34:V34"/>
    <mergeCell ref="W35:AG35"/>
    <mergeCell ref="A36:K36"/>
    <mergeCell ref="W36:AG36"/>
    <mergeCell ref="L37:V37"/>
    <mergeCell ref="A38:K38"/>
    <mergeCell ref="L38:V38"/>
    <mergeCell ref="W39:AG39"/>
    <mergeCell ref="A40:K40"/>
    <mergeCell ref="W40:AG40"/>
    <mergeCell ref="L41:V41"/>
    <mergeCell ref="A42:K42"/>
    <mergeCell ref="L42:V42"/>
    <mergeCell ref="W43:AG43"/>
    <mergeCell ref="A44:K44"/>
    <mergeCell ref="W44:AG44"/>
    <mergeCell ref="L45:V45"/>
    <mergeCell ref="A46:K46"/>
    <mergeCell ref="L46:V46"/>
    <mergeCell ref="A53:K53"/>
    <mergeCell ref="A55:K55"/>
    <mergeCell ref="A49:K49"/>
    <mergeCell ref="L50:V50"/>
    <mergeCell ref="A51:K51"/>
    <mergeCell ref="L51:V51"/>
    <mergeCell ref="W52:AG52"/>
    <mergeCell ref="W53:AG53"/>
    <mergeCell ref="L54:V54"/>
    <mergeCell ref="L65:V65"/>
    <mergeCell ref="W65:AG65"/>
    <mergeCell ref="A70:I70"/>
    <mergeCell ref="K70:S70"/>
    <mergeCell ref="U70:W70"/>
    <mergeCell ref="X70:Z70"/>
    <mergeCell ref="AA70:AH70"/>
    <mergeCell ref="A73:K73"/>
    <mergeCell ref="L74:V74"/>
    <mergeCell ref="A75:K75"/>
    <mergeCell ref="L75:V75"/>
    <mergeCell ref="W76:AG76"/>
    <mergeCell ref="W77:AG77"/>
    <mergeCell ref="L78:V78"/>
    <mergeCell ref="L79:V79"/>
    <mergeCell ref="W80:AG80"/>
    <mergeCell ref="W81:AG81"/>
    <mergeCell ref="L82:V82"/>
    <mergeCell ref="L83:V83"/>
    <mergeCell ref="W84:AG84"/>
    <mergeCell ref="W85:AG85"/>
    <mergeCell ref="A92:K92"/>
    <mergeCell ref="A94:K94"/>
    <mergeCell ref="A96:K96"/>
    <mergeCell ref="A77:K77"/>
    <mergeCell ref="A79:K79"/>
    <mergeCell ref="A81:K81"/>
    <mergeCell ref="A83:K83"/>
    <mergeCell ref="A85:K85"/>
    <mergeCell ref="A87:K87"/>
    <mergeCell ref="A90:K90"/>
    <mergeCell ref="L86:V86"/>
    <mergeCell ref="L87:V87"/>
    <mergeCell ref="L91:V91"/>
    <mergeCell ref="L92:V92"/>
    <mergeCell ref="W93:AG93"/>
    <mergeCell ref="W94:AG94"/>
    <mergeCell ref="L95:V95"/>
    <mergeCell ref="L106:V106"/>
    <mergeCell ref="W106:AG106"/>
    <mergeCell ref="L96:V96"/>
    <mergeCell ref="L99:V99"/>
    <mergeCell ref="W100:AG100"/>
    <mergeCell ref="L101:V101"/>
    <mergeCell ref="W101:AG101"/>
    <mergeCell ref="L104:V104"/>
    <mergeCell ref="W105:AG105"/>
    <mergeCell ref="B11:N11"/>
    <mergeCell ref="O11:Q11"/>
    <mergeCell ref="B12:N12"/>
    <mergeCell ref="R12:T12"/>
    <mergeCell ref="B13:N13"/>
    <mergeCell ref="U13:W13"/>
    <mergeCell ref="X14:Z14"/>
    <mergeCell ref="B14:N14"/>
    <mergeCell ref="A16:B16"/>
    <mergeCell ref="C16:N16"/>
    <mergeCell ref="O16:Q16"/>
    <mergeCell ref="R16:T16"/>
    <mergeCell ref="U16:W16"/>
    <mergeCell ref="X16:Z16"/>
    <mergeCell ref="B17:N17"/>
    <mergeCell ref="O17:Q17"/>
    <mergeCell ref="B18:N18"/>
    <mergeCell ref="R18:T18"/>
    <mergeCell ref="B19:N19"/>
    <mergeCell ref="U19:W19"/>
    <mergeCell ref="X20:Z20"/>
    <mergeCell ref="AC22:AE22"/>
    <mergeCell ref="AG22:AH22"/>
    <mergeCell ref="AG23:AH23"/>
    <mergeCell ref="AG24:AH24"/>
    <mergeCell ref="AG25:AH25"/>
    <mergeCell ref="AG26:AH26"/>
    <mergeCell ref="B20:N20"/>
    <mergeCell ref="A22:B22"/>
    <mergeCell ref="C22:N22"/>
    <mergeCell ref="O22:Q22"/>
    <mergeCell ref="R22:T22"/>
    <mergeCell ref="U22:W22"/>
    <mergeCell ref="X22:Z22"/>
    <mergeCell ref="B23:N23"/>
    <mergeCell ref="O23:Q23"/>
    <mergeCell ref="B24:N24"/>
    <mergeCell ref="R24:T24"/>
    <mergeCell ref="B25:N25"/>
    <mergeCell ref="U25:W25"/>
    <mergeCell ref="X26:Z26"/>
    <mergeCell ref="L55:V55"/>
    <mergeCell ref="L58:V58"/>
    <mergeCell ref="W59:AG59"/>
    <mergeCell ref="L60:V60"/>
    <mergeCell ref="W60:AG60"/>
    <mergeCell ref="L63:V63"/>
    <mergeCell ref="W64:AG64"/>
  </mergeCells>
  <conditionalFormatting sqref="AG5:AH8 AG11:AH14 AG17:AH20 AG23:AH26">
    <cfRule type="cellIs" dxfId="0" priority="1" operator="lessThan">
      <formula>2.5</formula>
    </cfRule>
  </conditionalFormatting>
  <conditionalFormatting sqref="AG5:AH8 AG11:AH14 AG17:AH20 AG23:AH26">
    <cfRule type="cellIs" dxfId="1" priority="2" operator="greaterThan">
      <formula>2.5</formula>
    </cfRule>
  </conditionalFormatting>
  <dataValidations>
    <dataValidation type="list" allowBlank="1" showErrorMessage="1" sqref="B5:B8 B11:B14 B17:B20 B23:B26">
      <formula1>seznam!$K:$K</formula1>
    </dataValidation>
    <dataValidation type="list" allowBlank="1" showErrorMessage="1" sqref="A32 L33 A34 W35 A36 L37 A38 W39 A40 L41 A42 W43 A44 L45 A46 A49 L50 A51 W52 A53 L54 A55 L58 W59 L60 L63 W64 L65 A73 L74 A75 W76 A77 L78 A79 W80 A81 L82 A83 W84 A85 L86 A87 A90 L91 A92 W93 A94 L95 A96 L99 W100 L101 L104 W105 L106">
      <formula1>$B$5:$B$26</formula1>
    </dataValidation>
  </dataValidations>
  <printOptions horizontalCentered="1"/>
  <pageMargins bottom="0.3937007874015748" footer="0.0" header="0.0" left="0.3937007874015748" right="0.3937007874015748" top="0.3937007874015748"/>
  <pageSetup fitToHeight="0"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74EA7"/>
    <pageSetUpPr fitToPage="1"/>
  </sheetPr>
  <sheetViews>
    <sheetView showGridLines="0" workbookViewId="0"/>
  </sheetViews>
  <sheetFormatPr customHeight="1" defaultColWidth="12.63" defaultRowHeight="15.0"/>
  <cols>
    <col customWidth="1" min="1" max="36" width="2.38"/>
  </cols>
  <sheetData>
    <row r="1" ht="15.75" customHeight="1">
      <c r="A1" s="3" t="str">
        <f>div_A!A1</f>
        <v>1. KBT Libereckého kraje</v>
      </c>
      <c r="B1" s="2"/>
      <c r="C1" s="2"/>
      <c r="D1" s="2"/>
      <c r="E1" s="2"/>
      <c r="F1" s="2"/>
      <c r="G1" s="2"/>
      <c r="H1" s="2"/>
      <c r="I1" s="4"/>
      <c r="J1" s="5"/>
      <c r="K1" s="7" t="str">
        <f>div_A!K1</f>
        <v>Liberec, 28.9.2026</v>
      </c>
      <c r="L1" s="2"/>
      <c r="M1" s="2"/>
      <c r="N1" s="2"/>
      <c r="O1" s="2"/>
      <c r="P1" s="2"/>
      <c r="Q1" s="2"/>
      <c r="R1" s="2"/>
      <c r="S1" s="4"/>
      <c r="T1" s="8"/>
      <c r="U1" s="141" t="s">
        <v>2</v>
      </c>
      <c r="V1" s="2"/>
      <c r="W1" s="4"/>
      <c r="X1" s="142" t="s">
        <v>144</v>
      </c>
      <c r="Y1" s="2"/>
      <c r="Z1" s="4"/>
      <c r="AA1" s="143"/>
      <c r="AB1" s="143"/>
      <c r="AC1" s="143"/>
      <c r="AD1" s="143" t="s">
        <v>6</v>
      </c>
      <c r="AE1" s="2"/>
      <c r="AF1" s="2"/>
      <c r="AG1" s="2"/>
      <c r="AH1" s="2"/>
      <c r="AI1" s="16"/>
      <c r="AJ1" s="17"/>
    </row>
    <row r="2" ht="9.0" customHeight="1">
      <c r="A2" s="18"/>
      <c r="B2" s="20"/>
      <c r="C2" s="20"/>
      <c r="D2" s="20"/>
      <c r="E2" s="20"/>
      <c r="F2" s="20"/>
      <c r="G2" s="20"/>
      <c r="H2" s="20"/>
      <c r="I2" s="20"/>
      <c r="J2" s="20"/>
      <c r="K2" s="20"/>
      <c r="L2" s="20"/>
      <c r="M2" s="20"/>
      <c r="N2" s="20"/>
      <c r="O2" s="21"/>
      <c r="P2" s="21"/>
      <c r="Q2" s="21"/>
      <c r="R2" s="21"/>
      <c r="S2" s="21"/>
      <c r="T2" s="21"/>
      <c r="U2" s="21"/>
      <c r="V2" s="21"/>
      <c r="W2" s="21"/>
      <c r="X2" s="21"/>
      <c r="Y2" s="21"/>
      <c r="Z2" s="21"/>
      <c r="AA2" s="21"/>
      <c r="AB2" s="21"/>
      <c r="AC2" s="21"/>
      <c r="AD2" s="21"/>
      <c r="AE2" s="21"/>
      <c r="AF2" s="21"/>
      <c r="AG2" s="21"/>
      <c r="AH2" s="21"/>
      <c r="AI2" s="21"/>
      <c r="AJ2" s="17"/>
    </row>
    <row r="3" ht="9.0" customHeight="1">
      <c r="A3" s="18"/>
      <c r="B3" s="20"/>
      <c r="C3" s="20"/>
      <c r="D3" s="20"/>
      <c r="E3" s="20"/>
      <c r="F3" s="20"/>
      <c r="G3" s="20"/>
      <c r="H3" s="20"/>
      <c r="I3" s="20"/>
      <c r="J3" s="20"/>
      <c r="K3" s="20"/>
      <c r="L3" s="20"/>
      <c r="M3" s="20"/>
      <c r="N3" s="20"/>
      <c r="O3" s="21"/>
      <c r="P3" s="21"/>
      <c r="Q3" s="21"/>
      <c r="R3" s="21"/>
      <c r="S3" s="21"/>
      <c r="T3" s="21"/>
      <c r="U3" s="21"/>
      <c r="V3" s="21"/>
      <c r="W3" s="21"/>
      <c r="X3" s="21"/>
      <c r="Y3" s="21"/>
      <c r="Z3" s="21"/>
      <c r="AA3" s="21"/>
      <c r="AB3" s="21"/>
      <c r="AC3" s="21"/>
      <c r="AD3" s="21"/>
      <c r="AE3" s="21"/>
      <c r="AF3" s="21"/>
      <c r="AG3" s="21"/>
      <c r="AH3" s="21"/>
      <c r="AI3" s="21"/>
      <c r="AJ3" s="17"/>
    </row>
    <row r="4" ht="16.5" customHeight="1">
      <c r="A4" s="22"/>
      <c r="B4" s="4"/>
      <c r="C4" s="23" t="s">
        <v>8</v>
      </c>
      <c r="D4" s="2"/>
      <c r="E4" s="2"/>
      <c r="F4" s="2"/>
      <c r="G4" s="2"/>
      <c r="H4" s="2"/>
      <c r="I4" s="2"/>
      <c r="J4" s="2"/>
      <c r="K4" s="2"/>
      <c r="L4" s="2"/>
      <c r="M4" s="2"/>
      <c r="N4" s="16"/>
      <c r="O4" s="24">
        <v>1.0</v>
      </c>
      <c r="P4" s="2"/>
      <c r="Q4" s="25"/>
      <c r="R4" s="26">
        <v>2.0</v>
      </c>
      <c r="S4" s="2"/>
      <c r="T4" s="25"/>
      <c r="U4" s="26">
        <v>3.0</v>
      </c>
      <c r="V4" s="2"/>
      <c r="W4" s="25"/>
      <c r="X4" s="26">
        <v>4.0</v>
      </c>
      <c r="Y4" s="2"/>
      <c r="Z4" s="16"/>
      <c r="AA4" s="27" t="s">
        <v>9</v>
      </c>
      <c r="AB4" s="27" t="s">
        <v>10</v>
      </c>
      <c r="AC4" s="26" t="s">
        <v>11</v>
      </c>
      <c r="AD4" s="2"/>
      <c r="AE4" s="25"/>
      <c r="AF4" s="28" t="s">
        <v>12</v>
      </c>
      <c r="AG4" s="29" t="s">
        <v>13</v>
      </c>
      <c r="AH4" s="16"/>
      <c r="AI4" s="17"/>
      <c r="AJ4" s="17"/>
    </row>
    <row r="5" ht="16.5" customHeight="1">
      <c r="A5" s="30">
        <v>1.0</v>
      </c>
      <c r="B5" s="31" t="s">
        <v>146</v>
      </c>
      <c r="C5" s="32"/>
      <c r="D5" s="32"/>
      <c r="E5" s="32"/>
      <c r="F5" s="32"/>
      <c r="G5" s="32"/>
      <c r="H5" s="32"/>
      <c r="I5" s="32"/>
      <c r="J5" s="32"/>
      <c r="K5" s="32"/>
      <c r="L5" s="32"/>
      <c r="M5" s="32"/>
      <c r="N5" s="32"/>
      <c r="O5" s="33" t="s">
        <v>17</v>
      </c>
      <c r="P5" s="34"/>
      <c r="Q5" s="35"/>
      <c r="R5" s="36">
        <v>2.0</v>
      </c>
      <c r="S5" s="37" t="s">
        <v>19</v>
      </c>
      <c r="T5" s="38">
        <v>3.0</v>
      </c>
      <c r="U5" s="36">
        <v>3.0</v>
      </c>
      <c r="V5" s="37" t="s">
        <v>19</v>
      </c>
      <c r="W5" s="38">
        <v>0.0</v>
      </c>
      <c r="X5" s="36">
        <v>2.0</v>
      </c>
      <c r="Y5" s="37" t="s">
        <v>19</v>
      </c>
      <c r="Z5" s="36">
        <v>3.0</v>
      </c>
      <c r="AA5" s="39">
        <f>IF(B5&lt;&gt;"",SUM(IF(R5&gt;T5,1,0),IF(U5&gt;W5,1,0),IF(X5&gt;Z5,1,0)),"")</f>
        <v>1</v>
      </c>
      <c r="AB5" s="40">
        <f>IF(B5&lt;&gt;"",SUM(IF(R5&lt;T5,1,0),IF(U5&lt;W5,1,0),IF(X5&lt;Z5,1,0)),"")</f>
        <v>2</v>
      </c>
      <c r="AC5" s="41">
        <f>IF(B5&lt;&gt;"",R5+U5+X5,"")</f>
        <v>7</v>
      </c>
      <c r="AD5" s="41" t="s">
        <v>19</v>
      </c>
      <c r="AE5" s="42">
        <f>IF(B5&lt;&gt;"",T5+W5+Z5,"")</f>
        <v>6</v>
      </c>
      <c r="AF5" s="43">
        <f t="shared" ref="AF5:AF8" si="1">IF(B5&lt;&gt;"",(AA5*2)+AB5,"")</f>
        <v>4</v>
      </c>
      <c r="AG5" s="47">
        <f t="shared" ref="AG5:AG8" si="2">IF(B5&lt;&gt;"",RANK(AF5,$AF$5:$AF$8,0)+IF(AI5&lt;&gt;"",RANK(AI5,$AI$5:$AI$8,0)-1,0),"")</f>
        <v>2</v>
      </c>
      <c r="AH5" s="48"/>
      <c r="AI5" s="17">
        <f>DIVIDE(5,3)</f>
        <v>1.666666667</v>
      </c>
      <c r="AJ5" s="17"/>
    </row>
    <row r="6" ht="16.5" customHeight="1">
      <c r="A6" s="46">
        <v>2.0</v>
      </c>
      <c r="B6" s="31" t="s">
        <v>148</v>
      </c>
      <c r="C6" s="32"/>
      <c r="D6" s="32"/>
      <c r="E6" s="32"/>
      <c r="F6" s="32"/>
      <c r="G6" s="32"/>
      <c r="H6" s="32"/>
      <c r="I6" s="32"/>
      <c r="J6" s="32"/>
      <c r="K6" s="32"/>
      <c r="L6" s="32"/>
      <c r="M6" s="32"/>
      <c r="N6" s="32"/>
      <c r="O6" s="50">
        <f>T5</f>
        <v>3</v>
      </c>
      <c r="P6" s="51" t="s">
        <v>19</v>
      </c>
      <c r="Q6" s="52">
        <f>R5</f>
        <v>2</v>
      </c>
      <c r="R6" s="53" t="s">
        <v>17</v>
      </c>
      <c r="S6" s="54"/>
      <c r="T6" s="55"/>
      <c r="U6" s="56">
        <v>3.0</v>
      </c>
      <c r="V6" s="57" t="s">
        <v>19</v>
      </c>
      <c r="W6" s="58">
        <v>0.0</v>
      </c>
      <c r="X6" s="56">
        <v>3.0</v>
      </c>
      <c r="Y6" s="57" t="s">
        <v>19</v>
      </c>
      <c r="Z6" s="59">
        <v>2.0</v>
      </c>
      <c r="AA6" s="60">
        <f>IF(B6&lt;&gt;"",SUM(IF(O6&gt;Q6,1,0),IF(U6&gt;W6,1,0),IF(X6&gt;Z6,1,0)),"")</f>
        <v>3</v>
      </c>
      <c r="AB6" s="61">
        <f>IF(B6&lt;&gt;"",SUM(IF(O6&lt;Q6,1,0),IF(U6&lt;W6,1,0),IF(X6&lt;Z6,1,0)),"")</f>
        <v>0</v>
      </c>
      <c r="AC6" s="62">
        <f>IF(B6&lt;&gt;"",O6+U6+X6,"")</f>
        <v>9</v>
      </c>
      <c r="AD6" s="63" t="s">
        <v>19</v>
      </c>
      <c r="AE6" s="64">
        <f>IF(B6&lt;&gt;"",Q6+W6+Z6,"")</f>
        <v>4</v>
      </c>
      <c r="AF6" s="65">
        <f t="shared" si="1"/>
        <v>6</v>
      </c>
      <c r="AG6" s="111">
        <f t="shared" si="2"/>
        <v>1</v>
      </c>
      <c r="AH6" s="112"/>
      <c r="AI6" s="17"/>
      <c r="AJ6" s="17"/>
    </row>
    <row r="7" ht="16.5" customHeight="1">
      <c r="A7" s="46">
        <v>3.0</v>
      </c>
      <c r="B7" s="31" t="s">
        <v>151</v>
      </c>
      <c r="C7" s="32"/>
      <c r="D7" s="32"/>
      <c r="E7" s="32"/>
      <c r="F7" s="32"/>
      <c r="G7" s="32"/>
      <c r="H7" s="32"/>
      <c r="I7" s="32"/>
      <c r="J7" s="32"/>
      <c r="K7" s="32"/>
      <c r="L7" s="32"/>
      <c r="M7" s="32"/>
      <c r="N7" s="32"/>
      <c r="O7" s="66">
        <f>W5</f>
        <v>0</v>
      </c>
      <c r="P7" s="67" t="s">
        <v>19</v>
      </c>
      <c r="Q7" s="68">
        <f>U5</f>
        <v>3</v>
      </c>
      <c r="R7" s="69">
        <f>W6</f>
        <v>0</v>
      </c>
      <c r="S7" s="67" t="s">
        <v>19</v>
      </c>
      <c r="T7" s="68">
        <f>U6</f>
        <v>3</v>
      </c>
      <c r="U7" s="53" t="s">
        <v>17</v>
      </c>
      <c r="V7" s="54"/>
      <c r="W7" s="55"/>
      <c r="X7" s="56">
        <v>3.0</v>
      </c>
      <c r="Y7" s="57" t="s">
        <v>19</v>
      </c>
      <c r="Z7" s="59">
        <v>2.0</v>
      </c>
      <c r="AA7" s="60">
        <f>IF(B7&lt;&gt;"",SUM(IF(O7&gt;Q7,1,0),IF(R7&gt;T7,1,0),IF(X7&gt;Z7,1,0)),"")</f>
        <v>1</v>
      </c>
      <c r="AB7" s="61">
        <f>IF(B7&lt;&gt;"",SUM(IF(O7&lt;Q7,1,0),IF(R7&lt;T7,1,0),IF(X7&lt;Z7,1,0)),"")</f>
        <v>2</v>
      </c>
      <c r="AC7" s="62">
        <f>IF(B7&lt;&gt;"",O7+R7+X7,"")</f>
        <v>3</v>
      </c>
      <c r="AD7" s="63" t="s">
        <v>19</v>
      </c>
      <c r="AE7" s="64">
        <f>IF(B7&lt;&gt;"",Q7+T7+Z7,"")</f>
        <v>8</v>
      </c>
      <c r="AF7" s="65">
        <f t="shared" si="1"/>
        <v>4</v>
      </c>
      <c r="AG7" s="111">
        <f t="shared" si="2"/>
        <v>4</v>
      </c>
      <c r="AH7" s="112"/>
      <c r="AI7" s="17">
        <f>DIVIDE(3,5)</f>
        <v>0.6</v>
      </c>
      <c r="AJ7" s="17"/>
    </row>
    <row r="8" ht="16.5" customHeight="1">
      <c r="A8" s="70">
        <v>4.0</v>
      </c>
      <c r="B8" s="71" t="s">
        <v>153</v>
      </c>
      <c r="C8" s="72"/>
      <c r="D8" s="72"/>
      <c r="E8" s="72"/>
      <c r="F8" s="72"/>
      <c r="G8" s="72"/>
      <c r="H8" s="72"/>
      <c r="I8" s="72"/>
      <c r="J8" s="72"/>
      <c r="K8" s="72"/>
      <c r="L8" s="72"/>
      <c r="M8" s="72"/>
      <c r="N8" s="72"/>
      <c r="O8" s="73">
        <f>Z5</f>
        <v>3</v>
      </c>
      <c r="P8" s="74" t="s">
        <v>19</v>
      </c>
      <c r="Q8" s="75">
        <f>X5</f>
        <v>2</v>
      </c>
      <c r="R8" s="76">
        <f>Z6</f>
        <v>2</v>
      </c>
      <c r="S8" s="74" t="s">
        <v>19</v>
      </c>
      <c r="T8" s="77">
        <f>X6</f>
        <v>3</v>
      </c>
      <c r="U8" s="76">
        <f>Z7</f>
        <v>2</v>
      </c>
      <c r="V8" s="78" t="s">
        <v>19</v>
      </c>
      <c r="W8" s="77">
        <f>X7</f>
        <v>3</v>
      </c>
      <c r="X8" s="79" t="s">
        <v>17</v>
      </c>
      <c r="Y8" s="80"/>
      <c r="Z8" s="81"/>
      <c r="AA8" s="82">
        <f>IF(B8&lt;&gt;"",SUM(IF(O8&gt;Q8,1,0),IF(R8&gt;T8,1,0),IF(U8&gt;W8,1,0)),"")</f>
        <v>1</v>
      </c>
      <c r="AB8" s="83">
        <f>IF(B8&lt;&gt;"",SUM(IF(O8&lt;Q8,1,0),IF(R8&lt;T8,1,0),IF(U8&lt;W8,1,0)),"")</f>
        <v>2</v>
      </c>
      <c r="AC8" s="84">
        <f>IF(B8&lt;&gt;"",O8+R8+U8,"")</f>
        <v>7</v>
      </c>
      <c r="AD8" s="85" t="s">
        <v>19</v>
      </c>
      <c r="AE8" s="86">
        <f>IF(B8&lt;&gt;"",Q8+T8+W8,"")</f>
        <v>8</v>
      </c>
      <c r="AF8" s="87">
        <f t="shared" si="1"/>
        <v>4</v>
      </c>
      <c r="AG8" s="119">
        <f t="shared" si="2"/>
        <v>3</v>
      </c>
      <c r="AH8" s="81"/>
      <c r="AI8" s="17">
        <f>DIVIDE(5,5)</f>
        <v>1</v>
      </c>
      <c r="AJ8" s="17"/>
    </row>
    <row r="9" ht="16.5" customHeight="1">
      <c r="A9" s="17"/>
      <c r="B9" s="20"/>
      <c r="C9" s="20"/>
      <c r="D9" s="20"/>
      <c r="E9" s="20"/>
      <c r="F9" s="20"/>
      <c r="G9" s="20"/>
      <c r="H9" s="20"/>
      <c r="I9" s="20"/>
      <c r="J9" s="20"/>
      <c r="K9" s="20"/>
      <c r="L9" s="20"/>
      <c r="M9" s="20"/>
      <c r="N9" s="20"/>
      <c r="O9" s="21"/>
      <c r="P9" s="21"/>
      <c r="Q9" s="21"/>
      <c r="R9" s="21"/>
      <c r="S9" s="21"/>
      <c r="T9" s="21"/>
      <c r="U9" s="21"/>
      <c r="V9" s="21"/>
      <c r="W9" s="21"/>
      <c r="X9" s="21"/>
      <c r="Y9" s="21"/>
      <c r="Z9" s="21"/>
      <c r="AA9" s="21"/>
      <c r="AB9" s="21"/>
      <c r="AC9" s="21"/>
      <c r="AD9" s="21"/>
      <c r="AE9" s="21"/>
      <c r="AF9" s="90"/>
      <c r="AG9" s="90"/>
      <c r="AH9" s="17"/>
      <c r="AI9" s="17"/>
      <c r="AJ9" s="17"/>
    </row>
    <row r="10" ht="16.5" customHeight="1">
      <c r="A10" s="22"/>
      <c r="B10" s="4"/>
      <c r="C10" s="23" t="s">
        <v>31</v>
      </c>
      <c r="D10" s="2"/>
      <c r="E10" s="2"/>
      <c r="F10" s="2"/>
      <c r="G10" s="2"/>
      <c r="H10" s="2"/>
      <c r="I10" s="2"/>
      <c r="J10" s="2"/>
      <c r="K10" s="2"/>
      <c r="L10" s="2"/>
      <c r="M10" s="2"/>
      <c r="N10" s="16"/>
      <c r="O10" s="24">
        <v>1.0</v>
      </c>
      <c r="P10" s="2"/>
      <c r="Q10" s="25"/>
      <c r="R10" s="26">
        <v>2.0</v>
      </c>
      <c r="S10" s="2"/>
      <c r="T10" s="25"/>
      <c r="U10" s="26">
        <v>3.0</v>
      </c>
      <c r="V10" s="2"/>
      <c r="W10" s="25"/>
      <c r="X10" s="26">
        <v>4.0</v>
      </c>
      <c r="Y10" s="2"/>
      <c r="Z10" s="16"/>
      <c r="AA10" s="27" t="s">
        <v>9</v>
      </c>
      <c r="AB10" s="27" t="s">
        <v>10</v>
      </c>
      <c r="AC10" s="26" t="s">
        <v>11</v>
      </c>
      <c r="AD10" s="2"/>
      <c r="AE10" s="25"/>
      <c r="AF10" s="28" t="s">
        <v>12</v>
      </c>
      <c r="AG10" s="29" t="s">
        <v>13</v>
      </c>
      <c r="AH10" s="16"/>
      <c r="AI10" s="17"/>
      <c r="AJ10" s="17"/>
    </row>
    <row r="11" ht="16.5" customHeight="1">
      <c r="A11" s="30">
        <v>1.0</v>
      </c>
      <c r="B11" s="31" t="s">
        <v>154</v>
      </c>
      <c r="C11" s="32"/>
      <c r="D11" s="32"/>
      <c r="E11" s="32"/>
      <c r="F11" s="32"/>
      <c r="G11" s="32"/>
      <c r="H11" s="32"/>
      <c r="I11" s="32"/>
      <c r="J11" s="32"/>
      <c r="K11" s="32"/>
      <c r="L11" s="32"/>
      <c r="M11" s="32"/>
      <c r="N11" s="32"/>
      <c r="O11" s="33" t="s">
        <v>17</v>
      </c>
      <c r="P11" s="34"/>
      <c r="Q11" s="35"/>
      <c r="R11" s="36">
        <v>0.0</v>
      </c>
      <c r="S11" s="37" t="s">
        <v>19</v>
      </c>
      <c r="T11" s="38">
        <v>3.0</v>
      </c>
      <c r="U11" s="36">
        <v>0.0</v>
      </c>
      <c r="V11" s="37" t="s">
        <v>19</v>
      </c>
      <c r="W11" s="38">
        <v>3.0</v>
      </c>
      <c r="X11" s="36">
        <v>3.0</v>
      </c>
      <c r="Y11" s="37" t="s">
        <v>19</v>
      </c>
      <c r="Z11" s="36">
        <v>2.0</v>
      </c>
      <c r="AA11" s="39">
        <f>IF(B11&lt;&gt;"",SUM(IF(R11&gt;T11,1,0),IF(U11&gt;W11,1,0),IF(X11&gt;Z11,1,0)),"")</f>
        <v>1</v>
      </c>
      <c r="AB11" s="40">
        <f>IF(B11&lt;&gt;"",SUM(IF(R11&lt;T11,1,0),IF(U11&lt;W11,1,0),IF(X11&lt;Z11,1,0)),"")</f>
        <v>2</v>
      </c>
      <c r="AC11" s="41">
        <f>IF(B11&lt;&gt;"",R11+U11+X11,"")</f>
        <v>3</v>
      </c>
      <c r="AD11" s="41" t="s">
        <v>19</v>
      </c>
      <c r="AE11" s="42">
        <f>IF(B11&lt;&gt;"",T11+W11+Z11,"")</f>
        <v>8</v>
      </c>
      <c r="AF11" s="43">
        <f t="shared" ref="AF11:AF14" si="3">IF(B11&lt;&gt;"",(AA11*2)+AB11,"")</f>
        <v>4</v>
      </c>
      <c r="AG11" s="47">
        <f t="shared" ref="AG11:AG14" si="4">IF(B11&lt;&gt;"",RANK(AF11,$AF$11:$AF$14,0)+IF(AI11&lt;&gt;"",RANK(AI11,$AI$11:$AI$14,0)-1,0),"")</f>
        <v>3</v>
      </c>
      <c r="AH11" s="48"/>
      <c r="AI11" s="17"/>
      <c r="AJ11" s="17"/>
    </row>
    <row r="12" ht="16.5" customHeight="1">
      <c r="A12" s="46">
        <v>2.0</v>
      </c>
      <c r="B12" s="31" t="s">
        <v>155</v>
      </c>
      <c r="C12" s="32"/>
      <c r="D12" s="32"/>
      <c r="E12" s="32"/>
      <c r="F12" s="32"/>
      <c r="G12" s="32"/>
      <c r="H12" s="32"/>
      <c r="I12" s="32"/>
      <c r="J12" s="32"/>
      <c r="K12" s="32"/>
      <c r="L12" s="32"/>
      <c r="M12" s="32"/>
      <c r="N12" s="32"/>
      <c r="O12" s="50">
        <f>T11</f>
        <v>3</v>
      </c>
      <c r="P12" s="51" t="s">
        <v>19</v>
      </c>
      <c r="Q12" s="52">
        <f>R11</f>
        <v>0</v>
      </c>
      <c r="R12" s="53" t="s">
        <v>17</v>
      </c>
      <c r="S12" s="54"/>
      <c r="T12" s="55"/>
      <c r="U12" s="56">
        <v>3.0</v>
      </c>
      <c r="V12" s="57" t="s">
        <v>19</v>
      </c>
      <c r="W12" s="58">
        <v>0.0</v>
      </c>
      <c r="X12" s="56">
        <v>3.0</v>
      </c>
      <c r="Y12" s="57" t="s">
        <v>19</v>
      </c>
      <c r="Z12" s="59">
        <v>0.0</v>
      </c>
      <c r="AA12" s="60">
        <f>IF(B12&lt;&gt;"",SUM(IF(O12&gt;Q12,1,0),IF(U12&gt;W12,1,0),IF(X12&gt;Z12,1,0)),"")</f>
        <v>3</v>
      </c>
      <c r="AB12" s="61">
        <f>IF(B12&lt;&gt;"",SUM(IF(O12&lt;Q12,1,0),IF(U12&lt;W12,1,0),IF(X12&lt;Z12,1,0)),"")</f>
        <v>0</v>
      </c>
      <c r="AC12" s="62">
        <f>IF(B12&lt;&gt;"",O12+U12+X12,"")</f>
        <v>9</v>
      </c>
      <c r="AD12" s="63" t="s">
        <v>19</v>
      </c>
      <c r="AE12" s="64">
        <f>IF(B12&lt;&gt;"",Q12+W12+Z12,"")</f>
        <v>0</v>
      </c>
      <c r="AF12" s="65">
        <f t="shared" si="3"/>
        <v>6</v>
      </c>
      <c r="AG12" s="111">
        <f t="shared" si="4"/>
        <v>1</v>
      </c>
      <c r="AH12" s="112"/>
      <c r="AI12" s="17"/>
      <c r="AJ12" s="17"/>
    </row>
    <row r="13" ht="16.5" customHeight="1">
      <c r="A13" s="46">
        <v>3.0</v>
      </c>
      <c r="B13" s="31" t="s">
        <v>156</v>
      </c>
      <c r="C13" s="32"/>
      <c r="D13" s="32"/>
      <c r="E13" s="32"/>
      <c r="F13" s="32"/>
      <c r="G13" s="32"/>
      <c r="H13" s="32"/>
      <c r="I13" s="32"/>
      <c r="J13" s="32"/>
      <c r="K13" s="32"/>
      <c r="L13" s="32"/>
      <c r="M13" s="32"/>
      <c r="N13" s="32"/>
      <c r="O13" s="66">
        <f>W11</f>
        <v>3</v>
      </c>
      <c r="P13" s="67" t="s">
        <v>19</v>
      </c>
      <c r="Q13" s="68">
        <f>U11</f>
        <v>0</v>
      </c>
      <c r="R13" s="69">
        <f>W12</f>
        <v>0</v>
      </c>
      <c r="S13" s="67" t="s">
        <v>19</v>
      </c>
      <c r="T13" s="68">
        <f>U12</f>
        <v>3</v>
      </c>
      <c r="U13" s="53" t="s">
        <v>17</v>
      </c>
      <c r="V13" s="54"/>
      <c r="W13" s="55"/>
      <c r="X13" s="56">
        <v>3.0</v>
      </c>
      <c r="Y13" s="57" t="s">
        <v>19</v>
      </c>
      <c r="Z13" s="59">
        <v>0.0</v>
      </c>
      <c r="AA13" s="60">
        <f>IF(B13&lt;&gt;"",SUM(IF(O13&gt;Q13,1,0),IF(R13&gt;T13,1,0),IF(X13&gt;Z13,1,0)),"")</f>
        <v>2</v>
      </c>
      <c r="AB13" s="61">
        <f>IF(B13&lt;&gt;"",SUM(IF(O13&lt;Q13,1,0),IF(R13&lt;T13,1,0),IF(X13&lt;Z13,1,0)),"")</f>
        <v>1</v>
      </c>
      <c r="AC13" s="62">
        <f>IF(B13&lt;&gt;"",O13+R13+X13,"")</f>
        <v>6</v>
      </c>
      <c r="AD13" s="63" t="s">
        <v>19</v>
      </c>
      <c r="AE13" s="64">
        <f>IF(B13&lt;&gt;"",Q13+T13+Z13,"")</f>
        <v>3</v>
      </c>
      <c r="AF13" s="65">
        <f t="shared" si="3"/>
        <v>5</v>
      </c>
      <c r="AG13" s="111">
        <f t="shared" si="4"/>
        <v>2</v>
      </c>
      <c r="AH13" s="112"/>
      <c r="AI13" s="17"/>
      <c r="AJ13" s="17"/>
    </row>
    <row r="14" ht="16.5" customHeight="1">
      <c r="A14" s="70">
        <v>4.0</v>
      </c>
      <c r="B14" s="71" t="s">
        <v>157</v>
      </c>
      <c r="C14" s="72"/>
      <c r="D14" s="72"/>
      <c r="E14" s="72"/>
      <c r="F14" s="72"/>
      <c r="G14" s="72"/>
      <c r="H14" s="72"/>
      <c r="I14" s="72"/>
      <c r="J14" s="72"/>
      <c r="K14" s="72"/>
      <c r="L14" s="72"/>
      <c r="M14" s="72"/>
      <c r="N14" s="72"/>
      <c r="O14" s="73">
        <f>Z11</f>
        <v>2</v>
      </c>
      <c r="P14" s="74" t="s">
        <v>19</v>
      </c>
      <c r="Q14" s="75">
        <f>X11</f>
        <v>3</v>
      </c>
      <c r="R14" s="76">
        <f>Z12</f>
        <v>0</v>
      </c>
      <c r="S14" s="74" t="s">
        <v>19</v>
      </c>
      <c r="T14" s="77">
        <f>X12</f>
        <v>3</v>
      </c>
      <c r="U14" s="76">
        <f>Z13</f>
        <v>0</v>
      </c>
      <c r="V14" s="78" t="s">
        <v>19</v>
      </c>
      <c r="W14" s="77">
        <f>X13</f>
        <v>3</v>
      </c>
      <c r="X14" s="79" t="s">
        <v>17</v>
      </c>
      <c r="Y14" s="80"/>
      <c r="Z14" s="81"/>
      <c r="AA14" s="82">
        <f>IF(B14&lt;&gt;"",SUM(IF(O14&gt;Q14,1,0),IF(R14&gt;T14,1,0),IF(U14&gt;W14,1,0)),"")</f>
        <v>0</v>
      </c>
      <c r="AB14" s="83">
        <f>IF(B14&lt;&gt;"",SUM(IF(O14&lt;Q14,1,0),IF(R14&lt;T14,1,0),IF(U14&lt;W14,1,0)),"")</f>
        <v>3</v>
      </c>
      <c r="AC14" s="84">
        <f>IF(B14&lt;&gt;"",O14+R14+U14,"")</f>
        <v>2</v>
      </c>
      <c r="AD14" s="85" t="s">
        <v>19</v>
      </c>
      <c r="AE14" s="86">
        <f>IF(B14&lt;&gt;"",Q14+T14+W14,"")</f>
        <v>9</v>
      </c>
      <c r="AF14" s="87">
        <f t="shared" si="3"/>
        <v>3</v>
      </c>
      <c r="AG14" s="119">
        <f t="shared" si="4"/>
        <v>4</v>
      </c>
      <c r="AH14" s="81"/>
      <c r="AI14" s="17"/>
      <c r="AJ14" s="17"/>
    </row>
    <row r="15" ht="16.5" customHeight="1">
      <c r="A15" s="17"/>
      <c r="B15" s="20"/>
      <c r="C15" s="20"/>
      <c r="D15" s="20"/>
      <c r="E15" s="20"/>
      <c r="F15" s="20"/>
      <c r="G15" s="20"/>
      <c r="H15" s="20"/>
      <c r="I15" s="20"/>
      <c r="J15" s="20"/>
      <c r="K15" s="20"/>
      <c r="L15" s="20"/>
      <c r="M15" s="20"/>
      <c r="N15" s="20"/>
      <c r="O15" s="21"/>
      <c r="P15" s="21"/>
      <c r="Q15" s="21"/>
      <c r="R15" s="21"/>
      <c r="S15" s="21"/>
      <c r="T15" s="21"/>
      <c r="U15" s="21"/>
      <c r="V15" s="21"/>
      <c r="W15" s="21"/>
      <c r="X15" s="21"/>
      <c r="Y15" s="21"/>
      <c r="Z15" s="21"/>
      <c r="AA15" s="21"/>
      <c r="AB15" s="21"/>
      <c r="AC15" s="21"/>
      <c r="AD15" s="21"/>
      <c r="AE15" s="21"/>
      <c r="AF15" s="21"/>
      <c r="AG15" s="21"/>
      <c r="AH15" s="91"/>
      <c r="AI15" s="17"/>
      <c r="AJ15" s="17"/>
    </row>
    <row r="16" ht="16.5" customHeight="1">
      <c r="A16" s="22"/>
      <c r="B16" s="4"/>
      <c r="C16" s="23" t="s">
        <v>45</v>
      </c>
      <c r="D16" s="2"/>
      <c r="E16" s="2"/>
      <c r="F16" s="2"/>
      <c r="G16" s="2"/>
      <c r="H16" s="2"/>
      <c r="I16" s="2"/>
      <c r="J16" s="2"/>
      <c r="K16" s="2"/>
      <c r="L16" s="2"/>
      <c r="M16" s="2"/>
      <c r="N16" s="16"/>
      <c r="O16" s="24">
        <v>1.0</v>
      </c>
      <c r="P16" s="2"/>
      <c r="Q16" s="25"/>
      <c r="R16" s="26">
        <v>2.0</v>
      </c>
      <c r="S16" s="2"/>
      <c r="T16" s="25"/>
      <c r="U16" s="26">
        <v>3.0</v>
      </c>
      <c r="V16" s="2"/>
      <c r="W16" s="25"/>
      <c r="X16" s="26">
        <v>4.0</v>
      </c>
      <c r="Y16" s="2"/>
      <c r="Z16" s="16"/>
      <c r="AA16" s="27" t="s">
        <v>9</v>
      </c>
      <c r="AB16" s="27" t="s">
        <v>10</v>
      </c>
      <c r="AC16" s="26" t="s">
        <v>11</v>
      </c>
      <c r="AD16" s="2"/>
      <c r="AE16" s="25"/>
      <c r="AF16" s="28" t="s">
        <v>12</v>
      </c>
      <c r="AG16" s="29" t="s">
        <v>13</v>
      </c>
      <c r="AH16" s="16"/>
      <c r="AI16" s="17"/>
      <c r="AJ16" s="17"/>
    </row>
    <row r="17" ht="16.5" customHeight="1">
      <c r="A17" s="30">
        <v>1.0</v>
      </c>
      <c r="B17" s="31" t="s">
        <v>158</v>
      </c>
      <c r="C17" s="32"/>
      <c r="D17" s="32"/>
      <c r="E17" s="32"/>
      <c r="F17" s="32"/>
      <c r="G17" s="32"/>
      <c r="H17" s="32"/>
      <c r="I17" s="32"/>
      <c r="J17" s="32"/>
      <c r="K17" s="32"/>
      <c r="L17" s="32"/>
      <c r="M17" s="32"/>
      <c r="N17" s="32"/>
      <c r="O17" s="33" t="s">
        <v>17</v>
      </c>
      <c r="P17" s="34"/>
      <c r="Q17" s="35"/>
      <c r="R17" s="36">
        <v>3.0</v>
      </c>
      <c r="S17" s="37" t="s">
        <v>19</v>
      </c>
      <c r="T17" s="38">
        <v>0.0</v>
      </c>
      <c r="U17" s="36">
        <v>0.0</v>
      </c>
      <c r="V17" s="37" t="s">
        <v>19</v>
      </c>
      <c r="W17" s="38">
        <v>3.0</v>
      </c>
      <c r="X17" s="36">
        <v>3.0</v>
      </c>
      <c r="Y17" s="37" t="s">
        <v>19</v>
      </c>
      <c r="Z17" s="36">
        <v>1.0</v>
      </c>
      <c r="AA17" s="39">
        <f>IF(B17&lt;&gt;"",SUM(IF(R17&gt;T17,1,0),IF(U17&gt;W17,1,0),IF(X17&gt;Z17,1,0)),"")</f>
        <v>2</v>
      </c>
      <c r="AB17" s="40">
        <f>IF(B17&lt;&gt;"",SUM(IF(R17&lt;T17,1,0),IF(U17&lt;W17,1,0),IF(X17&lt;Z17,1,0)),"")</f>
        <v>1</v>
      </c>
      <c r="AC17" s="41">
        <f>IF(B17&lt;&gt;"",R17+U17+X17,"")</f>
        <v>6</v>
      </c>
      <c r="AD17" s="41" t="s">
        <v>19</v>
      </c>
      <c r="AE17" s="42">
        <f>IF(B17&lt;&gt;"",T17+W17+Z17,"")</f>
        <v>4</v>
      </c>
      <c r="AF17" s="43">
        <f t="shared" ref="AF17:AF20" si="5">IF(B17&lt;&gt;"",(AA17*2)+AB17,"")</f>
        <v>5</v>
      </c>
      <c r="AG17" s="47">
        <f t="shared" ref="AG17:AG20" si="6">IF(B17&lt;&gt;"",RANK(AF17,$AF$17:$AF$20,0)+IF(AI17&lt;&gt;"",RANK(AI17,$AI$17:$AI$20,0)-1,0),"")</f>
        <v>2</v>
      </c>
      <c r="AH17" s="48"/>
      <c r="AI17" s="17"/>
      <c r="AJ17" s="17"/>
    </row>
    <row r="18" ht="16.5" customHeight="1">
      <c r="A18" s="46">
        <v>2.0</v>
      </c>
      <c r="B18" s="31" t="s">
        <v>159</v>
      </c>
      <c r="C18" s="32"/>
      <c r="D18" s="32"/>
      <c r="E18" s="32"/>
      <c r="F18" s="32"/>
      <c r="G18" s="32"/>
      <c r="H18" s="32"/>
      <c r="I18" s="32"/>
      <c r="J18" s="32"/>
      <c r="K18" s="32"/>
      <c r="L18" s="32"/>
      <c r="M18" s="32"/>
      <c r="N18" s="32"/>
      <c r="O18" s="50">
        <f>T17</f>
        <v>0</v>
      </c>
      <c r="P18" s="51" t="s">
        <v>19</v>
      </c>
      <c r="Q18" s="52">
        <f>R17</f>
        <v>3</v>
      </c>
      <c r="R18" s="53" t="s">
        <v>17</v>
      </c>
      <c r="S18" s="54"/>
      <c r="T18" s="55"/>
      <c r="U18" s="56">
        <v>1.0</v>
      </c>
      <c r="V18" s="57" t="s">
        <v>19</v>
      </c>
      <c r="W18" s="58">
        <v>3.0</v>
      </c>
      <c r="X18" s="56">
        <v>0.0</v>
      </c>
      <c r="Y18" s="57" t="s">
        <v>19</v>
      </c>
      <c r="Z18" s="59">
        <v>3.0</v>
      </c>
      <c r="AA18" s="60">
        <f>IF(B18&lt;&gt;"",SUM(IF(O18&gt;Q18,1,0),IF(U18&gt;W18,1,0),IF(X18&gt;Z18,1,0)),"")</f>
        <v>0</v>
      </c>
      <c r="AB18" s="61">
        <f>IF(B18&lt;&gt;"",SUM(IF(O18&lt;Q18,1,0),IF(U18&lt;W18,1,0),IF(X18&lt;Z18,1,0)),"")</f>
        <v>3</v>
      </c>
      <c r="AC18" s="62">
        <f>IF(B18&lt;&gt;"",O18+U18+X18,"")</f>
        <v>1</v>
      </c>
      <c r="AD18" s="63" t="s">
        <v>19</v>
      </c>
      <c r="AE18" s="64">
        <f>IF(B18&lt;&gt;"",Q18+W18+Z18,"")</f>
        <v>9</v>
      </c>
      <c r="AF18" s="65">
        <f t="shared" si="5"/>
        <v>3</v>
      </c>
      <c r="AG18" s="111">
        <f t="shared" si="6"/>
        <v>4</v>
      </c>
      <c r="AH18" s="112"/>
      <c r="AI18" s="17"/>
      <c r="AJ18" s="17"/>
    </row>
    <row r="19" ht="16.5" customHeight="1">
      <c r="A19" s="46">
        <v>3.0</v>
      </c>
      <c r="B19" s="31" t="s">
        <v>160</v>
      </c>
      <c r="C19" s="32"/>
      <c r="D19" s="32"/>
      <c r="E19" s="32"/>
      <c r="F19" s="32"/>
      <c r="G19" s="32"/>
      <c r="H19" s="32"/>
      <c r="I19" s="32"/>
      <c r="J19" s="32"/>
      <c r="K19" s="32"/>
      <c r="L19" s="32"/>
      <c r="M19" s="32"/>
      <c r="N19" s="32"/>
      <c r="O19" s="66">
        <f>W17</f>
        <v>3</v>
      </c>
      <c r="P19" s="67" t="s">
        <v>19</v>
      </c>
      <c r="Q19" s="68">
        <f>U17</f>
        <v>0</v>
      </c>
      <c r="R19" s="69">
        <f>W18</f>
        <v>3</v>
      </c>
      <c r="S19" s="67" t="s">
        <v>19</v>
      </c>
      <c r="T19" s="68">
        <f>U18</f>
        <v>1</v>
      </c>
      <c r="U19" s="53" t="s">
        <v>17</v>
      </c>
      <c r="V19" s="54"/>
      <c r="W19" s="55"/>
      <c r="X19" s="56">
        <v>3.0</v>
      </c>
      <c r="Y19" s="57" t="s">
        <v>19</v>
      </c>
      <c r="Z19" s="59">
        <v>2.0</v>
      </c>
      <c r="AA19" s="60">
        <f>IF(B19&lt;&gt;"",SUM(IF(O19&gt;Q19,1,0),IF(R19&gt;T19,1,0),IF(X19&gt;Z19,1,0)),"")</f>
        <v>3</v>
      </c>
      <c r="AB19" s="61">
        <f>IF(B19&lt;&gt;"",SUM(IF(O19&lt;Q19,1,0),IF(R19&lt;T19,1,0),IF(X19&lt;Z19,1,0)),"")</f>
        <v>0</v>
      </c>
      <c r="AC19" s="62">
        <f>IF(B19&lt;&gt;"",O19+R19+X19,"")</f>
        <v>9</v>
      </c>
      <c r="AD19" s="63" t="s">
        <v>19</v>
      </c>
      <c r="AE19" s="64">
        <f>IF(B19&lt;&gt;"",Q19+T19+Z19,"")</f>
        <v>3</v>
      </c>
      <c r="AF19" s="65">
        <f t="shared" si="5"/>
        <v>6</v>
      </c>
      <c r="AG19" s="111">
        <f t="shared" si="6"/>
        <v>1</v>
      </c>
      <c r="AH19" s="112"/>
      <c r="AI19" s="17"/>
      <c r="AJ19" s="17"/>
    </row>
    <row r="20" ht="16.5" customHeight="1">
      <c r="A20" s="70">
        <v>4.0</v>
      </c>
      <c r="B20" s="71" t="s">
        <v>161</v>
      </c>
      <c r="C20" s="72"/>
      <c r="D20" s="72"/>
      <c r="E20" s="72"/>
      <c r="F20" s="72"/>
      <c r="G20" s="72"/>
      <c r="H20" s="72"/>
      <c r="I20" s="72"/>
      <c r="J20" s="72"/>
      <c r="K20" s="72"/>
      <c r="L20" s="72"/>
      <c r="M20" s="72"/>
      <c r="N20" s="72"/>
      <c r="O20" s="73">
        <f>Z17</f>
        <v>1</v>
      </c>
      <c r="P20" s="74" t="s">
        <v>19</v>
      </c>
      <c r="Q20" s="75">
        <f>X17</f>
        <v>3</v>
      </c>
      <c r="R20" s="76">
        <f>Z18</f>
        <v>3</v>
      </c>
      <c r="S20" s="74" t="s">
        <v>19</v>
      </c>
      <c r="T20" s="77">
        <f>X18</f>
        <v>0</v>
      </c>
      <c r="U20" s="76">
        <f>Z19</f>
        <v>2</v>
      </c>
      <c r="V20" s="78" t="s">
        <v>19</v>
      </c>
      <c r="W20" s="77">
        <f>X19</f>
        <v>3</v>
      </c>
      <c r="X20" s="79" t="s">
        <v>17</v>
      </c>
      <c r="Y20" s="80"/>
      <c r="Z20" s="81"/>
      <c r="AA20" s="82">
        <f>IF(B20&lt;&gt;"",SUM(IF(O20&gt;Q20,1,0),IF(R20&gt;T20,1,0),IF(U20&gt;W20,1,0)),"")</f>
        <v>1</v>
      </c>
      <c r="AB20" s="83">
        <f>IF(B20&lt;&gt;"",SUM(IF(O20&lt;Q20,1,0),IF(R20&lt;T20,1,0),IF(U20&lt;W20,1,0)),"")</f>
        <v>2</v>
      </c>
      <c r="AC20" s="84">
        <f>IF(B20&lt;&gt;"",O20+R20+U20,"")</f>
        <v>6</v>
      </c>
      <c r="AD20" s="85" t="s">
        <v>19</v>
      </c>
      <c r="AE20" s="86">
        <f>IF(B20&lt;&gt;"",Q20+T20+W20,"")</f>
        <v>6</v>
      </c>
      <c r="AF20" s="87">
        <f t="shared" si="5"/>
        <v>4</v>
      </c>
      <c r="AG20" s="119">
        <f t="shared" si="6"/>
        <v>3</v>
      </c>
      <c r="AH20" s="81"/>
      <c r="AI20" s="17"/>
      <c r="AJ20" s="17"/>
    </row>
    <row r="21" ht="16.5" customHeight="1">
      <c r="A21" s="17"/>
      <c r="B21" s="20"/>
      <c r="C21" s="20"/>
      <c r="D21" s="20"/>
      <c r="E21" s="20"/>
      <c r="F21" s="20"/>
      <c r="G21" s="20"/>
      <c r="H21" s="20"/>
      <c r="I21" s="20"/>
      <c r="J21" s="20"/>
      <c r="K21" s="20"/>
      <c r="L21" s="20"/>
      <c r="M21" s="20"/>
      <c r="N21" s="20"/>
      <c r="O21" s="21"/>
      <c r="P21" s="21"/>
      <c r="Q21" s="21"/>
      <c r="R21" s="21"/>
      <c r="S21" s="21"/>
      <c r="T21" s="21"/>
      <c r="U21" s="21"/>
      <c r="V21" s="21"/>
      <c r="W21" s="21"/>
      <c r="X21" s="21"/>
      <c r="Y21" s="21"/>
      <c r="Z21" s="21"/>
      <c r="AA21" s="21"/>
      <c r="AB21" s="21"/>
      <c r="AC21" s="21"/>
      <c r="AD21" s="21"/>
      <c r="AE21" s="21"/>
      <c r="AF21" s="21"/>
      <c r="AG21" s="21"/>
      <c r="AH21" s="91"/>
      <c r="AI21" s="17"/>
      <c r="AJ21" s="17"/>
    </row>
    <row r="22" ht="16.5" customHeight="1">
      <c r="A22" s="22"/>
      <c r="B22" s="4"/>
      <c r="C22" s="23" t="s">
        <v>58</v>
      </c>
      <c r="D22" s="2"/>
      <c r="E22" s="2"/>
      <c r="F22" s="2"/>
      <c r="G22" s="2"/>
      <c r="H22" s="2"/>
      <c r="I22" s="2"/>
      <c r="J22" s="2"/>
      <c r="K22" s="2"/>
      <c r="L22" s="2"/>
      <c r="M22" s="2"/>
      <c r="N22" s="16"/>
      <c r="O22" s="24">
        <v>1.0</v>
      </c>
      <c r="P22" s="2"/>
      <c r="Q22" s="25"/>
      <c r="R22" s="26">
        <v>2.0</v>
      </c>
      <c r="S22" s="2"/>
      <c r="T22" s="25"/>
      <c r="U22" s="26">
        <v>3.0</v>
      </c>
      <c r="V22" s="2"/>
      <c r="W22" s="25"/>
      <c r="X22" s="26">
        <v>4.0</v>
      </c>
      <c r="Y22" s="2"/>
      <c r="Z22" s="16"/>
      <c r="AA22" s="27" t="s">
        <v>9</v>
      </c>
      <c r="AB22" s="27" t="s">
        <v>10</v>
      </c>
      <c r="AC22" s="26" t="s">
        <v>11</v>
      </c>
      <c r="AD22" s="2"/>
      <c r="AE22" s="25"/>
      <c r="AF22" s="28" t="s">
        <v>12</v>
      </c>
      <c r="AG22" s="94" t="s">
        <v>13</v>
      </c>
      <c r="AH22" s="95"/>
      <c r="AI22" s="17"/>
      <c r="AJ22" s="17"/>
    </row>
    <row r="23" ht="16.5" customHeight="1">
      <c r="A23" s="30">
        <v>1.0</v>
      </c>
      <c r="B23" s="31" t="s">
        <v>162</v>
      </c>
      <c r="C23" s="32"/>
      <c r="D23" s="32"/>
      <c r="E23" s="32"/>
      <c r="F23" s="32"/>
      <c r="G23" s="32"/>
      <c r="H23" s="32"/>
      <c r="I23" s="32"/>
      <c r="J23" s="32"/>
      <c r="K23" s="32"/>
      <c r="L23" s="32"/>
      <c r="M23" s="32"/>
      <c r="N23" s="32"/>
      <c r="O23" s="33" t="s">
        <v>17</v>
      </c>
      <c r="P23" s="34"/>
      <c r="Q23" s="35"/>
      <c r="R23" s="36">
        <v>3.0</v>
      </c>
      <c r="S23" s="37" t="s">
        <v>19</v>
      </c>
      <c r="T23" s="38">
        <v>2.0</v>
      </c>
      <c r="U23" s="36"/>
      <c r="V23" s="37" t="s">
        <v>19</v>
      </c>
      <c r="W23" s="38"/>
      <c r="X23" s="36">
        <v>3.0</v>
      </c>
      <c r="Y23" s="37" t="s">
        <v>19</v>
      </c>
      <c r="Z23" s="36">
        <v>0.0</v>
      </c>
      <c r="AA23" s="39">
        <f>IF(B23&lt;&gt;"",SUM(IF(R23&gt;T23,1,0),IF(U23&gt;W23,1,0),IF(X23&gt;Z23,1,0)),"")</f>
        <v>2</v>
      </c>
      <c r="AB23" s="40">
        <f>IF(B23&lt;&gt;"",SUM(IF(R23&lt;T23,1,0),IF(U23&lt;W23,1,0),IF(X23&lt;Z23,1,0)),"")</f>
        <v>0</v>
      </c>
      <c r="AC23" s="41">
        <f>IF(B23&lt;&gt;"",R23+U23+X23,"")</f>
        <v>6</v>
      </c>
      <c r="AD23" s="41" t="s">
        <v>19</v>
      </c>
      <c r="AE23" s="42">
        <f>IF(B23&lt;&gt;"",T23+W23+Z23,"")</f>
        <v>2</v>
      </c>
      <c r="AF23" s="105">
        <f t="shared" ref="AF23:AF26" si="7">IF(B23&lt;&gt;"",(AA23*2)+AB23,"")</f>
        <v>4</v>
      </c>
      <c r="AG23" s="47">
        <f t="shared" ref="AG23:AG26" si="8">IF(B23&lt;&gt;"",RANK(AF23,$AF$23:$AF$26,0)+IF(AI23&lt;&gt;"",RANK(AI23,$AI$23:$AI$26,0)-1,0),"")</f>
        <v>1</v>
      </c>
      <c r="AH23" s="48"/>
      <c r="AI23" s="17"/>
      <c r="AJ23" s="17"/>
    </row>
    <row r="24" ht="16.5" customHeight="1">
      <c r="A24" s="46">
        <v>2.0</v>
      </c>
      <c r="B24" s="31" t="s">
        <v>163</v>
      </c>
      <c r="C24" s="32"/>
      <c r="D24" s="32"/>
      <c r="E24" s="32"/>
      <c r="F24" s="32"/>
      <c r="G24" s="32"/>
      <c r="H24" s="32"/>
      <c r="I24" s="32"/>
      <c r="J24" s="32"/>
      <c r="K24" s="32"/>
      <c r="L24" s="32"/>
      <c r="M24" s="32"/>
      <c r="N24" s="32"/>
      <c r="O24" s="50">
        <f>T23</f>
        <v>2</v>
      </c>
      <c r="P24" s="51" t="s">
        <v>19</v>
      </c>
      <c r="Q24" s="52">
        <f>R23</f>
        <v>3</v>
      </c>
      <c r="R24" s="53" t="s">
        <v>17</v>
      </c>
      <c r="S24" s="54"/>
      <c r="T24" s="55"/>
      <c r="U24" s="56"/>
      <c r="V24" s="57" t="s">
        <v>19</v>
      </c>
      <c r="W24" s="58"/>
      <c r="X24" s="56">
        <v>3.0</v>
      </c>
      <c r="Y24" s="57" t="s">
        <v>19</v>
      </c>
      <c r="Z24" s="59">
        <v>0.0</v>
      </c>
      <c r="AA24" s="60">
        <f>IF(B24&lt;&gt;"",SUM(IF(O24&gt;Q24,1,0),IF(U24&gt;W24,1,0),IF(X24&gt;Z24,1,0)),"")</f>
        <v>1</v>
      </c>
      <c r="AB24" s="61">
        <f>IF(B24&lt;&gt;"",SUM(IF(O24&lt;Q24,1,0),IF(U24&lt;W24,1,0),IF(X24&lt;Z24,1,0)),"")</f>
        <v>1</v>
      </c>
      <c r="AC24" s="62">
        <f>IF(B24&lt;&gt;"",O24+U24+X24,"")</f>
        <v>5</v>
      </c>
      <c r="AD24" s="63" t="s">
        <v>19</v>
      </c>
      <c r="AE24" s="64">
        <f>IF(B24&lt;&gt;"",Q24+W24+Z24,"")</f>
        <v>3</v>
      </c>
      <c r="AF24" s="110">
        <f t="shared" si="7"/>
        <v>3</v>
      </c>
      <c r="AG24" s="111">
        <f t="shared" si="8"/>
        <v>2</v>
      </c>
      <c r="AH24" s="112"/>
      <c r="AI24" s="17"/>
      <c r="AJ24" s="17"/>
    </row>
    <row r="25" ht="16.5" customHeight="1">
      <c r="A25" s="46">
        <v>3.0</v>
      </c>
      <c r="B25" s="31"/>
      <c r="C25" s="32"/>
      <c r="D25" s="32"/>
      <c r="E25" s="32"/>
      <c r="F25" s="32"/>
      <c r="G25" s="32"/>
      <c r="H25" s="32"/>
      <c r="I25" s="32"/>
      <c r="J25" s="32"/>
      <c r="K25" s="32"/>
      <c r="L25" s="32"/>
      <c r="M25" s="32"/>
      <c r="N25" s="32"/>
      <c r="O25" s="66" t="str">
        <f>W23</f>
        <v/>
      </c>
      <c r="P25" s="67" t="s">
        <v>19</v>
      </c>
      <c r="Q25" s="68" t="str">
        <f>U23</f>
        <v/>
      </c>
      <c r="R25" s="69" t="str">
        <f>W24</f>
        <v/>
      </c>
      <c r="S25" s="67" t="s">
        <v>19</v>
      </c>
      <c r="T25" s="68" t="str">
        <f>U24</f>
        <v/>
      </c>
      <c r="U25" s="53" t="s">
        <v>17</v>
      </c>
      <c r="V25" s="54"/>
      <c r="W25" s="55"/>
      <c r="X25" s="56"/>
      <c r="Y25" s="57" t="s">
        <v>19</v>
      </c>
      <c r="Z25" s="59"/>
      <c r="AA25" s="60" t="str">
        <f>IF(B25&lt;&gt;"",SUM(IF(O25&gt;Q25,1,0),IF(R25&gt;T25,1,0),IF(X25&gt;Z25,1,0)),"")</f>
        <v/>
      </c>
      <c r="AB25" s="61" t="str">
        <f>IF(B25&lt;&gt;"",SUM(IF(O25&lt;Q25,1,0),IF(R25&lt;T25,1,0),IF(X25&lt;Z25,1,0)),"")</f>
        <v/>
      </c>
      <c r="AC25" s="62" t="str">
        <f>IF(B25&lt;&gt;"",O25+R25+X25,"")</f>
        <v/>
      </c>
      <c r="AD25" s="63" t="s">
        <v>19</v>
      </c>
      <c r="AE25" s="64" t="str">
        <f>IF(B25&lt;&gt;"",Q25+T25+Z25,"")</f>
        <v/>
      </c>
      <c r="AF25" s="110" t="str">
        <f t="shared" si="7"/>
        <v/>
      </c>
      <c r="AG25" s="111" t="str">
        <f t="shared" si="8"/>
        <v/>
      </c>
      <c r="AH25" s="112"/>
      <c r="AI25" s="17"/>
      <c r="AJ25" s="17"/>
    </row>
    <row r="26" ht="16.5" customHeight="1">
      <c r="A26" s="70">
        <v>4.0</v>
      </c>
      <c r="B26" s="71" t="s">
        <v>164</v>
      </c>
      <c r="C26" s="72"/>
      <c r="D26" s="72"/>
      <c r="E26" s="72"/>
      <c r="F26" s="72"/>
      <c r="G26" s="72"/>
      <c r="H26" s="72"/>
      <c r="I26" s="72"/>
      <c r="J26" s="72"/>
      <c r="K26" s="72"/>
      <c r="L26" s="72"/>
      <c r="M26" s="72"/>
      <c r="N26" s="72"/>
      <c r="O26" s="73">
        <f>Z23</f>
        <v>0</v>
      </c>
      <c r="P26" s="74" t="s">
        <v>19</v>
      </c>
      <c r="Q26" s="75">
        <f>X23</f>
        <v>3</v>
      </c>
      <c r="R26" s="76">
        <f>Z24</f>
        <v>0</v>
      </c>
      <c r="S26" s="74" t="s">
        <v>19</v>
      </c>
      <c r="T26" s="77">
        <f>X24</f>
        <v>3</v>
      </c>
      <c r="U26" s="76" t="str">
        <f>Z25</f>
        <v/>
      </c>
      <c r="V26" s="78" t="s">
        <v>19</v>
      </c>
      <c r="W26" s="77" t="str">
        <f>X25</f>
        <v/>
      </c>
      <c r="X26" s="79" t="s">
        <v>17</v>
      </c>
      <c r="Y26" s="80"/>
      <c r="Z26" s="81"/>
      <c r="AA26" s="82">
        <f>IF(B26&lt;&gt;"",SUM(IF(O26&gt;Q26,1,0),IF(R26&gt;T26,1,0),IF(U26&gt;W26,1,0)),"")</f>
        <v>0</v>
      </c>
      <c r="AB26" s="83">
        <f>IF(B26&lt;&gt;"",SUM(IF(O26&lt;Q26,1,0),IF(R26&lt;T26,1,0),IF(U26&lt;W26,1,0)),"")</f>
        <v>2</v>
      </c>
      <c r="AC26" s="84">
        <f>IF(B26&lt;&gt;"",O26+R26+U26,"")</f>
        <v>0</v>
      </c>
      <c r="AD26" s="85" t="s">
        <v>19</v>
      </c>
      <c r="AE26" s="86">
        <f>IF(B26&lt;&gt;"",Q26+T26+W26,"")</f>
        <v>6</v>
      </c>
      <c r="AF26" s="117">
        <f t="shared" si="7"/>
        <v>2</v>
      </c>
      <c r="AG26" s="119">
        <f t="shared" si="8"/>
        <v>3</v>
      </c>
      <c r="AH26" s="81"/>
      <c r="AI26" s="17"/>
      <c r="AJ26" s="17"/>
    </row>
    <row r="27" ht="16.5"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row>
    <row r="28" ht="16.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row>
    <row r="29" ht="12.75" customHeight="1">
      <c r="A29" s="3" t="str">
        <f>A1</f>
        <v>1. KBT Libereckého kraje</v>
      </c>
      <c r="B29" s="2"/>
      <c r="C29" s="2"/>
      <c r="D29" s="2"/>
      <c r="E29" s="2"/>
      <c r="F29" s="2"/>
      <c r="G29" s="2"/>
      <c r="H29" s="2"/>
      <c r="I29" s="4"/>
      <c r="J29" s="5"/>
      <c r="K29" s="7" t="str">
        <f>K1</f>
        <v>Liberec, 28.9.2026</v>
      </c>
      <c r="L29" s="2"/>
      <c r="M29" s="2"/>
      <c r="N29" s="2"/>
      <c r="O29" s="2"/>
      <c r="P29" s="2"/>
      <c r="Q29" s="2"/>
      <c r="R29" s="2"/>
      <c r="S29" s="4"/>
      <c r="T29" s="5"/>
      <c r="U29" s="141" t="str">
        <f>U1</f>
        <v>Divize</v>
      </c>
      <c r="V29" s="2"/>
      <c r="W29" s="4"/>
      <c r="X29" s="143" t="str">
        <f>X1</f>
        <v>H</v>
      </c>
      <c r="Y29" s="2"/>
      <c r="Z29" s="4"/>
      <c r="AA29" s="143" t="str">
        <f>Z32</f>
        <v>o 1.-8. místo</v>
      </c>
      <c r="AB29" s="2"/>
      <c r="AC29" s="2"/>
      <c r="AD29" s="2"/>
      <c r="AE29" s="2"/>
      <c r="AF29" s="2"/>
      <c r="AG29" s="2"/>
      <c r="AH29" s="16"/>
      <c r="AI29" s="17"/>
      <c r="AJ29" s="17"/>
    </row>
    <row r="30" ht="12.75" customHeight="1">
      <c r="A30" s="17"/>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17"/>
      <c r="AH30" s="17"/>
      <c r="AI30" s="17"/>
      <c r="AJ30" s="17"/>
    </row>
    <row r="31" ht="15.75" customHeight="1">
      <c r="A31" s="97"/>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9"/>
      <c r="AI31" s="17"/>
      <c r="AJ31" s="17"/>
    </row>
    <row r="32" ht="10.5" customHeight="1">
      <c r="A32" s="100" t="s">
        <v>148</v>
      </c>
      <c r="B32" s="32"/>
      <c r="C32" s="32"/>
      <c r="D32" s="32"/>
      <c r="E32" s="32"/>
      <c r="F32" s="32"/>
      <c r="G32" s="32"/>
      <c r="H32" s="32"/>
      <c r="I32" s="32"/>
      <c r="J32" s="32"/>
      <c r="K32" s="32"/>
      <c r="L32" s="101"/>
      <c r="M32" s="101"/>
      <c r="N32" s="101"/>
      <c r="O32" s="101"/>
      <c r="P32" s="101"/>
      <c r="Q32" s="101"/>
      <c r="R32" s="101"/>
      <c r="S32" s="101"/>
      <c r="T32" s="101"/>
      <c r="U32" s="101"/>
      <c r="V32" s="101"/>
      <c r="W32" s="101"/>
      <c r="X32" s="101"/>
      <c r="Y32" s="101"/>
      <c r="Z32" s="102" t="s">
        <v>74</v>
      </c>
      <c r="AA32" s="101"/>
      <c r="AB32" s="101"/>
      <c r="AC32" s="101"/>
      <c r="AD32" s="101"/>
      <c r="AE32" s="101"/>
      <c r="AF32" s="101"/>
      <c r="AG32" s="101"/>
      <c r="AH32" s="103"/>
      <c r="AI32" s="96"/>
      <c r="AJ32" s="17"/>
    </row>
    <row r="33" ht="10.5" customHeight="1">
      <c r="A33" s="104"/>
      <c r="B33" s="101"/>
      <c r="C33" s="101"/>
      <c r="D33" s="101"/>
      <c r="E33" s="101"/>
      <c r="F33" s="101"/>
      <c r="G33" s="101"/>
      <c r="H33" s="101"/>
      <c r="I33" s="101"/>
      <c r="J33" s="101"/>
      <c r="K33" s="103"/>
      <c r="L33" s="106" t="str">
        <f>IF(L34="3:0",A32,IF(L34="3:1",A32,IF(L34="3:2",A32,IF(L34="2:3",A34,IF(L34="1:3",A34,IF(L34="0:3",A34,""))))))</f>
        <v>Pavlů Darek (208) (KMST)</v>
      </c>
      <c r="M33" s="32"/>
      <c r="N33" s="32"/>
      <c r="O33" s="32"/>
      <c r="P33" s="32"/>
      <c r="Q33" s="32"/>
      <c r="R33" s="32"/>
      <c r="S33" s="32"/>
      <c r="T33" s="32"/>
      <c r="U33" s="32"/>
      <c r="V33" s="32"/>
      <c r="W33" s="101"/>
      <c r="X33" s="101"/>
      <c r="Y33" s="101"/>
      <c r="Z33" s="101"/>
      <c r="AA33" s="101"/>
      <c r="AB33" s="101"/>
      <c r="AC33" s="101"/>
      <c r="AD33" s="101"/>
      <c r="AE33" s="101"/>
      <c r="AF33" s="101"/>
      <c r="AG33" s="101"/>
      <c r="AH33" s="103"/>
      <c r="AI33" s="96"/>
      <c r="AJ33" s="17"/>
    </row>
    <row r="34" ht="12.75" customHeight="1">
      <c r="A34" s="100" t="s">
        <v>163</v>
      </c>
      <c r="B34" s="32"/>
      <c r="C34" s="32"/>
      <c r="D34" s="32"/>
      <c r="E34" s="32"/>
      <c r="F34" s="32"/>
      <c r="G34" s="32"/>
      <c r="H34" s="32"/>
      <c r="I34" s="32"/>
      <c r="J34" s="32"/>
      <c r="K34" s="32"/>
      <c r="L34" s="107" t="s">
        <v>84</v>
      </c>
      <c r="W34" s="104"/>
      <c r="X34" s="101"/>
      <c r="Y34" s="101"/>
      <c r="Z34" s="101"/>
      <c r="AA34" s="101"/>
      <c r="AB34" s="101"/>
      <c r="AC34" s="101"/>
      <c r="AD34" s="101"/>
      <c r="AE34" s="101"/>
      <c r="AF34" s="101"/>
      <c r="AG34" s="101"/>
      <c r="AH34" s="103"/>
      <c r="AI34" s="96"/>
      <c r="AJ34" s="96"/>
    </row>
    <row r="35" ht="12.75" customHeight="1">
      <c r="A35" s="104"/>
      <c r="B35" s="101"/>
      <c r="C35" s="101"/>
      <c r="D35" s="101"/>
      <c r="E35" s="101"/>
      <c r="F35" s="101"/>
      <c r="G35" s="101"/>
      <c r="H35" s="101"/>
      <c r="I35" s="101"/>
      <c r="J35" s="101"/>
      <c r="K35" s="101"/>
      <c r="L35" s="101"/>
      <c r="M35" s="101"/>
      <c r="N35" s="101"/>
      <c r="O35" s="101"/>
      <c r="P35" s="101"/>
      <c r="Q35" s="101"/>
      <c r="R35" s="101"/>
      <c r="S35" s="101"/>
      <c r="T35" s="101"/>
      <c r="U35" s="101"/>
      <c r="V35" s="101"/>
      <c r="W35" s="106" t="str">
        <f>IF(W36="3:0",L33,IF(W36="3:1",L33,IF(W36="3:2",L33,IF(W36="2:3",L37,IF(W36="1:3",L37,IF(W36="0:3",L37,""))))))</f>
        <v>Pavlů Darek (208) (KMST)</v>
      </c>
      <c r="X35" s="32"/>
      <c r="Y35" s="32"/>
      <c r="Z35" s="32"/>
      <c r="AA35" s="32"/>
      <c r="AB35" s="32"/>
      <c r="AC35" s="32"/>
      <c r="AD35" s="32"/>
      <c r="AE35" s="32"/>
      <c r="AF35" s="32"/>
      <c r="AG35" s="32"/>
      <c r="AH35" s="103"/>
      <c r="AI35" s="96"/>
      <c r="AJ35" s="96"/>
    </row>
    <row r="36" ht="12.75" customHeight="1">
      <c r="A36" s="100" t="s">
        <v>156</v>
      </c>
      <c r="B36" s="32"/>
      <c r="C36" s="32"/>
      <c r="D36" s="32"/>
      <c r="E36" s="32"/>
      <c r="F36" s="32"/>
      <c r="G36" s="32"/>
      <c r="H36" s="32"/>
      <c r="I36" s="32"/>
      <c r="J36" s="32"/>
      <c r="K36" s="32"/>
      <c r="L36" s="101"/>
      <c r="M36" s="101"/>
      <c r="N36" s="101"/>
      <c r="O36" s="101"/>
      <c r="P36" s="101"/>
      <c r="Q36" s="101"/>
      <c r="R36" s="101"/>
      <c r="S36" s="101"/>
      <c r="T36" s="101"/>
      <c r="U36" s="101"/>
      <c r="V36" s="101"/>
      <c r="W36" s="107" t="s">
        <v>78</v>
      </c>
      <c r="AH36" s="108"/>
      <c r="AI36" s="96"/>
      <c r="AJ36" s="96"/>
    </row>
    <row r="37" ht="12.75" customHeight="1">
      <c r="A37" s="104"/>
      <c r="B37" s="101"/>
      <c r="C37" s="101"/>
      <c r="D37" s="101"/>
      <c r="E37" s="101"/>
      <c r="F37" s="101"/>
      <c r="G37" s="101"/>
      <c r="H37" s="101"/>
      <c r="I37" s="101"/>
      <c r="J37" s="101"/>
      <c r="K37" s="103"/>
      <c r="L37" s="106" t="str">
        <f>IF(L38="3:0",A36,IF(L38="3:1",A36,IF(L38="3:2",A36,IF(L38="2:3",A38,IF(L38="1:3",A38,IF(L38="0:3",A38,""))))))</f>
        <v>Kverka Václav (208) (PINK!)</v>
      </c>
      <c r="M37" s="32"/>
      <c r="N37" s="32"/>
      <c r="O37" s="32"/>
      <c r="P37" s="32"/>
      <c r="Q37" s="32"/>
      <c r="R37" s="32"/>
      <c r="S37" s="32"/>
      <c r="T37" s="32"/>
      <c r="U37" s="32"/>
      <c r="V37" s="32"/>
      <c r="W37" s="104"/>
      <c r="X37" s="101"/>
      <c r="Y37" s="101"/>
      <c r="Z37" s="101"/>
      <c r="AA37" s="101"/>
      <c r="AB37" s="101"/>
      <c r="AC37" s="101"/>
      <c r="AD37" s="101"/>
      <c r="AE37" s="101"/>
      <c r="AF37" s="101"/>
      <c r="AG37" s="109"/>
      <c r="AH37" s="108"/>
      <c r="AI37" s="96"/>
      <c r="AJ37" s="96"/>
    </row>
    <row r="38" ht="12.75" customHeight="1">
      <c r="A38" s="100" t="s">
        <v>160</v>
      </c>
      <c r="B38" s="32"/>
      <c r="C38" s="32"/>
      <c r="D38" s="32"/>
      <c r="E38" s="32"/>
      <c r="F38" s="32"/>
      <c r="G38" s="32"/>
      <c r="H38" s="32"/>
      <c r="I38" s="32"/>
      <c r="J38" s="32"/>
      <c r="K38" s="32"/>
      <c r="L38" s="107" t="s">
        <v>78</v>
      </c>
      <c r="W38" s="101"/>
      <c r="X38" s="101"/>
      <c r="Y38" s="101"/>
      <c r="Z38" s="101"/>
      <c r="AA38" s="101"/>
      <c r="AB38" s="101"/>
      <c r="AC38" s="101"/>
      <c r="AD38" s="101"/>
      <c r="AE38" s="101"/>
      <c r="AF38" s="101"/>
      <c r="AG38" s="109"/>
      <c r="AH38" s="108"/>
      <c r="AI38" s="96"/>
      <c r="AJ38" s="96"/>
    </row>
    <row r="39" ht="12.75" customHeight="1">
      <c r="A39" s="104"/>
      <c r="B39" s="101"/>
      <c r="C39" s="101"/>
      <c r="D39" s="101"/>
      <c r="E39" s="101"/>
      <c r="F39" s="101"/>
      <c r="G39" s="101"/>
      <c r="H39" s="101"/>
      <c r="I39" s="101"/>
      <c r="J39" s="101"/>
      <c r="K39" s="101"/>
      <c r="L39" s="101"/>
      <c r="M39" s="101"/>
      <c r="N39" s="101"/>
      <c r="O39" s="101"/>
      <c r="P39" s="101"/>
      <c r="Q39" s="101"/>
      <c r="R39" s="101"/>
      <c r="S39" s="101"/>
      <c r="T39" s="101"/>
      <c r="U39" s="101"/>
      <c r="V39" s="101"/>
      <c r="W39" s="113" t="str">
        <f>IF(W40="3:0",W35,IF(W40="3:1",W35,IF(W40="3:2",W35,IF(W40="2:3",W43,IF(W40="1:3",W43,IF(W40="0:3",W43,""))))))</f>
        <v>Hylmar Filip (208) (Studenec)</v>
      </c>
      <c r="X39" s="32"/>
      <c r="Y39" s="32"/>
      <c r="Z39" s="32"/>
      <c r="AA39" s="32"/>
      <c r="AB39" s="32"/>
      <c r="AC39" s="32"/>
      <c r="AD39" s="32"/>
      <c r="AE39" s="32"/>
      <c r="AF39" s="32"/>
      <c r="AG39" s="32"/>
      <c r="AH39" s="108"/>
      <c r="AI39" s="96"/>
      <c r="AJ39" s="96"/>
    </row>
    <row r="40" ht="12.75" customHeight="1">
      <c r="A40" s="100" t="s">
        <v>162</v>
      </c>
      <c r="B40" s="32"/>
      <c r="C40" s="32"/>
      <c r="D40" s="32"/>
      <c r="E40" s="32"/>
      <c r="F40" s="32"/>
      <c r="G40" s="32"/>
      <c r="H40" s="32"/>
      <c r="I40" s="32"/>
      <c r="J40" s="32"/>
      <c r="K40" s="32"/>
      <c r="L40" s="101"/>
      <c r="M40" s="101"/>
      <c r="N40" s="101"/>
      <c r="O40" s="101"/>
      <c r="P40" s="101"/>
      <c r="Q40" s="101"/>
      <c r="R40" s="101"/>
      <c r="S40" s="101"/>
      <c r="T40" s="101"/>
      <c r="U40" s="101"/>
      <c r="V40" s="101"/>
      <c r="W40" s="114" t="s">
        <v>85</v>
      </c>
      <c r="AH40" s="108"/>
      <c r="AI40" s="96"/>
      <c r="AJ40" s="96"/>
    </row>
    <row r="41" ht="12.75" customHeight="1">
      <c r="A41" s="104"/>
      <c r="B41" s="101"/>
      <c r="C41" s="101"/>
      <c r="D41" s="101"/>
      <c r="E41" s="101"/>
      <c r="F41" s="101"/>
      <c r="G41" s="101"/>
      <c r="H41" s="101"/>
      <c r="I41" s="101"/>
      <c r="J41" s="101"/>
      <c r="K41" s="101"/>
      <c r="L41" s="106" t="str">
        <f>IF(L42="3:0",A40,IF(L42="3:1",A40,IF(L42="3:2",A40,IF(L42="2:3",A42,IF(L42="1:3",A42,IF(L42="0:3",A42,""))))))</f>
        <v>Procházka Tomáš (208) (N. Ves)</v>
      </c>
      <c r="M41" s="32"/>
      <c r="N41" s="32"/>
      <c r="O41" s="32"/>
      <c r="P41" s="32"/>
      <c r="Q41" s="32"/>
      <c r="R41" s="32"/>
      <c r="S41" s="32"/>
      <c r="T41" s="32"/>
      <c r="U41" s="32"/>
      <c r="V41" s="32"/>
      <c r="W41" s="101"/>
      <c r="X41" s="101"/>
      <c r="Y41" s="101"/>
      <c r="Z41" s="101"/>
      <c r="AA41" s="101"/>
      <c r="AB41" s="101"/>
      <c r="AC41" s="101"/>
      <c r="AD41" s="101"/>
      <c r="AE41" s="101"/>
      <c r="AF41" s="101"/>
      <c r="AG41" s="109"/>
      <c r="AH41" s="108"/>
      <c r="AI41" s="96"/>
      <c r="AJ41" s="96"/>
    </row>
    <row r="42" ht="12.75" customHeight="1">
      <c r="A42" s="100" t="s">
        <v>158</v>
      </c>
      <c r="B42" s="32"/>
      <c r="C42" s="32"/>
      <c r="D42" s="32"/>
      <c r="E42" s="32"/>
      <c r="F42" s="32"/>
      <c r="G42" s="32"/>
      <c r="H42" s="32"/>
      <c r="I42" s="32"/>
      <c r="J42" s="32"/>
      <c r="K42" s="32"/>
      <c r="L42" s="107" t="s">
        <v>82</v>
      </c>
      <c r="W42" s="104"/>
      <c r="X42" s="101"/>
      <c r="Y42" s="101"/>
      <c r="Z42" s="101"/>
      <c r="AA42" s="101"/>
      <c r="AB42" s="101"/>
      <c r="AC42" s="101"/>
      <c r="AD42" s="101"/>
      <c r="AE42" s="101"/>
      <c r="AF42" s="101"/>
      <c r="AG42" s="109"/>
      <c r="AH42" s="108"/>
      <c r="AI42" s="96"/>
      <c r="AJ42" s="96"/>
    </row>
    <row r="43" ht="12.75" customHeight="1">
      <c r="A43" s="104"/>
      <c r="B43" s="101"/>
      <c r="C43" s="101"/>
      <c r="D43" s="101"/>
      <c r="E43" s="101"/>
      <c r="F43" s="101"/>
      <c r="G43" s="101"/>
      <c r="H43" s="101"/>
      <c r="I43" s="101"/>
      <c r="J43" s="101"/>
      <c r="K43" s="101"/>
      <c r="L43" s="101"/>
      <c r="M43" s="101"/>
      <c r="N43" s="101"/>
      <c r="O43" s="101"/>
      <c r="P43" s="101"/>
      <c r="Q43" s="101"/>
      <c r="R43" s="101"/>
      <c r="S43" s="101"/>
      <c r="T43" s="101"/>
      <c r="U43" s="101"/>
      <c r="V43" s="101"/>
      <c r="W43" s="106" t="str">
        <f>IF(W44="3:0",L41,IF(W44="3:1",L41,IF(W44="3:2",L41,IF(W44="2:3",L45,IF(W44="1:3",L45,IF(W44="0:3",L45,""))))))</f>
        <v>Hylmar Filip (208) (Studenec)</v>
      </c>
      <c r="X43" s="32"/>
      <c r="Y43" s="32"/>
      <c r="Z43" s="32"/>
      <c r="AA43" s="32"/>
      <c r="AB43" s="32"/>
      <c r="AC43" s="32"/>
      <c r="AD43" s="32"/>
      <c r="AE43" s="32"/>
      <c r="AF43" s="32"/>
      <c r="AG43" s="32"/>
      <c r="AH43" s="108"/>
      <c r="AI43" s="96"/>
      <c r="AJ43" s="96"/>
    </row>
    <row r="44" ht="12.75" customHeight="1">
      <c r="A44" s="100" t="s">
        <v>146</v>
      </c>
      <c r="B44" s="32"/>
      <c r="C44" s="32"/>
      <c r="D44" s="32"/>
      <c r="E44" s="32"/>
      <c r="F44" s="32"/>
      <c r="G44" s="32"/>
      <c r="H44" s="32"/>
      <c r="I44" s="32"/>
      <c r="J44" s="32"/>
      <c r="K44" s="32"/>
      <c r="L44" s="101"/>
      <c r="M44" s="101"/>
      <c r="N44" s="101"/>
      <c r="O44" s="101"/>
      <c r="P44" s="101"/>
      <c r="Q44" s="101"/>
      <c r="R44" s="101"/>
      <c r="S44" s="101"/>
      <c r="T44" s="101"/>
      <c r="U44" s="101"/>
      <c r="V44" s="101"/>
      <c r="W44" s="107" t="s">
        <v>82</v>
      </c>
      <c r="AH44" s="103"/>
      <c r="AI44" s="96"/>
      <c r="AJ44" s="96"/>
    </row>
    <row r="45" ht="12.75" customHeight="1">
      <c r="A45" s="104"/>
      <c r="B45" s="101"/>
      <c r="C45" s="101"/>
      <c r="D45" s="101"/>
      <c r="E45" s="101"/>
      <c r="F45" s="101"/>
      <c r="G45" s="101"/>
      <c r="H45" s="101"/>
      <c r="I45" s="101"/>
      <c r="J45" s="101"/>
      <c r="K45" s="101"/>
      <c r="L45" s="106" t="str">
        <f>IF(L46="3:0",A44,IF(L46="3:1",A44,IF(L46="3:2",A44,IF(L46="2:3",A46,IF(L46="1:3",A46,IF(L46="0:3",A46,""))))))</f>
        <v>Hylmar Filip (208) (Studenec)</v>
      </c>
      <c r="M45" s="32"/>
      <c r="N45" s="32"/>
      <c r="O45" s="32"/>
      <c r="P45" s="32"/>
      <c r="Q45" s="32"/>
      <c r="R45" s="32"/>
      <c r="S45" s="32"/>
      <c r="T45" s="32"/>
      <c r="U45" s="32"/>
      <c r="V45" s="32"/>
      <c r="W45" s="104"/>
      <c r="X45" s="101"/>
      <c r="Y45" s="101"/>
      <c r="Z45" s="101"/>
      <c r="AA45" s="101"/>
      <c r="AB45" s="101"/>
      <c r="AC45" s="101"/>
      <c r="AD45" s="101"/>
      <c r="AE45" s="101"/>
      <c r="AF45" s="101"/>
      <c r="AG45" s="109"/>
      <c r="AH45" s="103"/>
      <c r="AI45" s="96"/>
      <c r="AJ45" s="96"/>
    </row>
    <row r="46" ht="12.75" customHeight="1">
      <c r="A46" s="100" t="s">
        <v>155</v>
      </c>
      <c r="B46" s="32"/>
      <c r="C46" s="32"/>
      <c r="D46" s="32"/>
      <c r="E46" s="32"/>
      <c r="F46" s="32"/>
      <c r="G46" s="32"/>
      <c r="H46" s="32"/>
      <c r="I46" s="32"/>
      <c r="J46" s="32"/>
      <c r="K46" s="32"/>
      <c r="L46" s="107" t="s">
        <v>84</v>
      </c>
      <c r="W46" s="101"/>
      <c r="X46" s="101"/>
      <c r="Y46" s="101"/>
      <c r="Z46" s="101"/>
      <c r="AA46" s="109"/>
      <c r="AB46" s="109"/>
      <c r="AC46" s="109"/>
      <c r="AD46" s="109"/>
      <c r="AE46" s="109"/>
      <c r="AF46" s="109"/>
      <c r="AG46" s="109"/>
      <c r="AH46" s="103"/>
      <c r="AI46" s="96"/>
      <c r="AJ46" s="96"/>
    </row>
    <row r="47" ht="12.75" customHeight="1">
      <c r="A47" s="115"/>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8"/>
      <c r="AI47" s="17"/>
      <c r="AJ47" s="96"/>
    </row>
    <row r="48" ht="12.75" customHeight="1">
      <c r="A48" s="97"/>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9"/>
      <c r="AI48" s="17"/>
      <c r="AJ48" s="96"/>
    </row>
    <row r="49" ht="10.5" customHeight="1">
      <c r="A49" s="106" t="str">
        <f>IF(L34="3:0",A34,IF(L34="3:1",A34,IF(L34="3:2",A34,IF(L34="2:3",A32,IF(L34="1:3",A32,IF(L34="0:3",A32,""))))))</f>
        <v>Johanová Ema (208) (PINK!)</v>
      </c>
      <c r="B49" s="32"/>
      <c r="C49" s="32"/>
      <c r="D49" s="32"/>
      <c r="E49" s="32"/>
      <c r="F49" s="32"/>
      <c r="G49" s="32"/>
      <c r="H49" s="32"/>
      <c r="I49" s="32"/>
      <c r="J49" s="32"/>
      <c r="K49" s="32"/>
      <c r="L49" s="101"/>
      <c r="M49" s="101"/>
      <c r="N49" s="101"/>
      <c r="O49" s="101"/>
      <c r="P49" s="101"/>
      <c r="Q49" s="101"/>
      <c r="R49" s="101"/>
      <c r="S49" s="101"/>
      <c r="T49" s="101"/>
      <c r="U49" s="101"/>
      <c r="V49" s="101"/>
      <c r="W49" s="101"/>
      <c r="X49" s="101"/>
      <c r="Y49" s="101"/>
      <c r="Z49" s="102" t="s">
        <v>86</v>
      </c>
      <c r="AA49" s="101"/>
      <c r="AB49" s="101"/>
      <c r="AC49" s="101"/>
      <c r="AD49" s="101"/>
      <c r="AE49" s="101"/>
      <c r="AF49" s="101"/>
      <c r="AG49" s="101"/>
      <c r="AH49" s="103"/>
      <c r="AI49" s="17"/>
      <c r="AJ49" s="17"/>
    </row>
    <row r="50" ht="12.75" customHeight="1">
      <c r="A50" s="104"/>
      <c r="B50" s="101"/>
      <c r="C50" s="101"/>
      <c r="D50" s="101"/>
      <c r="E50" s="101"/>
      <c r="F50" s="101"/>
      <c r="G50" s="101"/>
      <c r="H50" s="101"/>
      <c r="I50" s="101"/>
      <c r="J50" s="101"/>
      <c r="K50" s="103"/>
      <c r="L50" s="106" t="str">
        <f>IF(L51="3:0",A49,IF(L51="3:1",A49,IF(L51="3:2",A49,IF(L51="2:3",A51,IF(L51="1:3",A51,IF(L51="0:3",A51,""))))))</f>
        <v>Schneider Pavel (208) (Semily)</v>
      </c>
      <c r="M50" s="32"/>
      <c r="N50" s="32"/>
      <c r="O50" s="32"/>
      <c r="P50" s="32"/>
      <c r="Q50" s="32"/>
      <c r="R50" s="32"/>
      <c r="S50" s="32"/>
      <c r="T50" s="32"/>
      <c r="U50" s="32"/>
      <c r="V50" s="32"/>
      <c r="W50" s="101"/>
      <c r="X50" s="101"/>
      <c r="Y50" s="101"/>
      <c r="Z50" s="101"/>
      <c r="AA50" s="101"/>
      <c r="AB50" s="101"/>
      <c r="AC50" s="101"/>
      <c r="AD50" s="101"/>
      <c r="AE50" s="101"/>
      <c r="AF50" s="101"/>
      <c r="AG50" s="101"/>
      <c r="AH50" s="103"/>
      <c r="AI50" s="17"/>
      <c r="AJ50" s="17"/>
    </row>
    <row r="51" ht="12.75" customHeight="1">
      <c r="A51" s="106" t="str">
        <f>IF(L38="3:0",A38,IF(L38="3:1",A38,IF(L38="3:2",A38,IF(L38="2:3",A36,IF(L38="1:3",A36,IF(L38="0:3",A36,""))))))</f>
        <v>Schneider Pavel (208) (Semily)</v>
      </c>
      <c r="B51" s="32"/>
      <c r="C51" s="32"/>
      <c r="D51" s="32"/>
      <c r="E51" s="32"/>
      <c r="F51" s="32"/>
      <c r="G51" s="32"/>
      <c r="H51" s="32"/>
      <c r="I51" s="32"/>
      <c r="J51" s="32"/>
      <c r="K51" s="32"/>
      <c r="L51" s="107" t="s">
        <v>84</v>
      </c>
      <c r="W51" s="104"/>
      <c r="X51" s="101"/>
      <c r="Y51" s="101"/>
      <c r="Z51" s="101"/>
      <c r="AA51" s="101"/>
      <c r="AB51" s="101"/>
      <c r="AC51" s="101"/>
      <c r="AD51" s="101"/>
      <c r="AE51" s="101"/>
      <c r="AF51" s="101"/>
      <c r="AG51" s="101"/>
      <c r="AH51" s="103"/>
      <c r="AI51" s="17"/>
      <c r="AJ51" s="17"/>
    </row>
    <row r="52" ht="12.75" customHeight="1">
      <c r="A52" s="104"/>
      <c r="B52" s="101"/>
      <c r="C52" s="101"/>
      <c r="D52" s="101"/>
      <c r="E52" s="101"/>
      <c r="F52" s="101"/>
      <c r="G52" s="101"/>
      <c r="H52" s="101"/>
      <c r="I52" s="101"/>
      <c r="J52" s="101"/>
      <c r="K52" s="101"/>
      <c r="L52" s="101"/>
      <c r="M52" s="101"/>
      <c r="N52" s="101"/>
      <c r="O52" s="101"/>
      <c r="P52" s="101"/>
      <c r="Q52" s="101"/>
      <c r="R52" s="101"/>
      <c r="S52" s="101"/>
      <c r="T52" s="101"/>
      <c r="U52" s="101"/>
      <c r="V52" s="101"/>
      <c r="W52" s="106" t="str">
        <f>IF(W53="3:0",L50,IF(W53="3:1",L50,IF(W53="3:2",L50,IF(W53="2:3",L54,IF(W53="1:3",L54,IF(W53="0:3",L54,""))))))</f>
        <v>Mařanová Adéla (208) (N. Ves)</v>
      </c>
      <c r="X52" s="32"/>
      <c r="Y52" s="32"/>
      <c r="Z52" s="32"/>
      <c r="AA52" s="32"/>
      <c r="AB52" s="32"/>
      <c r="AC52" s="32"/>
      <c r="AD52" s="32"/>
      <c r="AE52" s="32"/>
      <c r="AF52" s="32"/>
      <c r="AG52" s="32"/>
      <c r="AH52" s="103"/>
      <c r="AI52" s="17"/>
      <c r="AJ52" s="17"/>
    </row>
    <row r="53" ht="12.75" customHeight="1">
      <c r="A53" s="106" t="str">
        <f>IF(L42="3:0",A42,IF(L42="3:1",A42,IF(L42="3:2",A42,IF(L42="2:3",A40,IF(L42="1:3",A40,IF(L42="0:3",A40,""))))))</f>
        <v>Mařanová Adéla (208) (N. Ves)</v>
      </c>
      <c r="B53" s="32"/>
      <c r="C53" s="32"/>
      <c r="D53" s="32"/>
      <c r="E53" s="32"/>
      <c r="F53" s="32"/>
      <c r="G53" s="32"/>
      <c r="H53" s="32"/>
      <c r="I53" s="32"/>
      <c r="J53" s="32"/>
      <c r="K53" s="32"/>
      <c r="L53" s="101"/>
      <c r="M53" s="101"/>
      <c r="N53" s="101"/>
      <c r="O53" s="101"/>
      <c r="P53" s="101"/>
      <c r="Q53" s="101"/>
      <c r="R53" s="101"/>
      <c r="S53" s="101"/>
      <c r="T53" s="101"/>
      <c r="U53" s="101"/>
      <c r="V53" s="101"/>
      <c r="W53" s="107" t="s">
        <v>84</v>
      </c>
      <c r="AH53" s="103"/>
      <c r="AI53" s="17"/>
      <c r="AJ53" s="17"/>
    </row>
    <row r="54" ht="12.75" customHeight="1">
      <c r="A54" s="104"/>
      <c r="B54" s="101"/>
      <c r="C54" s="101"/>
      <c r="D54" s="101"/>
      <c r="E54" s="101"/>
      <c r="F54" s="101"/>
      <c r="G54" s="101"/>
      <c r="H54" s="101"/>
      <c r="I54" s="101"/>
      <c r="J54" s="101"/>
      <c r="K54" s="103"/>
      <c r="L54" s="106" t="str">
        <f>IF(L55="3:0",A53,IF(L55="3:1",A53,IF(L55="3:2",A53,IF(L55="2:3",A55,IF(L55="1:3",A55,IF(L55="0:3",A55,""))))))</f>
        <v>Mařanová Adéla (208) (N. Ves)</v>
      </c>
      <c r="M54" s="32"/>
      <c r="N54" s="32"/>
      <c r="O54" s="32"/>
      <c r="P54" s="32"/>
      <c r="Q54" s="32"/>
      <c r="R54" s="32"/>
      <c r="S54" s="32"/>
      <c r="T54" s="32"/>
      <c r="U54" s="32"/>
      <c r="V54" s="32"/>
      <c r="W54" s="104"/>
      <c r="X54" s="101"/>
      <c r="Y54" s="101"/>
      <c r="Z54" s="101"/>
      <c r="AA54" s="101"/>
      <c r="AB54" s="101"/>
      <c r="AC54" s="101"/>
      <c r="AD54" s="101"/>
      <c r="AE54" s="101"/>
      <c r="AF54" s="101"/>
      <c r="AG54" s="109"/>
      <c r="AH54" s="103"/>
      <c r="AI54" s="17"/>
      <c r="AJ54" s="17"/>
    </row>
    <row r="55" ht="12.75" customHeight="1">
      <c r="A55" s="106" t="str">
        <f>IF(L46="3:0",A46,IF(L46="3:1",A46,IF(L46="3:2",A46,IF(L46="2:3",A44,IF(L46="1:3",A44,IF(L46="0:3",A44,""))))))</f>
        <v>Šachl Jan (208) (N. Ves)</v>
      </c>
      <c r="B55" s="32"/>
      <c r="C55" s="32"/>
      <c r="D55" s="32"/>
      <c r="E55" s="32"/>
      <c r="F55" s="32"/>
      <c r="G55" s="32"/>
      <c r="H55" s="32"/>
      <c r="I55" s="32"/>
      <c r="J55" s="32"/>
      <c r="K55" s="32"/>
      <c r="L55" s="107" t="s">
        <v>76</v>
      </c>
      <c r="W55" s="101"/>
      <c r="X55" s="101"/>
      <c r="Y55" s="101"/>
      <c r="Z55" s="101"/>
      <c r="AA55" s="101"/>
      <c r="AB55" s="101"/>
      <c r="AC55" s="101"/>
      <c r="AD55" s="101"/>
      <c r="AE55" s="101"/>
      <c r="AF55" s="101"/>
      <c r="AG55" s="109"/>
      <c r="AH55" s="103"/>
      <c r="AI55" s="17"/>
      <c r="AJ55" s="17"/>
    </row>
    <row r="56" ht="12.75" customHeight="1">
      <c r="A56" s="115"/>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8"/>
      <c r="AI56" s="17"/>
      <c r="AJ56" s="17"/>
    </row>
    <row r="57" ht="11.25" customHeight="1">
      <c r="A57" s="97"/>
      <c r="B57" s="98"/>
      <c r="C57" s="98"/>
      <c r="D57" s="98"/>
      <c r="E57" s="98"/>
      <c r="F57" s="98"/>
      <c r="G57" s="98"/>
      <c r="H57" s="98"/>
      <c r="I57" s="98"/>
      <c r="J57" s="98"/>
      <c r="K57" s="98"/>
      <c r="L57" s="98"/>
      <c r="M57" s="98"/>
      <c r="N57" s="98"/>
      <c r="O57" s="98"/>
      <c r="P57" s="98"/>
      <c r="Q57" s="98"/>
      <c r="R57" s="98"/>
      <c r="S57" s="98"/>
      <c r="T57" s="98"/>
      <c r="U57" s="98"/>
      <c r="V57" s="98"/>
      <c r="W57" s="98"/>
      <c r="X57" s="98"/>
      <c r="Y57" s="98"/>
      <c r="Z57" s="120" t="s">
        <v>89</v>
      </c>
      <c r="AA57" s="98"/>
      <c r="AB57" s="98"/>
      <c r="AC57" s="98"/>
      <c r="AD57" s="98"/>
      <c r="AE57" s="98"/>
      <c r="AF57" s="98"/>
      <c r="AG57" s="98"/>
      <c r="AH57" s="99"/>
      <c r="AI57" s="17"/>
      <c r="AJ57" s="17"/>
    </row>
    <row r="58" ht="12.75" customHeight="1">
      <c r="A58" s="104"/>
      <c r="B58" s="101"/>
      <c r="C58" s="101"/>
      <c r="D58" s="101"/>
      <c r="E58" s="101"/>
      <c r="F58" s="101"/>
      <c r="G58" s="101"/>
      <c r="H58" s="101"/>
      <c r="I58" s="101"/>
      <c r="J58" s="101"/>
      <c r="K58" s="101"/>
      <c r="L58" s="113" t="str">
        <f>IF(W36="3:0",L37,IF(W36="3:1",L37,IF(W36="3:2",L37,IF(W36="2:3",L33,IF(W36="1:3",L33,IF(W36="0:3",L33,""))))))</f>
        <v>Kverka Václav (208) (PINK!)</v>
      </c>
      <c r="M58" s="32"/>
      <c r="N58" s="32"/>
      <c r="O58" s="32"/>
      <c r="P58" s="32"/>
      <c r="Q58" s="32"/>
      <c r="R58" s="32"/>
      <c r="S58" s="32"/>
      <c r="T58" s="32"/>
      <c r="U58" s="32"/>
      <c r="V58" s="32"/>
      <c r="W58" s="101"/>
      <c r="X58" s="101"/>
      <c r="Y58" s="101"/>
      <c r="Z58" s="101"/>
      <c r="AA58" s="101"/>
      <c r="AB58" s="101"/>
      <c r="AC58" s="101"/>
      <c r="AD58" s="101"/>
      <c r="AE58" s="101"/>
      <c r="AF58" s="101"/>
      <c r="AG58" s="101"/>
      <c r="AH58" s="103"/>
      <c r="AI58" s="17"/>
      <c r="AJ58" s="17"/>
    </row>
    <row r="59" ht="12.75" customHeight="1">
      <c r="A59" s="104"/>
      <c r="B59" s="101"/>
      <c r="C59" s="101"/>
      <c r="D59" s="101"/>
      <c r="E59" s="101"/>
      <c r="F59" s="101"/>
      <c r="G59" s="101"/>
      <c r="H59" s="101"/>
      <c r="I59" s="101"/>
      <c r="J59" s="101"/>
      <c r="K59" s="101"/>
      <c r="L59" s="101"/>
      <c r="M59" s="101"/>
      <c r="N59" s="101"/>
      <c r="O59" s="101"/>
      <c r="P59" s="101"/>
      <c r="Q59" s="101"/>
      <c r="R59" s="101"/>
      <c r="S59" s="101"/>
      <c r="T59" s="101"/>
      <c r="U59" s="101"/>
      <c r="V59" s="103"/>
      <c r="W59" s="106" t="str">
        <f>IF(W60="3:0",L58,IF(W60="3:1",L58,IF(W60="3:2",L58,IF(W60="2:3",L60,IF(W60="1:3",L60,IF(W60="0:3",L60,""))))))</f>
        <v>Procházka Tomáš (208) (N. Ves)</v>
      </c>
      <c r="X59" s="32"/>
      <c r="Y59" s="32"/>
      <c r="Z59" s="32"/>
      <c r="AA59" s="32"/>
      <c r="AB59" s="32"/>
      <c r="AC59" s="32"/>
      <c r="AD59" s="32"/>
      <c r="AE59" s="32"/>
      <c r="AF59" s="32"/>
      <c r="AG59" s="32"/>
      <c r="AH59" s="103"/>
      <c r="AI59" s="17"/>
      <c r="AJ59" s="17"/>
    </row>
    <row r="60" ht="12.75" customHeight="1">
      <c r="A60" s="104"/>
      <c r="B60" s="101"/>
      <c r="C60" s="101"/>
      <c r="D60" s="101"/>
      <c r="E60" s="101"/>
      <c r="F60" s="101"/>
      <c r="G60" s="101"/>
      <c r="H60" s="101"/>
      <c r="I60" s="101"/>
      <c r="J60" s="101"/>
      <c r="K60" s="101"/>
      <c r="L60" s="113" t="str">
        <f>IF(W44="3:0",L45,IF(W44="3:1",L45,IF(W44="3:2",L45,IF(W44="2:3",L41,IF(W44="1:3",L41,IF(W44="0:3",L41,""))))))</f>
        <v>Procházka Tomáš (208) (N. Ves)</v>
      </c>
      <c r="M60" s="32"/>
      <c r="N60" s="32"/>
      <c r="O60" s="32"/>
      <c r="P60" s="32"/>
      <c r="Q60" s="32"/>
      <c r="R60" s="32"/>
      <c r="S60" s="32"/>
      <c r="T60" s="32"/>
      <c r="U60" s="32"/>
      <c r="V60" s="32"/>
      <c r="W60" s="107" t="s">
        <v>85</v>
      </c>
      <c r="AH60" s="103"/>
      <c r="AI60" s="17"/>
      <c r="AJ60" s="17"/>
    </row>
    <row r="61" ht="11.25" customHeight="1">
      <c r="A61" s="115"/>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8"/>
      <c r="AI61" s="17"/>
      <c r="AJ61" s="17"/>
    </row>
    <row r="62" ht="12.75" customHeight="1">
      <c r="A62" s="97"/>
      <c r="B62" s="98"/>
      <c r="C62" s="98"/>
      <c r="D62" s="98"/>
      <c r="E62" s="98"/>
      <c r="F62" s="98"/>
      <c r="G62" s="98"/>
      <c r="H62" s="98"/>
      <c r="I62" s="98"/>
      <c r="J62" s="98"/>
      <c r="K62" s="98"/>
      <c r="L62" s="98"/>
      <c r="M62" s="98"/>
      <c r="N62" s="98"/>
      <c r="O62" s="98"/>
      <c r="P62" s="98"/>
      <c r="Q62" s="98"/>
      <c r="R62" s="98"/>
      <c r="S62" s="98"/>
      <c r="T62" s="98"/>
      <c r="U62" s="98"/>
      <c r="V62" s="98"/>
      <c r="W62" s="98"/>
      <c r="X62" s="98"/>
      <c r="Y62" s="98"/>
      <c r="Z62" s="120" t="s">
        <v>91</v>
      </c>
      <c r="AA62" s="98"/>
      <c r="AB62" s="98"/>
      <c r="AC62" s="98"/>
      <c r="AD62" s="98"/>
      <c r="AE62" s="98"/>
      <c r="AF62" s="98"/>
      <c r="AG62" s="98"/>
      <c r="AH62" s="99"/>
      <c r="AI62" s="17"/>
      <c r="AJ62" s="17"/>
    </row>
    <row r="63" ht="12.75" customHeight="1">
      <c r="A63" s="104"/>
      <c r="B63" s="101"/>
      <c r="C63" s="101"/>
      <c r="D63" s="101"/>
      <c r="E63" s="101"/>
      <c r="F63" s="101"/>
      <c r="G63" s="101"/>
      <c r="H63" s="101"/>
      <c r="I63" s="101"/>
      <c r="J63" s="101"/>
      <c r="K63" s="101"/>
      <c r="L63" s="113" t="str">
        <f>IF(L51="3:0",A51,IF(L51="3:1",A51,IF(L51="3:2",A51,IF(L51="2:3",A49,IF(L51="1:3",A49,IF(L51="0:3",A49,""))))))</f>
        <v>Johanová Ema (208) (PINK!)</v>
      </c>
      <c r="M63" s="32"/>
      <c r="N63" s="32"/>
      <c r="O63" s="32"/>
      <c r="P63" s="32"/>
      <c r="Q63" s="32"/>
      <c r="R63" s="32"/>
      <c r="S63" s="32"/>
      <c r="T63" s="32"/>
      <c r="U63" s="32"/>
      <c r="V63" s="32"/>
      <c r="W63" s="101"/>
      <c r="X63" s="101"/>
      <c r="Y63" s="101"/>
      <c r="Z63" s="101"/>
      <c r="AA63" s="101"/>
      <c r="AB63" s="101"/>
      <c r="AC63" s="101"/>
      <c r="AD63" s="101"/>
      <c r="AE63" s="101"/>
      <c r="AF63" s="101"/>
      <c r="AG63" s="101"/>
      <c r="AH63" s="103"/>
      <c r="AI63" s="17"/>
      <c r="AJ63" s="17"/>
    </row>
    <row r="64" ht="12.75" customHeight="1">
      <c r="A64" s="104"/>
      <c r="B64" s="101"/>
      <c r="C64" s="101"/>
      <c r="D64" s="101"/>
      <c r="E64" s="101"/>
      <c r="F64" s="101"/>
      <c r="G64" s="101"/>
      <c r="H64" s="101"/>
      <c r="I64" s="101"/>
      <c r="J64" s="101"/>
      <c r="K64" s="101"/>
      <c r="L64" s="101"/>
      <c r="M64" s="101"/>
      <c r="N64" s="101"/>
      <c r="O64" s="101"/>
      <c r="P64" s="101"/>
      <c r="Q64" s="101"/>
      <c r="R64" s="101"/>
      <c r="S64" s="101"/>
      <c r="T64" s="101"/>
      <c r="U64" s="101"/>
      <c r="V64" s="103"/>
      <c r="W64" s="106" t="str">
        <f>IF(W65="3:0",L63,IF(W65="3:1",L63,IF(W65="3:2",L63,IF(W65="2:3",L65,IF(W65="1:3",L65,IF(W65="0:3",L65,""))))))</f>
        <v>Johanová Ema (208) (PINK!)</v>
      </c>
      <c r="X64" s="32"/>
      <c r="Y64" s="32"/>
      <c r="Z64" s="32"/>
      <c r="AA64" s="32"/>
      <c r="AB64" s="32"/>
      <c r="AC64" s="32"/>
      <c r="AD64" s="32"/>
      <c r="AE64" s="32"/>
      <c r="AF64" s="32"/>
      <c r="AG64" s="32"/>
      <c r="AH64" s="103"/>
      <c r="AI64" s="17"/>
      <c r="AJ64" s="17"/>
    </row>
    <row r="65" ht="12.75" customHeight="1">
      <c r="A65" s="104"/>
      <c r="B65" s="101"/>
      <c r="C65" s="101"/>
      <c r="D65" s="101"/>
      <c r="E65" s="101"/>
      <c r="F65" s="101"/>
      <c r="G65" s="101"/>
      <c r="H65" s="101"/>
      <c r="I65" s="101"/>
      <c r="J65" s="101"/>
      <c r="K65" s="101"/>
      <c r="L65" s="113" t="str">
        <f>IF(L55="3:0",A55,IF(L55="3:1",A55,IF(L55="3:2",A55,IF(L55="2:3",A53,IF(L55="1:3",A53,IF(L55="0:3",A53,""))))))</f>
        <v>Šachl Jan (208) (N. Ves)</v>
      </c>
      <c r="M65" s="32"/>
      <c r="N65" s="32"/>
      <c r="O65" s="32"/>
      <c r="P65" s="32"/>
      <c r="Q65" s="32"/>
      <c r="R65" s="32"/>
      <c r="S65" s="32"/>
      <c r="T65" s="32"/>
      <c r="U65" s="32"/>
      <c r="V65" s="32"/>
      <c r="W65" s="107" t="s">
        <v>79</v>
      </c>
      <c r="AH65" s="103"/>
      <c r="AI65" s="17"/>
      <c r="AJ65" s="17"/>
    </row>
    <row r="66" ht="12.75" customHeight="1">
      <c r="A66" s="115"/>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8"/>
      <c r="AI66" s="17"/>
      <c r="AJ66" s="17"/>
    </row>
    <row r="67" ht="15.75" customHeight="1">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7"/>
      <c r="AJ67" s="17"/>
    </row>
    <row r="68" ht="12.75" customHeight="1">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7"/>
      <c r="AJ68" s="17"/>
    </row>
    <row r="69" ht="12.75" customHeight="1">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7"/>
      <c r="AJ69" s="17"/>
    </row>
    <row r="70" ht="12.75" customHeight="1">
      <c r="A70" s="121" t="str">
        <f>A1</f>
        <v>1. KBT Libereckého kraje</v>
      </c>
      <c r="B70" s="2"/>
      <c r="C70" s="2"/>
      <c r="D70" s="2"/>
      <c r="E70" s="2"/>
      <c r="F70" s="2"/>
      <c r="G70" s="2"/>
      <c r="H70" s="2"/>
      <c r="I70" s="4"/>
      <c r="J70" s="122"/>
      <c r="K70" s="123" t="str">
        <f>K1</f>
        <v>Liberec, 28.9.2026</v>
      </c>
      <c r="L70" s="2"/>
      <c r="M70" s="2"/>
      <c r="N70" s="2"/>
      <c r="O70" s="2"/>
      <c r="P70" s="2"/>
      <c r="Q70" s="2"/>
      <c r="R70" s="2"/>
      <c r="S70" s="4"/>
      <c r="T70" s="122"/>
      <c r="U70" s="150" t="str">
        <f>U1</f>
        <v>Divize</v>
      </c>
      <c r="V70" s="2"/>
      <c r="W70" s="4"/>
      <c r="X70" s="152" t="str">
        <f>X1</f>
        <v>H</v>
      </c>
      <c r="Y70" s="2"/>
      <c r="Z70" s="4"/>
      <c r="AA70" s="152" t="str">
        <f>Z73</f>
        <v>o 9.-16.místo</v>
      </c>
      <c r="AB70" s="2"/>
      <c r="AC70" s="2"/>
      <c r="AD70" s="2"/>
      <c r="AE70" s="2"/>
      <c r="AF70" s="2"/>
      <c r="AG70" s="2"/>
      <c r="AH70" s="16"/>
      <c r="AI70" s="17"/>
      <c r="AJ70" s="17"/>
    </row>
    <row r="71" ht="12.75" customHeight="1">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7"/>
      <c r="AJ71" s="17"/>
    </row>
    <row r="72" ht="12.75" customHeight="1">
      <c r="A72" s="97"/>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9"/>
      <c r="AI72" s="17"/>
      <c r="AJ72" s="17"/>
    </row>
    <row r="73" ht="12.75" customHeight="1">
      <c r="A73" s="100" t="s">
        <v>154</v>
      </c>
      <c r="B73" s="32"/>
      <c r="C73" s="32"/>
      <c r="D73" s="32"/>
      <c r="E73" s="32"/>
      <c r="F73" s="32"/>
      <c r="G73" s="32"/>
      <c r="H73" s="32"/>
      <c r="I73" s="32"/>
      <c r="J73" s="32"/>
      <c r="K73" s="32"/>
      <c r="L73" s="101"/>
      <c r="M73" s="101"/>
      <c r="N73" s="101"/>
      <c r="O73" s="101"/>
      <c r="P73" s="101"/>
      <c r="Q73" s="101"/>
      <c r="R73" s="101"/>
      <c r="S73" s="101"/>
      <c r="T73" s="101"/>
      <c r="U73" s="101"/>
      <c r="V73" s="101"/>
      <c r="W73" s="101"/>
      <c r="X73" s="101"/>
      <c r="Y73" s="101"/>
      <c r="Z73" s="102" t="s">
        <v>93</v>
      </c>
      <c r="AA73" s="101"/>
      <c r="AB73" s="101"/>
      <c r="AC73" s="101"/>
      <c r="AD73" s="101"/>
      <c r="AE73" s="101"/>
      <c r="AF73" s="101"/>
      <c r="AG73" s="101"/>
      <c r="AH73" s="103"/>
      <c r="AI73" s="17"/>
      <c r="AJ73" s="17"/>
    </row>
    <row r="74" ht="12.75" customHeight="1">
      <c r="A74" s="104"/>
      <c r="B74" s="101"/>
      <c r="C74" s="101"/>
      <c r="D74" s="101"/>
      <c r="E74" s="101"/>
      <c r="F74" s="101"/>
      <c r="G74" s="101"/>
      <c r="H74" s="101"/>
      <c r="I74" s="101"/>
      <c r="J74" s="101"/>
      <c r="K74" s="103"/>
      <c r="L74" s="106" t="str">
        <f>IF(L75="3:0",A73,IF(L75="3:1",A73,IF(L75="3:2",A73,IF(L75="2:3",A75,IF(L75="1:3",A75,IF(L75="0:3",A75,""))))))</f>
        <v>Huk Matyáš (208) (KMST)</v>
      </c>
      <c r="M74" s="32"/>
      <c r="N74" s="32"/>
      <c r="O74" s="32"/>
      <c r="P74" s="32"/>
      <c r="Q74" s="32"/>
      <c r="R74" s="32"/>
      <c r="S74" s="32"/>
      <c r="T74" s="32"/>
      <c r="U74" s="32"/>
      <c r="V74" s="32"/>
      <c r="W74" s="101"/>
      <c r="X74" s="101"/>
      <c r="Y74" s="101"/>
      <c r="Z74" s="101"/>
      <c r="AA74" s="101"/>
      <c r="AB74" s="101"/>
      <c r="AC74" s="101"/>
      <c r="AD74" s="101"/>
      <c r="AE74" s="101"/>
      <c r="AF74" s="101"/>
      <c r="AG74" s="101"/>
      <c r="AH74" s="103"/>
      <c r="AI74" s="90"/>
      <c r="AJ74" s="17"/>
    </row>
    <row r="75" ht="12.75" customHeight="1">
      <c r="A75" s="100" t="s">
        <v>159</v>
      </c>
      <c r="B75" s="32"/>
      <c r="C75" s="32"/>
      <c r="D75" s="32"/>
      <c r="E75" s="32"/>
      <c r="F75" s="32"/>
      <c r="G75" s="32"/>
      <c r="H75" s="32"/>
      <c r="I75" s="32"/>
      <c r="J75" s="32"/>
      <c r="K75" s="32"/>
      <c r="L75" s="107" t="s">
        <v>82</v>
      </c>
      <c r="W75" s="104"/>
      <c r="X75" s="101"/>
      <c r="Y75" s="101"/>
      <c r="Z75" s="101"/>
      <c r="AA75" s="101"/>
      <c r="AB75" s="101"/>
      <c r="AC75" s="101"/>
      <c r="AD75" s="101"/>
      <c r="AE75" s="101"/>
      <c r="AF75" s="101"/>
      <c r="AG75" s="101"/>
      <c r="AH75" s="103"/>
      <c r="AI75" s="17"/>
      <c r="AJ75" s="17"/>
    </row>
    <row r="76" ht="12.75" customHeight="1">
      <c r="A76" s="104"/>
      <c r="B76" s="101"/>
      <c r="C76" s="101"/>
      <c r="D76" s="101"/>
      <c r="E76" s="101"/>
      <c r="F76" s="101"/>
      <c r="G76" s="101"/>
      <c r="H76" s="101"/>
      <c r="I76" s="101"/>
      <c r="J76" s="101"/>
      <c r="K76" s="101"/>
      <c r="L76" s="101"/>
      <c r="M76" s="101"/>
      <c r="N76" s="101"/>
      <c r="O76" s="101"/>
      <c r="P76" s="101"/>
      <c r="Q76" s="101"/>
      <c r="R76" s="101"/>
      <c r="S76" s="101"/>
      <c r="T76" s="101"/>
      <c r="U76" s="101"/>
      <c r="V76" s="101"/>
      <c r="W76" s="106" t="str">
        <f>IF(W77="3:0",L74,IF(W77="3:1",L74,IF(W77="3:2",L74,IF(W77="2:3",L78,IF(W77="1:3",L78,IF(W77="0:3",L78,""))))))</f>
        <v>Huk Matyáš (208) (KMST)</v>
      </c>
      <c r="X76" s="32"/>
      <c r="Y76" s="32"/>
      <c r="Z76" s="32"/>
      <c r="AA76" s="32"/>
      <c r="AB76" s="32"/>
      <c r="AC76" s="32"/>
      <c r="AD76" s="32"/>
      <c r="AE76" s="32"/>
      <c r="AF76" s="32"/>
      <c r="AG76" s="32"/>
      <c r="AH76" s="103"/>
      <c r="AI76" s="17"/>
      <c r="AJ76" s="90"/>
    </row>
    <row r="77" ht="12.75" customHeight="1">
      <c r="A77" s="100" t="s">
        <v>151</v>
      </c>
      <c r="B77" s="32"/>
      <c r="C77" s="32"/>
      <c r="D77" s="32"/>
      <c r="E77" s="32"/>
      <c r="F77" s="32"/>
      <c r="G77" s="32"/>
      <c r="H77" s="32"/>
      <c r="I77" s="32"/>
      <c r="J77" s="32"/>
      <c r="K77" s="32"/>
      <c r="L77" s="101"/>
      <c r="M77" s="101"/>
      <c r="N77" s="101"/>
      <c r="O77" s="101"/>
      <c r="P77" s="101"/>
      <c r="Q77" s="101"/>
      <c r="R77" s="101"/>
      <c r="S77" s="101"/>
      <c r="T77" s="101"/>
      <c r="U77" s="101"/>
      <c r="V77" s="101"/>
      <c r="W77" s="107" t="s">
        <v>78</v>
      </c>
      <c r="AH77" s="108"/>
      <c r="AI77" s="17"/>
      <c r="AJ77" s="17"/>
    </row>
    <row r="78" ht="12.75" customHeight="1">
      <c r="A78" s="104"/>
      <c r="B78" s="101"/>
      <c r="C78" s="101"/>
      <c r="D78" s="101"/>
      <c r="E78" s="101"/>
      <c r="F78" s="101"/>
      <c r="G78" s="101"/>
      <c r="H78" s="101"/>
      <c r="I78" s="101"/>
      <c r="J78" s="101"/>
      <c r="K78" s="103"/>
      <c r="L78" s="106" t="str">
        <f>IF(L79="3:0",A77,IF(L79="3:1",A77,IF(L79="3:2",A77,IF(L79="2:3",A79,IF(L79="1:3",A79,IF(L79="0:3",A79,""))))))</f>
        <v>Lukeš Daniel (208) (Semily)</v>
      </c>
      <c r="M78" s="32"/>
      <c r="N78" s="32"/>
      <c r="O78" s="32"/>
      <c r="P78" s="32"/>
      <c r="Q78" s="32"/>
      <c r="R78" s="32"/>
      <c r="S78" s="32"/>
      <c r="T78" s="32"/>
      <c r="U78" s="32"/>
      <c r="V78" s="32"/>
      <c r="W78" s="104"/>
      <c r="X78" s="101"/>
      <c r="Y78" s="101"/>
      <c r="Z78" s="101"/>
      <c r="AA78" s="101"/>
      <c r="AB78" s="101"/>
      <c r="AC78" s="101"/>
      <c r="AD78" s="101"/>
      <c r="AE78" s="101"/>
      <c r="AF78" s="101"/>
      <c r="AG78" s="109"/>
      <c r="AH78" s="108"/>
      <c r="AI78" s="17"/>
      <c r="AJ78" s="17"/>
    </row>
    <row r="79" ht="12.75" customHeight="1">
      <c r="A79" s="100" t="s">
        <v>164</v>
      </c>
      <c r="B79" s="32"/>
      <c r="C79" s="32"/>
      <c r="D79" s="32"/>
      <c r="E79" s="32"/>
      <c r="F79" s="32"/>
      <c r="G79" s="32"/>
      <c r="H79" s="32"/>
      <c r="I79" s="32"/>
      <c r="J79" s="32"/>
      <c r="K79" s="32"/>
      <c r="L79" s="107" t="s">
        <v>79</v>
      </c>
      <c r="W79" s="101"/>
      <c r="X79" s="101"/>
      <c r="Y79" s="101"/>
      <c r="Z79" s="101"/>
      <c r="AA79" s="101"/>
      <c r="AB79" s="101"/>
      <c r="AC79" s="101"/>
      <c r="AD79" s="101"/>
      <c r="AE79" s="101"/>
      <c r="AF79" s="101"/>
      <c r="AG79" s="109"/>
      <c r="AH79" s="108"/>
      <c r="AI79" s="17"/>
      <c r="AJ79" s="17"/>
    </row>
    <row r="80" ht="12.75" customHeight="1">
      <c r="A80" s="104"/>
      <c r="B80" s="101"/>
      <c r="C80" s="101"/>
      <c r="D80" s="101"/>
      <c r="E80" s="101"/>
      <c r="F80" s="101"/>
      <c r="G80" s="101"/>
      <c r="H80" s="101"/>
      <c r="I80" s="101"/>
      <c r="J80" s="101"/>
      <c r="K80" s="101"/>
      <c r="L80" s="101"/>
      <c r="M80" s="101"/>
      <c r="N80" s="101"/>
      <c r="O80" s="101"/>
      <c r="P80" s="101"/>
      <c r="Q80" s="101"/>
      <c r="R80" s="101"/>
      <c r="S80" s="101"/>
      <c r="T80" s="101"/>
      <c r="U80" s="101"/>
      <c r="V80" s="101"/>
      <c r="W80" s="113" t="str">
        <f>IF(W81="3:0",W76,IF(W81="3:1",W76,IF(W81="3:2",W76,IF(W81="2:3",W84,IF(W81="1:3",W84,IF(W81="0:3",W84,""))))))</f>
        <v>Kordík Filip (208) (KMST)</v>
      </c>
      <c r="X80" s="32"/>
      <c r="Y80" s="32"/>
      <c r="Z80" s="32"/>
      <c r="AA80" s="32"/>
      <c r="AB80" s="32"/>
      <c r="AC80" s="32"/>
      <c r="AD80" s="32"/>
      <c r="AE80" s="32"/>
      <c r="AF80" s="32"/>
      <c r="AG80" s="32"/>
      <c r="AH80" s="108"/>
      <c r="AI80" s="17"/>
      <c r="AJ80" s="17"/>
    </row>
    <row r="81" ht="12.75" customHeight="1">
      <c r="A81" s="100" t="s">
        <v>161</v>
      </c>
      <c r="B81" s="32"/>
      <c r="C81" s="32"/>
      <c r="D81" s="32"/>
      <c r="E81" s="32"/>
      <c r="F81" s="32"/>
      <c r="G81" s="32"/>
      <c r="H81" s="32"/>
      <c r="I81" s="32"/>
      <c r="J81" s="32"/>
      <c r="K81" s="32"/>
      <c r="L81" s="101"/>
      <c r="M81" s="101"/>
      <c r="N81" s="101"/>
      <c r="O81" s="101"/>
      <c r="P81" s="101"/>
      <c r="Q81" s="101"/>
      <c r="R81" s="101"/>
      <c r="S81" s="101"/>
      <c r="T81" s="101"/>
      <c r="U81" s="101"/>
      <c r="V81" s="101"/>
      <c r="W81" s="114" t="s">
        <v>84</v>
      </c>
      <c r="AH81" s="108"/>
      <c r="AI81" s="17"/>
      <c r="AJ81" s="17"/>
    </row>
    <row r="82" ht="12.75" customHeight="1">
      <c r="A82" s="104"/>
      <c r="B82" s="101"/>
      <c r="C82" s="101"/>
      <c r="D82" s="101"/>
      <c r="E82" s="101"/>
      <c r="F82" s="101"/>
      <c r="G82" s="101"/>
      <c r="H82" s="101"/>
      <c r="I82" s="101"/>
      <c r="J82" s="101"/>
      <c r="K82" s="101"/>
      <c r="L82" s="106" t="str">
        <f>IF(L83="3:0",A81,IF(L83="3:1",A81,IF(L83="3:2",A81,IF(L83="2:3",A83,IF(L83="1:3",A83,IF(L83="0:3",A83,""))))))</f>
        <v>Kordík Filip (208) (KMST)</v>
      </c>
      <c r="M82" s="32"/>
      <c r="N82" s="32"/>
      <c r="O82" s="32"/>
      <c r="P82" s="32"/>
      <c r="Q82" s="32"/>
      <c r="R82" s="32"/>
      <c r="S82" s="32"/>
      <c r="T82" s="32"/>
      <c r="U82" s="32"/>
      <c r="V82" s="32"/>
      <c r="W82" s="101"/>
      <c r="X82" s="101"/>
      <c r="Y82" s="101"/>
      <c r="Z82" s="101"/>
      <c r="AA82" s="101"/>
      <c r="AB82" s="101"/>
      <c r="AC82" s="101"/>
      <c r="AD82" s="101"/>
      <c r="AE82" s="101"/>
      <c r="AF82" s="101"/>
      <c r="AG82" s="109"/>
      <c r="AH82" s="108"/>
      <c r="AI82" s="17"/>
      <c r="AJ82" s="17"/>
    </row>
    <row r="83" ht="12.75" customHeight="1">
      <c r="A83" s="100" t="s">
        <v>157</v>
      </c>
      <c r="B83" s="32"/>
      <c r="C83" s="32"/>
      <c r="D83" s="32"/>
      <c r="E83" s="32"/>
      <c r="F83" s="32"/>
      <c r="G83" s="32"/>
      <c r="H83" s="32"/>
      <c r="I83" s="32"/>
      <c r="J83" s="32"/>
      <c r="K83" s="32"/>
      <c r="L83" s="107" t="s">
        <v>79</v>
      </c>
      <c r="W83" s="104"/>
      <c r="X83" s="101"/>
      <c r="Y83" s="101"/>
      <c r="Z83" s="101"/>
      <c r="AA83" s="101"/>
      <c r="AB83" s="101"/>
      <c r="AC83" s="101"/>
      <c r="AD83" s="101"/>
      <c r="AE83" s="101"/>
      <c r="AF83" s="101"/>
      <c r="AG83" s="109"/>
      <c r="AH83" s="108"/>
      <c r="AI83" s="17"/>
      <c r="AJ83" s="17"/>
    </row>
    <row r="84" ht="12.75" customHeight="1">
      <c r="A84" s="104"/>
      <c r="B84" s="101"/>
      <c r="C84" s="101"/>
      <c r="D84" s="101"/>
      <c r="E84" s="101"/>
      <c r="F84" s="101"/>
      <c r="G84" s="101"/>
      <c r="H84" s="101"/>
      <c r="I84" s="101"/>
      <c r="J84" s="101"/>
      <c r="K84" s="101"/>
      <c r="L84" s="101"/>
      <c r="M84" s="101"/>
      <c r="N84" s="101"/>
      <c r="O84" s="101"/>
      <c r="P84" s="101"/>
      <c r="Q84" s="101"/>
      <c r="R84" s="101"/>
      <c r="S84" s="101"/>
      <c r="T84" s="101"/>
      <c r="U84" s="101"/>
      <c r="V84" s="101"/>
      <c r="W84" s="106" t="str">
        <f>IF(W85="3:0",L82,IF(W85="3:1",L82,IF(W85="3:2",L82,IF(W85="2:3",L86,IF(W85="1:3",L86,IF(W85="0:3",L86,""))))))</f>
        <v>Kordík Filip (208) (KMST)</v>
      </c>
      <c r="X84" s="32"/>
      <c r="Y84" s="32"/>
      <c r="Z84" s="32"/>
      <c r="AA84" s="32"/>
      <c r="AB84" s="32"/>
      <c r="AC84" s="32"/>
      <c r="AD84" s="32"/>
      <c r="AE84" s="32"/>
      <c r="AF84" s="32"/>
      <c r="AG84" s="32"/>
      <c r="AH84" s="108"/>
      <c r="AI84" s="17"/>
      <c r="AJ84" s="17"/>
    </row>
    <row r="85" ht="12.75" customHeight="1">
      <c r="A85" s="100"/>
      <c r="B85" s="32"/>
      <c r="C85" s="32"/>
      <c r="D85" s="32"/>
      <c r="E85" s="32"/>
      <c r="F85" s="32"/>
      <c r="G85" s="32"/>
      <c r="H85" s="32"/>
      <c r="I85" s="32"/>
      <c r="J85" s="32"/>
      <c r="K85" s="32"/>
      <c r="L85" s="101"/>
      <c r="M85" s="101"/>
      <c r="N85" s="101"/>
      <c r="O85" s="101"/>
      <c r="P85" s="101"/>
      <c r="Q85" s="101"/>
      <c r="R85" s="101"/>
      <c r="S85" s="101"/>
      <c r="T85" s="101"/>
      <c r="U85" s="101"/>
      <c r="V85" s="101"/>
      <c r="W85" s="107" t="s">
        <v>78</v>
      </c>
      <c r="AH85" s="103"/>
      <c r="AI85" s="17"/>
      <c r="AJ85" s="17"/>
    </row>
    <row r="86" ht="12.75" customHeight="1">
      <c r="A86" s="104"/>
      <c r="B86" s="101"/>
      <c r="C86" s="101"/>
      <c r="D86" s="101"/>
      <c r="E86" s="101"/>
      <c r="F86" s="101"/>
      <c r="G86" s="101"/>
      <c r="H86" s="101"/>
      <c r="I86" s="101"/>
      <c r="J86" s="101"/>
      <c r="K86" s="101"/>
      <c r="L86" s="106" t="str">
        <f>IF(L87="3:0",A85,IF(L87="3:1",A85,IF(L87="3:2",A85,IF(L87="2:3",A87,IF(L87="1:3",A87,IF(L87="0:3",A87,""))))))</f>
        <v>Křemen Mikuláš (208) (SKST)</v>
      </c>
      <c r="M86" s="32"/>
      <c r="N86" s="32"/>
      <c r="O86" s="32"/>
      <c r="P86" s="32"/>
      <c r="Q86" s="32"/>
      <c r="R86" s="32"/>
      <c r="S86" s="32"/>
      <c r="T86" s="32"/>
      <c r="U86" s="32"/>
      <c r="V86" s="32"/>
      <c r="W86" s="104"/>
      <c r="X86" s="101"/>
      <c r="Y86" s="101"/>
      <c r="Z86" s="101"/>
      <c r="AA86" s="101"/>
      <c r="AB86" s="101"/>
      <c r="AC86" s="101"/>
      <c r="AD86" s="101"/>
      <c r="AE86" s="101"/>
      <c r="AF86" s="101"/>
      <c r="AG86" s="109"/>
      <c r="AH86" s="103"/>
      <c r="AI86" s="17"/>
      <c r="AJ86" s="17"/>
    </row>
    <row r="87" ht="12.75" customHeight="1">
      <c r="A87" s="100" t="s">
        <v>153</v>
      </c>
      <c r="B87" s="32"/>
      <c r="C87" s="32"/>
      <c r="D87" s="32"/>
      <c r="E87" s="32"/>
      <c r="F87" s="32"/>
      <c r="G87" s="32"/>
      <c r="H87" s="32"/>
      <c r="I87" s="32"/>
      <c r="J87" s="32"/>
      <c r="K87" s="32"/>
      <c r="L87" s="167" t="s">
        <v>84</v>
      </c>
      <c r="W87" s="101"/>
      <c r="X87" s="101"/>
      <c r="Y87" s="101"/>
      <c r="Z87" s="101"/>
      <c r="AA87" s="109"/>
      <c r="AB87" s="109"/>
      <c r="AC87" s="109"/>
      <c r="AD87" s="109"/>
      <c r="AE87" s="109"/>
      <c r="AF87" s="109"/>
      <c r="AG87" s="109"/>
      <c r="AH87" s="103"/>
      <c r="AI87" s="17"/>
      <c r="AJ87" s="17"/>
    </row>
    <row r="88" ht="12.75" customHeight="1">
      <c r="A88" s="115"/>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8"/>
      <c r="AI88" s="17"/>
      <c r="AJ88" s="17"/>
    </row>
    <row r="89" ht="12.75" customHeight="1">
      <c r="A89" s="97"/>
      <c r="B89" s="98"/>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9"/>
      <c r="AI89" s="17"/>
      <c r="AJ89" s="17"/>
    </row>
    <row r="90" ht="12.75" customHeight="1">
      <c r="A90" s="106" t="str">
        <f>IF(L75="3:0",A75,IF(L75="3:1",A75,IF(L75="3:2",A75,IF(L75="2:3",A73,IF(L75="1:3",A73,IF(L75="0:3",A73,""))))))</f>
        <v>Keller Matyáš (208) (KMST)</v>
      </c>
      <c r="B90" s="32"/>
      <c r="C90" s="32"/>
      <c r="D90" s="32"/>
      <c r="E90" s="32"/>
      <c r="F90" s="32"/>
      <c r="G90" s="32"/>
      <c r="H90" s="32"/>
      <c r="I90" s="32"/>
      <c r="J90" s="32"/>
      <c r="K90" s="32"/>
      <c r="L90" s="101"/>
      <c r="M90" s="101"/>
      <c r="N90" s="101"/>
      <c r="O90" s="101"/>
      <c r="P90" s="101"/>
      <c r="Q90" s="101"/>
      <c r="R90" s="101"/>
      <c r="S90" s="101"/>
      <c r="T90" s="101"/>
      <c r="U90" s="101"/>
      <c r="V90" s="101"/>
      <c r="W90" s="101"/>
      <c r="X90" s="101"/>
      <c r="Y90" s="101"/>
      <c r="Z90" s="102" t="s">
        <v>94</v>
      </c>
      <c r="AA90" s="101"/>
      <c r="AB90" s="101"/>
      <c r="AC90" s="101"/>
      <c r="AD90" s="101"/>
      <c r="AE90" s="101"/>
      <c r="AF90" s="101"/>
      <c r="AG90" s="101"/>
      <c r="AH90" s="103"/>
      <c r="AI90" s="17"/>
      <c r="AJ90" s="17"/>
    </row>
    <row r="91" ht="12.75" customHeight="1">
      <c r="A91" s="104"/>
      <c r="B91" s="101"/>
      <c r="C91" s="101"/>
      <c r="D91" s="101"/>
      <c r="E91" s="101"/>
      <c r="F91" s="101"/>
      <c r="G91" s="101"/>
      <c r="H91" s="101"/>
      <c r="I91" s="101"/>
      <c r="J91" s="101"/>
      <c r="K91" s="103"/>
      <c r="L91" s="106" t="str">
        <f>IF(L92="3:0",A90,IF(L92="3:1",A90,IF(L92="3:2",A90,IF(L92="2:3",A92,IF(L92="1:3",A92,IF(L92="0:3",A92,""))))))</f>
        <v>Křemen Štěpán (208) (SKST)</v>
      </c>
      <c r="M91" s="32"/>
      <c r="N91" s="32"/>
      <c r="O91" s="32"/>
      <c r="P91" s="32"/>
      <c r="Q91" s="32"/>
      <c r="R91" s="32"/>
      <c r="S91" s="32"/>
      <c r="T91" s="32"/>
      <c r="U91" s="32"/>
      <c r="V91" s="32"/>
      <c r="W91" s="101"/>
      <c r="X91" s="101"/>
      <c r="Y91" s="101"/>
      <c r="Z91" s="101"/>
      <c r="AA91" s="101"/>
      <c r="AB91" s="101"/>
      <c r="AC91" s="101"/>
      <c r="AD91" s="101"/>
      <c r="AE91" s="101"/>
      <c r="AF91" s="101"/>
      <c r="AG91" s="101"/>
      <c r="AH91" s="103"/>
      <c r="AI91" s="17"/>
      <c r="AJ91" s="17"/>
    </row>
    <row r="92" ht="12.75" customHeight="1">
      <c r="A92" s="106" t="str">
        <f>IF(L79="3:0",A79,IF(L79="3:1",A79,IF(L79="3:2",A79,IF(L79="2:3",A77,IF(L79="1:3",A77,IF(L79="0:3",A77,""))))))</f>
        <v>Křemen Štěpán (208) (SKST)</v>
      </c>
      <c r="B92" s="32"/>
      <c r="C92" s="32"/>
      <c r="D92" s="32"/>
      <c r="E92" s="32"/>
      <c r="F92" s="32"/>
      <c r="G92" s="32"/>
      <c r="H92" s="32"/>
      <c r="I92" s="32"/>
      <c r="J92" s="32"/>
      <c r="K92" s="32"/>
      <c r="L92" s="107" t="s">
        <v>82</v>
      </c>
      <c r="W92" s="104"/>
      <c r="X92" s="101"/>
      <c r="Y92" s="101"/>
      <c r="Z92" s="101"/>
      <c r="AA92" s="101"/>
      <c r="AB92" s="101"/>
      <c r="AC92" s="101"/>
      <c r="AD92" s="101"/>
      <c r="AE92" s="101"/>
      <c r="AF92" s="101"/>
      <c r="AG92" s="101"/>
      <c r="AH92" s="103"/>
      <c r="AI92" s="17"/>
      <c r="AJ92" s="17"/>
    </row>
    <row r="93" ht="12.75" customHeight="1">
      <c r="A93" s="104"/>
      <c r="B93" s="101"/>
      <c r="C93" s="101"/>
      <c r="D93" s="101"/>
      <c r="E93" s="101"/>
      <c r="F93" s="101"/>
      <c r="G93" s="101"/>
      <c r="H93" s="101"/>
      <c r="I93" s="101"/>
      <c r="J93" s="101"/>
      <c r="K93" s="101"/>
      <c r="L93" s="101"/>
      <c r="M93" s="101"/>
      <c r="N93" s="101"/>
      <c r="O93" s="101"/>
      <c r="P93" s="101"/>
      <c r="Q93" s="101"/>
      <c r="R93" s="101"/>
      <c r="S93" s="101"/>
      <c r="T93" s="101"/>
      <c r="U93" s="101"/>
      <c r="V93" s="101"/>
      <c r="W93" s="106" t="str">
        <f>IF(W94="3:0",L91,IF(W94="3:1",L91,IF(W94="3:2",L91,IF(W94="2:3",L95,IF(W94="1:3",L95,IF(W94="0:3",L95,""))))))</f>
        <v>Křemen Štěpán (208) (SKST)</v>
      </c>
      <c r="X93" s="32"/>
      <c r="Y93" s="32"/>
      <c r="Z93" s="32"/>
      <c r="AA93" s="32"/>
      <c r="AB93" s="32"/>
      <c r="AC93" s="32"/>
      <c r="AD93" s="32"/>
      <c r="AE93" s="32"/>
      <c r="AF93" s="32"/>
      <c r="AG93" s="32"/>
      <c r="AH93" s="103"/>
      <c r="AI93" s="17"/>
      <c r="AJ93" s="17"/>
    </row>
    <row r="94" ht="12.75" customHeight="1">
      <c r="A94" s="106" t="str">
        <f>IF(L83="3:0",A83,IF(L83="3:1",A83,IF(L83="3:2",A83,IF(L83="2:3",A81,IF(L83="1:3",A81,IF(L83="0:3",A81,""))))))</f>
        <v>Zemánek Adam (208) (Semily)</v>
      </c>
      <c r="B94" s="32"/>
      <c r="C94" s="32"/>
      <c r="D94" s="32"/>
      <c r="E94" s="32"/>
      <c r="F94" s="32"/>
      <c r="G94" s="32"/>
      <c r="H94" s="32"/>
      <c r="I94" s="32"/>
      <c r="J94" s="32"/>
      <c r="K94" s="32"/>
      <c r="L94" s="101"/>
      <c r="M94" s="101"/>
      <c r="N94" s="101"/>
      <c r="O94" s="101"/>
      <c r="P94" s="101"/>
      <c r="Q94" s="101"/>
      <c r="R94" s="101"/>
      <c r="S94" s="101"/>
      <c r="T94" s="101"/>
      <c r="U94" s="101"/>
      <c r="V94" s="101"/>
      <c r="W94" s="107" t="s">
        <v>76</v>
      </c>
      <c r="AH94" s="103"/>
      <c r="AI94" s="17"/>
      <c r="AJ94" s="17"/>
    </row>
    <row r="95" ht="12.75" customHeight="1">
      <c r="A95" s="104"/>
      <c r="B95" s="101"/>
      <c r="C95" s="101"/>
      <c r="D95" s="101"/>
      <c r="E95" s="101"/>
      <c r="F95" s="101"/>
      <c r="G95" s="101"/>
      <c r="H95" s="101"/>
      <c r="I95" s="101"/>
      <c r="J95" s="101"/>
      <c r="K95" s="103"/>
      <c r="L95" s="106" t="str">
        <f>IF(L96="3:0",A94,IF(L96="3:1",A94,IF(L96="3:2",A94,IF(L96="2:3",A96,IF(L96="1:3",A96,IF(L96="0:3",A96,""))))))</f>
        <v>Zemánek Adam (208) (Semily)</v>
      </c>
      <c r="M95" s="32"/>
      <c r="N95" s="32"/>
      <c r="O95" s="32"/>
      <c r="P95" s="32"/>
      <c r="Q95" s="32"/>
      <c r="R95" s="32"/>
      <c r="S95" s="32"/>
      <c r="T95" s="32"/>
      <c r="U95" s="32"/>
      <c r="V95" s="32"/>
      <c r="W95" s="104"/>
      <c r="X95" s="101"/>
      <c r="Y95" s="101"/>
      <c r="Z95" s="101"/>
      <c r="AA95" s="101"/>
      <c r="AB95" s="101"/>
      <c r="AC95" s="101"/>
      <c r="AD95" s="101"/>
      <c r="AE95" s="101"/>
      <c r="AF95" s="101"/>
      <c r="AG95" s="109"/>
      <c r="AH95" s="103"/>
      <c r="AI95" s="17"/>
      <c r="AJ95" s="17"/>
    </row>
    <row r="96" ht="12.75" customHeight="1">
      <c r="A96" s="106" t="str">
        <f>IF(L87="3:0",A87,IF(L87="3:1",A87,IF(L87="3:2",A87,IF(L87="2:3",A85,IF(L87="1:3",A85,IF(L87="0:3",A85,""))))))</f>
        <v/>
      </c>
      <c r="B96" s="32"/>
      <c r="C96" s="32"/>
      <c r="D96" s="32"/>
      <c r="E96" s="32"/>
      <c r="F96" s="32"/>
      <c r="G96" s="32"/>
      <c r="H96" s="32"/>
      <c r="I96" s="32"/>
      <c r="J96" s="32"/>
      <c r="K96" s="32"/>
      <c r="L96" s="167" t="s">
        <v>79</v>
      </c>
      <c r="W96" s="101"/>
      <c r="X96" s="101"/>
      <c r="Y96" s="101"/>
      <c r="Z96" s="101"/>
      <c r="AA96" s="101"/>
      <c r="AB96" s="101"/>
      <c r="AC96" s="101"/>
      <c r="AD96" s="101"/>
      <c r="AE96" s="101"/>
      <c r="AF96" s="101"/>
      <c r="AG96" s="109"/>
      <c r="AH96" s="103"/>
      <c r="AI96" s="17"/>
      <c r="AJ96" s="17"/>
    </row>
    <row r="97" ht="12.75" customHeight="1">
      <c r="A97" s="115"/>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8"/>
      <c r="AI97" s="17"/>
      <c r="AJ97" s="17"/>
    </row>
    <row r="98" ht="12.75" customHeight="1">
      <c r="A98" s="97"/>
      <c r="B98" s="98"/>
      <c r="C98" s="98"/>
      <c r="D98" s="98"/>
      <c r="E98" s="98"/>
      <c r="F98" s="98"/>
      <c r="G98" s="98"/>
      <c r="H98" s="98"/>
      <c r="I98" s="98"/>
      <c r="J98" s="98"/>
      <c r="K98" s="98"/>
      <c r="L98" s="98"/>
      <c r="M98" s="98"/>
      <c r="N98" s="98"/>
      <c r="O98" s="98"/>
      <c r="P98" s="98"/>
      <c r="Q98" s="98"/>
      <c r="R98" s="98"/>
      <c r="S98" s="98"/>
      <c r="T98" s="98"/>
      <c r="U98" s="98"/>
      <c r="V98" s="98"/>
      <c r="W98" s="98"/>
      <c r="X98" s="98"/>
      <c r="Y98" s="98"/>
      <c r="Z98" s="120" t="s">
        <v>95</v>
      </c>
      <c r="AA98" s="98"/>
      <c r="AB98" s="98"/>
      <c r="AC98" s="98"/>
      <c r="AD98" s="98"/>
      <c r="AE98" s="98"/>
      <c r="AF98" s="98"/>
      <c r="AG98" s="98"/>
      <c r="AH98" s="99"/>
      <c r="AI98" s="17"/>
      <c r="AJ98" s="17"/>
    </row>
    <row r="99" ht="12.75" customHeight="1">
      <c r="A99" s="104"/>
      <c r="B99" s="101"/>
      <c r="C99" s="101"/>
      <c r="D99" s="101"/>
      <c r="E99" s="101"/>
      <c r="F99" s="101"/>
      <c r="G99" s="101"/>
      <c r="H99" s="101"/>
      <c r="I99" s="101"/>
      <c r="J99" s="101"/>
      <c r="K99" s="101"/>
      <c r="L99" s="113" t="str">
        <f>IF(W77="3:0",L78,IF(W77="3:1",L78,IF(W77="3:2",L78,IF(W77="2:3",L74,IF(W77="1:3",L74,IF(W77="0:3",L74,""))))))</f>
        <v>Lukeš Daniel (208) (Semily)</v>
      </c>
      <c r="M99" s="32"/>
      <c r="N99" s="32"/>
      <c r="O99" s="32"/>
      <c r="P99" s="32"/>
      <c r="Q99" s="32"/>
      <c r="R99" s="32"/>
      <c r="S99" s="32"/>
      <c r="T99" s="32"/>
      <c r="U99" s="32"/>
      <c r="V99" s="32"/>
      <c r="W99" s="101"/>
      <c r="X99" s="101"/>
      <c r="Y99" s="101"/>
      <c r="Z99" s="101"/>
      <c r="AA99" s="101"/>
      <c r="AB99" s="101"/>
      <c r="AC99" s="101"/>
      <c r="AD99" s="101"/>
      <c r="AE99" s="101"/>
      <c r="AF99" s="101"/>
      <c r="AG99" s="101"/>
      <c r="AH99" s="103"/>
      <c r="AI99" s="17"/>
      <c r="AJ99" s="17"/>
    </row>
    <row r="100" ht="12.75" customHeight="1">
      <c r="A100" s="104"/>
      <c r="B100" s="101"/>
      <c r="C100" s="101"/>
      <c r="D100" s="101"/>
      <c r="E100" s="101"/>
      <c r="F100" s="101"/>
      <c r="G100" s="101"/>
      <c r="H100" s="101"/>
      <c r="I100" s="101"/>
      <c r="J100" s="101"/>
      <c r="K100" s="101"/>
      <c r="L100" s="101"/>
      <c r="M100" s="101"/>
      <c r="N100" s="101"/>
      <c r="O100" s="101"/>
      <c r="P100" s="101"/>
      <c r="Q100" s="101"/>
      <c r="R100" s="101"/>
      <c r="S100" s="101"/>
      <c r="T100" s="101"/>
      <c r="U100" s="101"/>
      <c r="V100" s="103"/>
      <c r="W100" s="106" t="str">
        <f>IF(W101="3:0",L99,IF(W101="3:1",L99,IF(W101="3:2",L99,IF(W101="2:3",L101,IF(W101="1:3",L101,IF(W101="0:3",L101,""))))))</f>
        <v>Křemen Mikuláš (208) (SKST)</v>
      </c>
      <c r="X100" s="32"/>
      <c r="Y100" s="32"/>
      <c r="Z100" s="32"/>
      <c r="AA100" s="32"/>
      <c r="AB100" s="32"/>
      <c r="AC100" s="32"/>
      <c r="AD100" s="32"/>
      <c r="AE100" s="32"/>
      <c r="AF100" s="32"/>
      <c r="AG100" s="32"/>
      <c r="AH100" s="103"/>
      <c r="AI100" s="17"/>
      <c r="AJ100" s="17"/>
    </row>
    <row r="101" ht="12.75" customHeight="1">
      <c r="A101" s="104"/>
      <c r="B101" s="101"/>
      <c r="C101" s="101"/>
      <c r="D101" s="101"/>
      <c r="E101" s="101"/>
      <c r="F101" s="101"/>
      <c r="G101" s="101"/>
      <c r="H101" s="101"/>
      <c r="I101" s="101"/>
      <c r="J101" s="101"/>
      <c r="K101" s="101"/>
      <c r="L101" s="113" t="str">
        <f>IF(W85="3:0",L86,IF(W85="3:1",L86,IF(W85="3:2",L86,IF(W85="2:3",L82,IF(W85="1:3",L82,IF(W85="0:3",L82,""))))))</f>
        <v>Křemen Mikuláš (208) (SKST)</v>
      </c>
      <c r="M101" s="32"/>
      <c r="N101" s="32"/>
      <c r="O101" s="32"/>
      <c r="P101" s="32"/>
      <c r="Q101" s="32"/>
      <c r="R101" s="32"/>
      <c r="S101" s="32"/>
      <c r="T101" s="32"/>
      <c r="U101" s="32"/>
      <c r="V101" s="32"/>
      <c r="W101" s="107" t="s">
        <v>84</v>
      </c>
      <c r="AH101" s="103"/>
      <c r="AI101" s="17"/>
      <c r="AJ101" s="17"/>
    </row>
    <row r="102" ht="12.75" customHeight="1">
      <c r="A102" s="115"/>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8"/>
      <c r="AI102" s="17"/>
      <c r="AJ102" s="17"/>
    </row>
    <row r="103" ht="12.75" customHeight="1">
      <c r="A103" s="97"/>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120" t="s">
        <v>96</v>
      </c>
      <c r="AA103" s="98"/>
      <c r="AB103" s="98"/>
      <c r="AC103" s="98"/>
      <c r="AD103" s="98"/>
      <c r="AE103" s="98"/>
      <c r="AF103" s="98"/>
      <c r="AG103" s="98"/>
      <c r="AH103" s="99"/>
      <c r="AI103" s="17"/>
      <c r="AJ103" s="17"/>
    </row>
    <row r="104" ht="12.75" customHeight="1">
      <c r="A104" s="104"/>
      <c r="B104" s="101"/>
      <c r="C104" s="101"/>
      <c r="D104" s="101"/>
      <c r="E104" s="101"/>
      <c r="F104" s="101"/>
      <c r="G104" s="101"/>
      <c r="H104" s="101"/>
      <c r="I104" s="101"/>
      <c r="J104" s="101"/>
      <c r="K104" s="101"/>
      <c r="L104" s="113" t="str">
        <f>IF(L92="3:0",A92,IF(L92="3:1",A92,IF(L92="3:2",A92,IF(L92="2:3",A90,IF(L92="1:3",A90,IF(L92="0:3",A90,""))))))</f>
        <v>Keller Matyáš (208) (KMST)</v>
      </c>
      <c r="M104" s="32"/>
      <c r="N104" s="32"/>
      <c r="O104" s="32"/>
      <c r="P104" s="32"/>
      <c r="Q104" s="32"/>
      <c r="R104" s="32"/>
      <c r="S104" s="32"/>
      <c r="T104" s="32"/>
      <c r="U104" s="32"/>
      <c r="V104" s="32"/>
      <c r="W104" s="101"/>
      <c r="X104" s="101"/>
      <c r="Y104" s="101"/>
      <c r="Z104" s="101"/>
      <c r="AA104" s="101"/>
      <c r="AB104" s="101"/>
      <c r="AC104" s="101"/>
      <c r="AD104" s="101"/>
      <c r="AE104" s="101"/>
      <c r="AF104" s="101"/>
      <c r="AG104" s="101"/>
      <c r="AH104" s="103"/>
      <c r="AI104" s="17"/>
      <c r="AJ104" s="17"/>
    </row>
    <row r="105" ht="12.75" customHeight="1">
      <c r="A105" s="104"/>
      <c r="B105" s="101"/>
      <c r="C105" s="101"/>
      <c r="D105" s="101"/>
      <c r="E105" s="101"/>
      <c r="F105" s="101"/>
      <c r="G105" s="101"/>
      <c r="H105" s="101"/>
      <c r="I105" s="101"/>
      <c r="J105" s="101"/>
      <c r="K105" s="101"/>
      <c r="L105" s="101"/>
      <c r="M105" s="101"/>
      <c r="N105" s="101"/>
      <c r="O105" s="101"/>
      <c r="P105" s="101"/>
      <c r="Q105" s="101"/>
      <c r="R105" s="101"/>
      <c r="S105" s="101"/>
      <c r="T105" s="101"/>
      <c r="U105" s="101"/>
      <c r="V105" s="103"/>
      <c r="W105" s="106" t="str">
        <f>IF(W106="3:0",L104,IF(W106="3:1",L104,IF(W106="3:2",L104,IF(W106="2:3",L106,IF(W106="1:3",L106,IF(W106="0:3",L106,""))))))</f>
        <v>Keller Matyáš (208) (KMST)</v>
      </c>
      <c r="X105" s="32"/>
      <c r="Y105" s="32"/>
      <c r="Z105" s="32"/>
      <c r="AA105" s="32"/>
      <c r="AB105" s="32"/>
      <c r="AC105" s="32"/>
      <c r="AD105" s="32"/>
      <c r="AE105" s="32"/>
      <c r="AF105" s="32"/>
      <c r="AG105" s="32"/>
      <c r="AH105" s="103"/>
      <c r="AI105" s="17"/>
      <c r="AJ105" s="17"/>
    </row>
    <row r="106" ht="12.75" customHeight="1">
      <c r="A106" s="104"/>
      <c r="B106" s="101"/>
      <c r="C106" s="101"/>
      <c r="D106" s="101"/>
      <c r="E106" s="101"/>
      <c r="F106" s="101"/>
      <c r="G106" s="101"/>
      <c r="H106" s="101"/>
      <c r="I106" s="101"/>
      <c r="J106" s="101"/>
      <c r="K106" s="101"/>
      <c r="L106" s="113" t="str">
        <f>IF(L96="3:0",A96,IF(L96="3:1",A96,IF(L96="3:2",A96,IF(L96="2:3",A94,IF(L96="1:3",A94,IF(L96="0:3",A94,""))))))</f>
        <v/>
      </c>
      <c r="M106" s="32"/>
      <c r="N106" s="32"/>
      <c r="O106" s="32"/>
      <c r="P106" s="32"/>
      <c r="Q106" s="32"/>
      <c r="R106" s="32"/>
      <c r="S106" s="32"/>
      <c r="T106" s="32"/>
      <c r="U106" s="32"/>
      <c r="V106" s="32"/>
      <c r="W106" s="167" t="s">
        <v>79</v>
      </c>
      <c r="AH106" s="103"/>
      <c r="AI106" s="17"/>
      <c r="AJ106" s="17"/>
    </row>
    <row r="107" ht="12.75" customHeight="1">
      <c r="A107" s="115"/>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8"/>
      <c r="AI107" s="17"/>
      <c r="AJ107" s="17"/>
    </row>
    <row r="108"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row>
    <row r="109"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row>
    <row r="110"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row>
    <row r="111"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row>
    <row r="112"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row>
    <row r="113"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row>
    <row r="114"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row>
    <row r="115"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row>
    <row r="116"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row>
    <row r="117"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row>
    <row r="118"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row>
    <row r="119"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row>
    <row r="120"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row>
    <row r="121"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row>
    <row r="122"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row>
    <row r="123"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row>
    <row r="124"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row>
    <row r="125"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row>
    <row r="126"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row>
    <row r="127"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row>
    <row r="128"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row>
    <row r="129"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row>
    <row r="130"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row>
    <row r="131"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row>
    <row r="132"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row>
    <row r="133"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row>
    <row r="134"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row>
    <row r="135"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row>
    <row r="136"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row>
    <row r="137"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row>
    <row r="138"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row>
    <row r="139"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row>
    <row r="140"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row>
    <row r="141"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row>
    <row r="142"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row>
    <row r="143"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row>
    <row r="144"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row>
    <row r="145"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row>
    <row r="146"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row>
    <row r="147"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row>
    <row r="148"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row>
    <row r="149"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row>
    <row r="150"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row>
    <row r="151"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row>
    <row r="152"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row>
    <row r="153"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row>
    <row r="154"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row>
    <row r="155"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row>
    <row r="156"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row>
    <row r="157"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row>
    <row r="158"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row>
    <row r="159"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row>
    <row r="160"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row>
    <row r="161"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row>
    <row r="162"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row>
    <row r="163"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row>
    <row r="164"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row>
    <row r="165"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row>
    <row r="166"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row>
    <row r="167"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row>
    <row r="168"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row>
    <row r="169"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row>
    <row r="170"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row>
    <row r="171"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row>
    <row r="172"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row>
    <row r="173"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row>
    <row r="174"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row>
    <row r="175"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row>
    <row r="176"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row>
    <row r="177"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row>
    <row r="178"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row>
    <row r="179"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row>
    <row r="180"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row>
    <row r="181"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row>
    <row r="182"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row>
    <row r="183"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row>
    <row r="184"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row>
    <row r="185"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row>
    <row r="186"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row>
    <row r="187"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row>
    <row r="188"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row>
    <row r="189"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row>
    <row r="190"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row>
    <row r="191"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row>
    <row r="192"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row>
    <row r="193"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row>
    <row r="194"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row>
    <row r="195"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row>
    <row r="196"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row>
    <row r="197"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row>
    <row r="198"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row>
    <row r="199"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row>
    <row r="200"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row>
    <row r="201"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row>
    <row r="202"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row>
    <row r="203"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row>
    <row r="204"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row>
    <row r="205"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row>
    <row r="206"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row>
    <row r="207"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row>
    <row r="208" ht="15.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row>
    <row r="209" ht="15.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row>
    <row r="210" ht="15.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row>
    <row r="211" ht="15.75" customHeight="1">
      <c r="A211" s="131"/>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c r="AA211" s="131"/>
      <c r="AB211" s="131"/>
      <c r="AC211" s="131"/>
      <c r="AD211" s="131"/>
      <c r="AE211" s="131"/>
      <c r="AF211" s="131"/>
      <c r="AG211" s="131"/>
      <c r="AH211" s="131"/>
      <c r="AI211" s="131"/>
      <c r="AJ211" s="131"/>
    </row>
    <row r="212" ht="15.75" customHeight="1">
      <c r="A212" s="131"/>
      <c r="B212" s="131"/>
      <c r="C212" s="131"/>
      <c r="D212" s="131"/>
      <c r="E212" s="131"/>
      <c r="F212" s="131"/>
      <c r="G212" s="131"/>
      <c r="H212" s="131"/>
      <c r="I212" s="131"/>
      <c r="J212" s="131"/>
      <c r="K212" s="131"/>
      <c r="L212" s="131"/>
      <c r="M212" s="131"/>
      <c r="N212" s="131"/>
      <c r="O212" s="131"/>
      <c r="P212" s="131"/>
      <c r="Q212" s="131"/>
      <c r="R212" s="131"/>
      <c r="S212" s="131"/>
      <c r="T212" s="131"/>
      <c r="U212" s="131"/>
      <c r="V212" s="131"/>
      <c r="W212" s="131"/>
      <c r="X212" s="131"/>
      <c r="Y212" s="131"/>
      <c r="Z212" s="131"/>
      <c r="AA212" s="131"/>
      <c r="AB212" s="131"/>
      <c r="AC212" s="131"/>
      <c r="AD212" s="131"/>
      <c r="AE212" s="131"/>
      <c r="AF212" s="131"/>
      <c r="AG212" s="131"/>
      <c r="AH212" s="131"/>
      <c r="AI212" s="131"/>
      <c r="AJ212" s="131"/>
    </row>
    <row r="213" ht="15.75" customHeight="1">
      <c r="A213" s="131"/>
      <c r="B213" s="131"/>
      <c r="C213" s="131"/>
      <c r="D213" s="131"/>
      <c r="E213" s="131"/>
      <c r="F213" s="131"/>
      <c r="G213" s="131"/>
      <c r="H213" s="131"/>
      <c r="I213" s="131"/>
      <c r="J213" s="131"/>
      <c r="K213" s="131"/>
      <c r="L213" s="131"/>
      <c r="M213" s="131"/>
      <c r="N213" s="131"/>
      <c r="O213" s="131"/>
      <c r="P213" s="131"/>
      <c r="Q213" s="131"/>
      <c r="R213" s="131"/>
      <c r="S213" s="131"/>
      <c r="T213" s="131"/>
      <c r="U213" s="131"/>
      <c r="V213" s="131"/>
      <c r="W213" s="131"/>
      <c r="X213" s="131"/>
      <c r="Y213" s="131"/>
      <c r="Z213" s="131"/>
      <c r="AA213" s="131"/>
      <c r="AB213" s="131"/>
      <c r="AC213" s="131"/>
      <c r="AD213" s="131"/>
      <c r="AE213" s="131"/>
      <c r="AF213" s="131"/>
      <c r="AG213" s="131"/>
      <c r="AH213" s="131"/>
      <c r="AI213" s="131"/>
      <c r="AJ213" s="131"/>
    </row>
    <row r="214" ht="15.75" customHeight="1">
      <c r="A214" s="131"/>
      <c r="B214" s="131"/>
      <c r="C214" s="131"/>
      <c r="D214" s="131"/>
      <c r="E214" s="131"/>
      <c r="F214" s="131"/>
      <c r="G214" s="131"/>
      <c r="H214" s="131"/>
      <c r="I214" s="131"/>
      <c r="J214" s="131"/>
      <c r="K214" s="131"/>
      <c r="L214" s="131"/>
      <c r="M214" s="131"/>
      <c r="N214" s="131"/>
      <c r="O214" s="131"/>
      <c r="P214" s="131"/>
      <c r="Q214" s="131"/>
      <c r="R214" s="131"/>
      <c r="S214" s="131"/>
      <c r="T214" s="131"/>
      <c r="U214" s="131"/>
      <c r="V214" s="131"/>
      <c r="W214" s="131"/>
      <c r="X214" s="131"/>
      <c r="Y214" s="131"/>
      <c r="Z214" s="131"/>
      <c r="AA214" s="131"/>
      <c r="AB214" s="131"/>
      <c r="AC214" s="131"/>
      <c r="AD214" s="131"/>
      <c r="AE214" s="131"/>
      <c r="AF214" s="131"/>
      <c r="AG214" s="131"/>
      <c r="AH214" s="131"/>
      <c r="AI214" s="131"/>
      <c r="AJ214" s="131"/>
    </row>
    <row r="215" ht="15.75" customHeight="1">
      <c r="A215" s="131"/>
      <c r="B215" s="131"/>
      <c r="C215" s="131"/>
      <c r="D215" s="131"/>
      <c r="E215" s="131"/>
      <c r="F215" s="131"/>
      <c r="G215" s="131"/>
      <c r="H215" s="131"/>
      <c r="I215" s="131"/>
      <c r="J215" s="131"/>
      <c r="K215" s="131"/>
      <c r="L215" s="131"/>
      <c r="M215" s="131"/>
      <c r="N215" s="131"/>
      <c r="O215" s="131"/>
      <c r="P215" s="131"/>
      <c r="Q215" s="131"/>
      <c r="R215" s="131"/>
      <c r="S215" s="131"/>
      <c r="T215" s="131"/>
      <c r="U215" s="131"/>
      <c r="V215" s="131"/>
      <c r="W215" s="131"/>
      <c r="X215" s="131"/>
      <c r="Y215" s="131"/>
      <c r="Z215" s="131"/>
      <c r="AA215" s="131"/>
      <c r="AB215" s="131"/>
      <c r="AC215" s="131"/>
      <c r="AD215" s="131"/>
      <c r="AE215" s="131"/>
      <c r="AF215" s="131"/>
      <c r="AG215" s="131"/>
      <c r="AH215" s="131"/>
      <c r="AI215" s="131"/>
      <c r="AJ215" s="131"/>
    </row>
    <row r="216" ht="15.75" customHeight="1">
      <c r="A216" s="131"/>
      <c r="B216" s="131"/>
      <c r="C216" s="131"/>
      <c r="D216" s="131"/>
      <c r="E216" s="131"/>
      <c r="F216" s="131"/>
      <c r="G216" s="131"/>
      <c r="H216" s="131"/>
      <c r="I216" s="131"/>
      <c r="J216" s="131"/>
      <c r="K216" s="131"/>
      <c r="L216" s="131"/>
      <c r="M216" s="131"/>
      <c r="N216" s="131"/>
      <c r="O216" s="131"/>
      <c r="P216" s="131"/>
      <c r="Q216" s="131"/>
      <c r="R216" s="131"/>
      <c r="S216" s="131"/>
      <c r="T216" s="131"/>
      <c r="U216" s="131"/>
      <c r="V216" s="131"/>
      <c r="W216" s="131"/>
      <c r="X216" s="131"/>
      <c r="Y216" s="131"/>
      <c r="Z216" s="131"/>
      <c r="AA216" s="131"/>
      <c r="AB216" s="131"/>
      <c r="AC216" s="131"/>
      <c r="AD216" s="131"/>
      <c r="AE216" s="131"/>
      <c r="AF216" s="131"/>
      <c r="AG216" s="131"/>
      <c r="AH216" s="131"/>
      <c r="AI216" s="131"/>
      <c r="AJ216" s="131"/>
    </row>
    <row r="217" ht="15.75" customHeight="1">
      <c r="A217" s="131"/>
      <c r="B217" s="131"/>
      <c r="C217" s="131"/>
      <c r="D217" s="131"/>
      <c r="E217" s="131"/>
      <c r="F217" s="131"/>
      <c r="G217" s="131"/>
      <c r="H217" s="131"/>
      <c r="I217" s="131"/>
      <c r="J217" s="131"/>
      <c r="K217" s="131"/>
      <c r="L217" s="131"/>
      <c r="M217" s="131"/>
      <c r="N217" s="131"/>
      <c r="O217" s="131"/>
      <c r="P217" s="131"/>
      <c r="Q217" s="131"/>
      <c r="R217" s="131"/>
      <c r="S217" s="131"/>
      <c r="T217" s="131"/>
      <c r="U217" s="131"/>
      <c r="V217" s="131"/>
      <c r="W217" s="131"/>
      <c r="X217" s="131"/>
      <c r="Y217" s="131"/>
      <c r="Z217" s="131"/>
      <c r="AA217" s="131"/>
      <c r="AB217" s="131"/>
      <c r="AC217" s="131"/>
      <c r="AD217" s="131"/>
      <c r="AE217" s="131"/>
      <c r="AF217" s="131"/>
      <c r="AG217" s="131"/>
      <c r="AH217" s="131"/>
      <c r="AI217" s="131"/>
      <c r="AJ217" s="131"/>
    </row>
    <row r="218" ht="15.75" customHeight="1">
      <c r="A218" s="131"/>
      <c r="B218" s="131"/>
      <c r="C218" s="131"/>
      <c r="D218" s="131"/>
      <c r="E218" s="131"/>
      <c r="F218" s="131"/>
      <c r="G218" s="131"/>
      <c r="H218" s="131"/>
      <c r="I218" s="131"/>
      <c r="J218" s="131"/>
      <c r="K218" s="131"/>
      <c r="L218" s="131"/>
      <c r="M218" s="131"/>
      <c r="N218" s="131"/>
      <c r="O218" s="131"/>
      <c r="P218" s="131"/>
      <c r="Q218" s="131"/>
      <c r="R218" s="131"/>
      <c r="S218" s="131"/>
      <c r="T218" s="131"/>
      <c r="U218" s="131"/>
      <c r="V218" s="131"/>
      <c r="W218" s="131"/>
      <c r="X218" s="131"/>
      <c r="Y218" s="131"/>
      <c r="Z218" s="131"/>
      <c r="AA218" s="131"/>
      <c r="AB218" s="131"/>
      <c r="AC218" s="131"/>
      <c r="AD218" s="131"/>
      <c r="AE218" s="131"/>
      <c r="AF218" s="131"/>
      <c r="AG218" s="131"/>
      <c r="AH218" s="131"/>
      <c r="AI218" s="131"/>
      <c r="AJ218" s="131"/>
    </row>
    <row r="219" ht="15.75" customHeight="1">
      <c r="A219" s="131"/>
      <c r="B219" s="131"/>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c r="AB219" s="131"/>
      <c r="AC219" s="131"/>
      <c r="AD219" s="131"/>
      <c r="AE219" s="131"/>
      <c r="AF219" s="131"/>
      <c r="AG219" s="131"/>
      <c r="AH219" s="131"/>
      <c r="AI219" s="131"/>
      <c r="AJ219" s="131"/>
    </row>
    <row r="220" ht="15.75" customHeight="1">
      <c r="A220" s="131"/>
      <c r="B220" s="131"/>
      <c r="C220" s="131"/>
      <c r="D220" s="131"/>
      <c r="E220" s="131"/>
      <c r="F220" s="131"/>
      <c r="G220" s="131"/>
      <c r="H220" s="131"/>
      <c r="I220" s="131"/>
      <c r="J220" s="131"/>
      <c r="K220" s="131"/>
      <c r="L220" s="131"/>
      <c r="M220" s="131"/>
      <c r="N220" s="131"/>
      <c r="O220" s="131"/>
      <c r="P220" s="131"/>
      <c r="Q220" s="131"/>
      <c r="R220" s="131"/>
      <c r="S220" s="131"/>
      <c r="T220" s="131"/>
      <c r="U220" s="131"/>
      <c r="V220" s="131"/>
      <c r="W220" s="131"/>
      <c r="X220" s="131"/>
      <c r="Y220" s="131"/>
      <c r="Z220" s="131"/>
      <c r="AA220" s="131"/>
      <c r="AB220" s="131"/>
      <c r="AC220" s="131"/>
      <c r="AD220" s="131"/>
      <c r="AE220" s="131"/>
      <c r="AF220" s="131"/>
      <c r="AG220" s="131"/>
      <c r="AH220" s="131"/>
      <c r="AI220" s="131"/>
      <c r="AJ220" s="131"/>
    </row>
    <row r="221" ht="15.75" customHeight="1">
      <c r="A221" s="131"/>
      <c r="B221" s="131"/>
      <c r="C221" s="131"/>
      <c r="D221" s="131"/>
      <c r="E221" s="131"/>
      <c r="F221" s="131"/>
      <c r="G221" s="131"/>
      <c r="H221" s="131"/>
      <c r="I221" s="131"/>
      <c r="J221" s="131"/>
      <c r="K221" s="131"/>
      <c r="L221" s="131"/>
      <c r="M221" s="131"/>
      <c r="N221" s="131"/>
      <c r="O221" s="131"/>
      <c r="P221" s="131"/>
      <c r="Q221" s="131"/>
      <c r="R221" s="131"/>
      <c r="S221" s="131"/>
      <c r="T221" s="131"/>
      <c r="U221" s="131"/>
      <c r="V221" s="131"/>
      <c r="W221" s="131"/>
      <c r="X221" s="131"/>
      <c r="Y221" s="131"/>
      <c r="Z221" s="131"/>
      <c r="AA221" s="131"/>
      <c r="AB221" s="131"/>
      <c r="AC221" s="131"/>
      <c r="AD221" s="131"/>
      <c r="AE221" s="131"/>
      <c r="AF221" s="131"/>
      <c r="AG221" s="131"/>
      <c r="AH221" s="131"/>
      <c r="AI221" s="131"/>
      <c r="AJ221" s="131"/>
    </row>
    <row r="222" ht="15.75" customHeight="1">
      <c r="A222" s="131"/>
      <c r="B222" s="131"/>
      <c r="C222" s="131"/>
      <c r="D222" s="131"/>
      <c r="E222" s="131"/>
      <c r="F222" s="131"/>
      <c r="G222" s="131"/>
      <c r="H222" s="131"/>
      <c r="I222" s="131"/>
      <c r="J222" s="131"/>
      <c r="K222" s="131"/>
      <c r="L222" s="131"/>
      <c r="M222" s="131"/>
      <c r="N222" s="131"/>
      <c r="O222" s="131"/>
      <c r="P222" s="131"/>
      <c r="Q222" s="131"/>
      <c r="R222" s="131"/>
      <c r="S222" s="131"/>
      <c r="T222" s="131"/>
      <c r="U222" s="131"/>
      <c r="V222" s="131"/>
      <c r="W222" s="131"/>
      <c r="X222" s="131"/>
      <c r="Y222" s="131"/>
      <c r="Z222" s="131"/>
      <c r="AA222" s="131"/>
      <c r="AB222" s="131"/>
      <c r="AC222" s="131"/>
      <c r="AD222" s="131"/>
      <c r="AE222" s="131"/>
      <c r="AF222" s="131"/>
      <c r="AG222" s="131"/>
      <c r="AH222" s="131"/>
      <c r="AI222" s="131"/>
      <c r="AJ222" s="131"/>
    </row>
    <row r="223" ht="15.75" customHeight="1">
      <c r="A223" s="131"/>
      <c r="B223" s="131"/>
      <c r="C223" s="131"/>
      <c r="D223" s="131"/>
      <c r="E223" s="131"/>
      <c r="F223" s="131"/>
      <c r="G223" s="131"/>
      <c r="H223" s="131"/>
      <c r="I223" s="131"/>
      <c r="J223" s="131"/>
      <c r="K223" s="131"/>
      <c r="L223" s="131"/>
      <c r="M223" s="131"/>
      <c r="N223" s="131"/>
      <c r="O223" s="131"/>
      <c r="P223" s="131"/>
      <c r="Q223" s="131"/>
      <c r="R223" s="131"/>
      <c r="S223" s="131"/>
      <c r="T223" s="131"/>
      <c r="U223" s="131"/>
      <c r="V223" s="131"/>
      <c r="W223" s="131"/>
      <c r="X223" s="131"/>
      <c r="Y223" s="131"/>
      <c r="Z223" s="131"/>
      <c r="AA223" s="131"/>
      <c r="AB223" s="131"/>
      <c r="AC223" s="131"/>
      <c r="AD223" s="131"/>
      <c r="AE223" s="131"/>
      <c r="AF223" s="131"/>
      <c r="AG223" s="131"/>
      <c r="AH223" s="131"/>
      <c r="AI223" s="131"/>
      <c r="AJ223" s="131"/>
    </row>
    <row r="224" ht="15.75" customHeight="1">
      <c r="A224" s="131"/>
      <c r="B224" s="131"/>
      <c r="C224" s="131"/>
      <c r="D224" s="131"/>
      <c r="E224" s="131"/>
      <c r="F224" s="131"/>
      <c r="G224" s="131"/>
      <c r="H224" s="131"/>
      <c r="I224" s="131"/>
      <c r="J224" s="131"/>
      <c r="K224" s="131"/>
      <c r="L224" s="131"/>
      <c r="M224" s="131"/>
      <c r="N224" s="131"/>
      <c r="O224" s="131"/>
      <c r="P224" s="131"/>
      <c r="Q224" s="131"/>
      <c r="R224" s="131"/>
      <c r="S224" s="131"/>
      <c r="T224" s="131"/>
      <c r="U224" s="131"/>
      <c r="V224" s="131"/>
      <c r="W224" s="131"/>
      <c r="X224" s="131"/>
      <c r="Y224" s="131"/>
      <c r="Z224" s="131"/>
      <c r="AA224" s="131"/>
      <c r="AB224" s="131"/>
      <c r="AC224" s="131"/>
      <c r="AD224" s="131"/>
      <c r="AE224" s="131"/>
      <c r="AF224" s="131"/>
      <c r="AG224" s="131"/>
      <c r="AH224" s="131"/>
      <c r="AI224" s="131"/>
      <c r="AJ224" s="131"/>
    </row>
    <row r="225" ht="15.75" customHeight="1">
      <c r="A225" s="131"/>
      <c r="B225" s="131"/>
      <c r="C225" s="131"/>
      <c r="D225" s="131"/>
      <c r="E225" s="131"/>
      <c r="F225" s="131"/>
      <c r="G225" s="131"/>
      <c r="H225" s="131"/>
      <c r="I225" s="131"/>
      <c r="J225" s="131"/>
      <c r="K225" s="131"/>
      <c r="L225" s="131"/>
      <c r="M225" s="131"/>
      <c r="N225" s="131"/>
      <c r="O225" s="131"/>
      <c r="P225" s="131"/>
      <c r="Q225" s="131"/>
      <c r="R225" s="131"/>
      <c r="S225" s="131"/>
      <c r="T225" s="131"/>
      <c r="U225" s="131"/>
      <c r="V225" s="131"/>
      <c r="W225" s="131"/>
      <c r="X225" s="131"/>
      <c r="Y225" s="131"/>
      <c r="Z225" s="131"/>
      <c r="AA225" s="131"/>
      <c r="AB225" s="131"/>
      <c r="AC225" s="131"/>
      <c r="AD225" s="131"/>
      <c r="AE225" s="131"/>
      <c r="AF225" s="131"/>
      <c r="AG225" s="131"/>
      <c r="AH225" s="131"/>
      <c r="AI225" s="131"/>
      <c r="AJ225" s="131"/>
    </row>
    <row r="226" ht="15.75" customHeight="1">
      <c r="A226" s="131"/>
      <c r="B226" s="131"/>
      <c r="C226" s="131"/>
      <c r="D226" s="131"/>
      <c r="E226" s="131"/>
      <c r="F226" s="131"/>
      <c r="G226" s="131"/>
      <c r="H226" s="131"/>
      <c r="I226" s="131"/>
      <c r="J226" s="131"/>
      <c r="K226" s="131"/>
      <c r="L226" s="131"/>
      <c r="M226" s="131"/>
      <c r="N226" s="131"/>
      <c r="O226" s="131"/>
      <c r="P226" s="131"/>
      <c r="Q226" s="131"/>
      <c r="R226" s="131"/>
      <c r="S226" s="131"/>
      <c r="T226" s="131"/>
      <c r="U226" s="131"/>
      <c r="V226" s="131"/>
      <c r="W226" s="131"/>
      <c r="X226" s="131"/>
      <c r="Y226" s="131"/>
      <c r="Z226" s="131"/>
      <c r="AA226" s="131"/>
      <c r="AB226" s="131"/>
      <c r="AC226" s="131"/>
      <c r="AD226" s="131"/>
      <c r="AE226" s="131"/>
      <c r="AF226" s="131"/>
      <c r="AG226" s="131"/>
      <c r="AH226" s="131"/>
      <c r="AI226" s="131"/>
      <c r="AJ226" s="131"/>
    </row>
    <row r="227" ht="15.75" customHeight="1">
      <c r="A227" s="131"/>
      <c r="B227" s="131"/>
      <c r="C227" s="131"/>
      <c r="D227" s="131"/>
      <c r="E227" s="131"/>
      <c r="F227" s="131"/>
      <c r="G227" s="131"/>
      <c r="H227" s="131"/>
      <c r="I227" s="131"/>
      <c r="J227" s="131"/>
      <c r="K227" s="131"/>
      <c r="L227" s="131"/>
      <c r="M227" s="131"/>
      <c r="N227" s="131"/>
      <c r="O227" s="131"/>
      <c r="P227" s="131"/>
      <c r="Q227" s="131"/>
      <c r="R227" s="131"/>
      <c r="S227" s="131"/>
      <c r="T227" s="131"/>
      <c r="U227" s="131"/>
      <c r="V227" s="131"/>
      <c r="W227" s="131"/>
      <c r="X227" s="131"/>
      <c r="Y227" s="131"/>
      <c r="Z227" s="131"/>
      <c r="AA227" s="131"/>
      <c r="AB227" s="131"/>
      <c r="AC227" s="131"/>
      <c r="AD227" s="131"/>
      <c r="AE227" s="131"/>
      <c r="AF227" s="131"/>
      <c r="AG227" s="131"/>
      <c r="AH227" s="131"/>
      <c r="AI227" s="131"/>
      <c r="AJ227" s="131"/>
    </row>
    <row r="228" ht="15.75" customHeight="1">
      <c r="A228" s="131"/>
      <c r="B228" s="131"/>
      <c r="C228" s="131"/>
      <c r="D228" s="131"/>
      <c r="E228" s="131"/>
      <c r="F228" s="131"/>
      <c r="G228" s="131"/>
      <c r="H228" s="131"/>
      <c r="I228" s="131"/>
      <c r="J228" s="131"/>
      <c r="K228" s="131"/>
      <c r="L228" s="131"/>
      <c r="M228" s="131"/>
      <c r="N228" s="131"/>
      <c r="O228" s="131"/>
      <c r="P228" s="131"/>
      <c r="Q228" s="131"/>
      <c r="R228" s="131"/>
      <c r="S228" s="131"/>
      <c r="T228" s="131"/>
      <c r="U228" s="131"/>
      <c r="V228" s="131"/>
      <c r="W228" s="131"/>
      <c r="X228" s="131"/>
      <c r="Y228" s="131"/>
      <c r="Z228" s="131"/>
      <c r="AA228" s="131"/>
      <c r="AB228" s="131"/>
      <c r="AC228" s="131"/>
      <c r="AD228" s="131"/>
      <c r="AE228" s="131"/>
      <c r="AF228" s="131"/>
      <c r="AG228" s="131"/>
      <c r="AH228" s="131"/>
      <c r="AI228" s="131"/>
      <c r="AJ228" s="131"/>
    </row>
    <row r="229" ht="15.75" customHeight="1">
      <c r="A229" s="131"/>
      <c r="B229" s="131"/>
      <c r="C229" s="131"/>
      <c r="D229" s="131"/>
      <c r="E229" s="131"/>
      <c r="F229" s="131"/>
      <c r="G229" s="131"/>
      <c r="H229" s="131"/>
      <c r="I229" s="131"/>
      <c r="J229" s="131"/>
      <c r="K229" s="131"/>
      <c r="L229" s="131"/>
      <c r="M229" s="131"/>
      <c r="N229" s="131"/>
      <c r="O229" s="131"/>
      <c r="P229" s="131"/>
      <c r="Q229" s="131"/>
      <c r="R229" s="131"/>
      <c r="S229" s="131"/>
      <c r="T229" s="131"/>
      <c r="U229" s="131"/>
      <c r="V229" s="131"/>
      <c r="W229" s="131"/>
      <c r="X229" s="131"/>
      <c r="Y229" s="131"/>
      <c r="Z229" s="131"/>
      <c r="AA229" s="131"/>
      <c r="AB229" s="131"/>
      <c r="AC229" s="131"/>
      <c r="AD229" s="131"/>
      <c r="AE229" s="131"/>
      <c r="AF229" s="131"/>
      <c r="AG229" s="131"/>
      <c r="AH229" s="131"/>
      <c r="AI229" s="131"/>
      <c r="AJ229" s="131"/>
    </row>
    <row r="230" ht="15.75" customHeight="1">
      <c r="A230" s="131"/>
      <c r="B230" s="131"/>
      <c r="C230" s="131"/>
      <c r="D230" s="131"/>
      <c r="E230" s="131"/>
      <c r="F230" s="131"/>
      <c r="G230" s="131"/>
      <c r="H230" s="131"/>
      <c r="I230" s="131"/>
      <c r="J230" s="131"/>
      <c r="K230" s="131"/>
      <c r="L230" s="131"/>
      <c r="M230" s="131"/>
      <c r="N230" s="131"/>
      <c r="O230" s="131"/>
      <c r="P230" s="131"/>
      <c r="Q230" s="131"/>
      <c r="R230" s="131"/>
      <c r="S230" s="131"/>
      <c r="T230" s="131"/>
      <c r="U230" s="131"/>
      <c r="V230" s="131"/>
      <c r="W230" s="131"/>
      <c r="X230" s="131"/>
      <c r="Y230" s="131"/>
      <c r="Z230" s="131"/>
      <c r="AA230" s="131"/>
      <c r="AB230" s="131"/>
      <c r="AC230" s="131"/>
      <c r="AD230" s="131"/>
      <c r="AE230" s="131"/>
      <c r="AF230" s="131"/>
      <c r="AG230" s="131"/>
      <c r="AH230" s="131"/>
      <c r="AI230" s="131"/>
      <c r="AJ230" s="131"/>
    </row>
    <row r="231" ht="15.75" customHeight="1">
      <c r="A231" s="131"/>
      <c r="B231" s="131"/>
      <c r="C231" s="131"/>
      <c r="D231" s="131"/>
      <c r="E231" s="131"/>
      <c r="F231" s="131"/>
      <c r="G231" s="131"/>
      <c r="H231" s="131"/>
      <c r="I231" s="131"/>
      <c r="J231" s="131"/>
      <c r="K231" s="131"/>
      <c r="L231" s="131"/>
      <c r="M231" s="131"/>
      <c r="N231" s="131"/>
      <c r="O231" s="131"/>
      <c r="P231" s="131"/>
      <c r="Q231" s="131"/>
      <c r="R231" s="131"/>
      <c r="S231" s="131"/>
      <c r="T231" s="131"/>
      <c r="U231" s="131"/>
      <c r="V231" s="131"/>
      <c r="W231" s="131"/>
      <c r="X231" s="131"/>
      <c r="Y231" s="131"/>
      <c r="Z231" s="131"/>
      <c r="AA231" s="131"/>
      <c r="AB231" s="131"/>
      <c r="AC231" s="131"/>
      <c r="AD231" s="131"/>
      <c r="AE231" s="131"/>
      <c r="AF231" s="131"/>
      <c r="AG231" s="131"/>
      <c r="AH231" s="131"/>
      <c r="AI231" s="131"/>
      <c r="AJ231" s="131"/>
    </row>
    <row r="232" ht="15.75" customHeight="1">
      <c r="A232" s="131"/>
      <c r="B232" s="131"/>
      <c r="C232" s="131"/>
      <c r="D232" s="131"/>
      <c r="E232" s="131"/>
      <c r="F232" s="131"/>
      <c r="G232" s="131"/>
      <c r="H232" s="131"/>
      <c r="I232" s="131"/>
      <c r="J232" s="131"/>
      <c r="K232" s="131"/>
      <c r="L232" s="131"/>
      <c r="M232" s="131"/>
      <c r="N232" s="131"/>
      <c r="O232" s="131"/>
      <c r="P232" s="131"/>
      <c r="Q232" s="131"/>
      <c r="R232" s="131"/>
      <c r="S232" s="131"/>
      <c r="T232" s="131"/>
      <c r="U232" s="131"/>
      <c r="V232" s="131"/>
      <c r="W232" s="131"/>
      <c r="X232" s="131"/>
      <c r="Y232" s="131"/>
      <c r="Z232" s="131"/>
      <c r="AA232" s="131"/>
      <c r="AB232" s="131"/>
      <c r="AC232" s="131"/>
      <c r="AD232" s="131"/>
      <c r="AE232" s="131"/>
      <c r="AF232" s="131"/>
      <c r="AG232" s="131"/>
      <c r="AH232" s="131"/>
      <c r="AI232" s="131"/>
      <c r="AJ232" s="131"/>
    </row>
    <row r="233" ht="15.75" customHeight="1">
      <c r="A233" s="131"/>
      <c r="B233" s="131"/>
      <c r="C233" s="131"/>
      <c r="D233" s="131"/>
      <c r="E233" s="131"/>
      <c r="F233" s="131"/>
      <c r="G233" s="131"/>
      <c r="H233" s="131"/>
      <c r="I233" s="131"/>
      <c r="J233" s="131"/>
      <c r="K233" s="131"/>
      <c r="L233" s="131"/>
      <c r="M233" s="131"/>
      <c r="N233" s="131"/>
      <c r="O233" s="131"/>
      <c r="P233" s="131"/>
      <c r="Q233" s="131"/>
      <c r="R233" s="131"/>
      <c r="S233" s="131"/>
      <c r="T233" s="131"/>
      <c r="U233" s="131"/>
      <c r="V233" s="131"/>
      <c r="W233" s="131"/>
      <c r="X233" s="131"/>
      <c r="Y233" s="131"/>
      <c r="Z233" s="131"/>
      <c r="AA233" s="131"/>
      <c r="AB233" s="131"/>
      <c r="AC233" s="131"/>
      <c r="AD233" s="131"/>
      <c r="AE233" s="131"/>
      <c r="AF233" s="131"/>
      <c r="AG233" s="131"/>
      <c r="AH233" s="131"/>
      <c r="AI233" s="131"/>
      <c r="AJ233" s="131"/>
    </row>
    <row r="234" ht="15.75" customHeight="1">
      <c r="A234" s="131"/>
      <c r="B234" s="131"/>
      <c r="C234" s="131"/>
      <c r="D234" s="131"/>
      <c r="E234" s="131"/>
      <c r="F234" s="131"/>
      <c r="G234" s="131"/>
      <c r="H234" s="131"/>
      <c r="I234" s="131"/>
      <c r="J234" s="131"/>
      <c r="K234" s="131"/>
      <c r="L234" s="131"/>
      <c r="M234" s="131"/>
      <c r="N234" s="131"/>
      <c r="O234" s="131"/>
      <c r="P234" s="131"/>
      <c r="Q234" s="131"/>
      <c r="R234" s="131"/>
      <c r="S234" s="131"/>
      <c r="T234" s="131"/>
      <c r="U234" s="131"/>
      <c r="V234" s="131"/>
      <c r="W234" s="131"/>
      <c r="X234" s="131"/>
      <c r="Y234" s="131"/>
      <c r="Z234" s="131"/>
      <c r="AA234" s="131"/>
      <c r="AB234" s="131"/>
      <c r="AC234" s="131"/>
      <c r="AD234" s="131"/>
      <c r="AE234" s="131"/>
      <c r="AF234" s="131"/>
      <c r="AG234" s="131"/>
      <c r="AH234" s="131"/>
      <c r="AI234" s="131"/>
      <c r="AJ234" s="131"/>
    </row>
    <row r="235" ht="15.75" customHeight="1">
      <c r="A235" s="131"/>
      <c r="B235" s="131"/>
      <c r="C235" s="131"/>
      <c r="D235" s="131"/>
      <c r="E235" s="131"/>
      <c r="F235" s="131"/>
      <c r="G235" s="131"/>
      <c r="H235" s="131"/>
      <c r="I235" s="131"/>
      <c r="J235" s="131"/>
      <c r="K235" s="131"/>
      <c r="L235" s="131"/>
      <c r="M235" s="131"/>
      <c r="N235" s="131"/>
      <c r="O235" s="131"/>
      <c r="P235" s="131"/>
      <c r="Q235" s="131"/>
      <c r="R235" s="131"/>
      <c r="S235" s="131"/>
      <c r="T235" s="131"/>
      <c r="U235" s="131"/>
      <c r="V235" s="131"/>
      <c r="W235" s="131"/>
      <c r="X235" s="131"/>
      <c r="Y235" s="131"/>
      <c r="Z235" s="131"/>
      <c r="AA235" s="131"/>
      <c r="AB235" s="131"/>
      <c r="AC235" s="131"/>
      <c r="AD235" s="131"/>
      <c r="AE235" s="131"/>
      <c r="AF235" s="131"/>
      <c r="AG235" s="131"/>
      <c r="AH235" s="131"/>
      <c r="AI235" s="131"/>
      <c r="AJ235" s="131"/>
    </row>
    <row r="236" ht="15.75" customHeight="1">
      <c r="A236" s="131"/>
      <c r="B236" s="131"/>
      <c r="C236" s="131"/>
      <c r="D236" s="131"/>
      <c r="E236" s="131"/>
      <c r="F236" s="131"/>
      <c r="G236" s="131"/>
      <c r="H236" s="131"/>
      <c r="I236" s="131"/>
      <c r="J236" s="131"/>
      <c r="K236" s="131"/>
      <c r="L236" s="131"/>
      <c r="M236" s="131"/>
      <c r="N236" s="131"/>
      <c r="O236" s="131"/>
      <c r="P236" s="131"/>
      <c r="Q236" s="131"/>
      <c r="R236" s="131"/>
      <c r="S236" s="131"/>
      <c r="T236" s="131"/>
      <c r="U236" s="131"/>
      <c r="V236" s="131"/>
      <c r="W236" s="131"/>
      <c r="X236" s="131"/>
      <c r="Y236" s="131"/>
      <c r="Z236" s="131"/>
      <c r="AA236" s="131"/>
      <c r="AB236" s="131"/>
      <c r="AC236" s="131"/>
      <c r="AD236" s="131"/>
      <c r="AE236" s="131"/>
      <c r="AF236" s="131"/>
      <c r="AG236" s="131"/>
      <c r="AH236" s="131"/>
      <c r="AI236" s="131"/>
      <c r="AJ236" s="131"/>
    </row>
    <row r="237" ht="15.75" customHeight="1">
      <c r="A237" s="131"/>
      <c r="B237" s="131"/>
      <c r="C237" s="131"/>
      <c r="D237" s="131"/>
      <c r="E237" s="131"/>
      <c r="F237" s="131"/>
      <c r="G237" s="131"/>
      <c r="H237" s="131"/>
      <c r="I237" s="131"/>
      <c r="J237" s="131"/>
      <c r="K237" s="131"/>
      <c r="L237" s="131"/>
      <c r="M237" s="131"/>
      <c r="N237" s="131"/>
      <c r="O237" s="131"/>
      <c r="P237" s="131"/>
      <c r="Q237" s="131"/>
      <c r="R237" s="131"/>
      <c r="S237" s="131"/>
      <c r="T237" s="131"/>
      <c r="U237" s="131"/>
      <c r="V237" s="131"/>
      <c r="W237" s="131"/>
      <c r="X237" s="131"/>
      <c r="Y237" s="131"/>
      <c r="Z237" s="131"/>
      <c r="AA237" s="131"/>
      <c r="AB237" s="131"/>
      <c r="AC237" s="131"/>
      <c r="AD237" s="131"/>
      <c r="AE237" s="131"/>
      <c r="AF237" s="131"/>
      <c r="AG237" s="131"/>
      <c r="AH237" s="131"/>
      <c r="AI237" s="131"/>
      <c r="AJ237" s="131"/>
    </row>
    <row r="238" ht="15.75" customHeight="1">
      <c r="A238" s="131"/>
      <c r="B238" s="131"/>
      <c r="C238" s="131"/>
      <c r="D238" s="131"/>
      <c r="E238" s="131"/>
      <c r="F238" s="131"/>
      <c r="G238" s="131"/>
      <c r="H238" s="131"/>
      <c r="I238" s="131"/>
      <c r="J238" s="131"/>
      <c r="K238" s="131"/>
      <c r="L238" s="131"/>
      <c r="M238" s="131"/>
      <c r="N238" s="131"/>
      <c r="O238" s="131"/>
      <c r="P238" s="131"/>
      <c r="Q238" s="131"/>
      <c r="R238" s="131"/>
      <c r="S238" s="131"/>
      <c r="T238" s="131"/>
      <c r="U238" s="131"/>
      <c r="V238" s="131"/>
      <c r="W238" s="131"/>
      <c r="X238" s="131"/>
      <c r="Y238" s="131"/>
      <c r="Z238" s="131"/>
      <c r="AA238" s="131"/>
      <c r="AB238" s="131"/>
      <c r="AC238" s="131"/>
      <c r="AD238" s="131"/>
      <c r="AE238" s="131"/>
      <c r="AF238" s="131"/>
      <c r="AG238" s="131"/>
      <c r="AH238" s="131"/>
      <c r="AI238" s="131"/>
      <c r="AJ238" s="131"/>
    </row>
    <row r="239" ht="15.75" customHeight="1">
      <c r="A239" s="131"/>
      <c r="B239" s="131"/>
      <c r="C239" s="131"/>
      <c r="D239" s="131"/>
      <c r="E239" s="131"/>
      <c r="F239" s="131"/>
      <c r="G239" s="131"/>
      <c r="H239" s="131"/>
      <c r="I239" s="131"/>
      <c r="J239" s="131"/>
      <c r="K239" s="131"/>
      <c r="L239" s="131"/>
      <c r="M239" s="131"/>
      <c r="N239" s="131"/>
      <c r="O239" s="131"/>
      <c r="P239" s="131"/>
      <c r="Q239" s="131"/>
      <c r="R239" s="131"/>
      <c r="S239" s="131"/>
      <c r="T239" s="131"/>
      <c r="U239" s="131"/>
      <c r="V239" s="131"/>
      <c r="W239" s="131"/>
      <c r="X239" s="131"/>
      <c r="Y239" s="131"/>
      <c r="Z239" s="131"/>
      <c r="AA239" s="131"/>
      <c r="AB239" s="131"/>
      <c r="AC239" s="131"/>
      <c r="AD239" s="131"/>
      <c r="AE239" s="131"/>
      <c r="AF239" s="131"/>
      <c r="AG239" s="131"/>
      <c r="AH239" s="131"/>
      <c r="AI239" s="131"/>
      <c r="AJ239" s="131"/>
    </row>
    <row r="240" ht="15.75" customHeight="1">
      <c r="A240" s="131"/>
      <c r="B240" s="131"/>
      <c r="C240" s="131"/>
      <c r="D240" s="131"/>
      <c r="E240" s="131"/>
      <c r="F240" s="131"/>
      <c r="G240" s="131"/>
      <c r="H240" s="131"/>
      <c r="I240" s="131"/>
      <c r="J240" s="131"/>
      <c r="K240" s="131"/>
      <c r="L240" s="131"/>
      <c r="M240" s="131"/>
      <c r="N240" s="131"/>
      <c r="O240" s="131"/>
      <c r="P240" s="131"/>
      <c r="Q240" s="131"/>
      <c r="R240" s="131"/>
      <c r="S240" s="131"/>
      <c r="T240" s="131"/>
      <c r="U240" s="131"/>
      <c r="V240" s="131"/>
      <c r="W240" s="131"/>
      <c r="X240" s="131"/>
      <c r="Y240" s="131"/>
      <c r="Z240" s="131"/>
      <c r="AA240" s="131"/>
      <c r="AB240" s="131"/>
      <c r="AC240" s="131"/>
      <c r="AD240" s="131"/>
      <c r="AE240" s="131"/>
      <c r="AF240" s="131"/>
      <c r="AG240" s="131"/>
      <c r="AH240" s="131"/>
      <c r="AI240" s="131"/>
      <c r="AJ240" s="131"/>
    </row>
    <row r="241" ht="15.75" customHeight="1">
      <c r="A241" s="131"/>
      <c r="B241" s="131"/>
      <c r="C241" s="131"/>
      <c r="D241" s="131"/>
      <c r="E241" s="131"/>
      <c r="F241" s="131"/>
      <c r="G241" s="131"/>
      <c r="H241" s="131"/>
      <c r="I241" s="131"/>
      <c r="J241" s="131"/>
      <c r="K241" s="131"/>
      <c r="L241" s="131"/>
      <c r="M241" s="131"/>
      <c r="N241" s="131"/>
      <c r="O241" s="131"/>
      <c r="P241" s="131"/>
      <c r="Q241" s="131"/>
      <c r="R241" s="131"/>
      <c r="S241" s="131"/>
      <c r="T241" s="131"/>
      <c r="U241" s="131"/>
      <c r="V241" s="131"/>
      <c r="W241" s="131"/>
      <c r="X241" s="131"/>
      <c r="Y241" s="131"/>
      <c r="Z241" s="131"/>
      <c r="AA241" s="131"/>
      <c r="AB241" s="131"/>
      <c r="AC241" s="131"/>
      <c r="AD241" s="131"/>
      <c r="AE241" s="131"/>
      <c r="AF241" s="131"/>
      <c r="AG241" s="131"/>
      <c r="AH241" s="131"/>
      <c r="AI241" s="131"/>
      <c r="AJ241" s="131"/>
    </row>
    <row r="242" ht="15.75" customHeight="1">
      <c r="A242" s="131"/>
      <c r="B242" s="131"/>
      <c r="C242" s="131"/>
      <c r="D242" s="131"/>
      <c r="E242" s="131"/>
      <c r="F242" s="131"/>
      <c r="G242" s="131"/>
      <c r="H242" s="131"/>
      <c r="I242" s="131"/>
      <c r="J242" s="131"/>
      <c r="K242" s="131"/>
      <c r="L242" s="131"/>
      <c r="M242" s="131"/>
      <c r="N242" s="131"/>
      <c r="O242" s="131"/>
      <c r="P242" s="131"/>
      <c r="Q242" s="131"/>
      <c r="R242" s="131"/>
      <c r="S242" s="131"/>
      <c r="T242" s="131"/>
      <c r="U242" s="131"/>
      <c r="V242" s="131"/>
      <c r="W242" s="131"/>
      <c r="X242" s="131"/>
      <c r="Y242" s="131"/>
      <c r="Z242" s="131"/>
      <c r="AA242" s="131"/>
      <c r="AB242" s="131"/>
      <c r="AC242" s="131"/>
      <c r="AD242" s="131"/>
      <c r="AE242" s="131"/>
      <c r="AF242" s="131"/>
      <c r="AG242" s="131"/>
      <c r="AH242" s="131"/>
      <c r="AI242" s="131"/>
      <c r="AJ242" s="131"/>
    </row>
    <row r="243" ht="15.75" customHeight="1">
      <c r="A243" s="131"/>
      <c r="B243" s="131"/>
      <c r="C243" s="131"/>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c r="AB243" s="131"/>
      <c r="AC243" s="131"/>
      <c r="AD243" s="131"/>
      <c r="AE243" s="131"/>
      <c r="AF243" s="131"/>
      <c r="AG243" s="131"/>
      <c r="AH243" s="131"/>
      <c r="AI243" s="131"/>
      <c r="AJ243" s="131"/>
    </row>
    <row r="244" ht="15.75" customHeight="1">
      <c r="A244" s="131"/>
      <c r="B244" s="131"/>
      <c r="C244" s="131"/>
      <c r="D244" s="131"/>
      <c r="E244" s="131"/>
      <c r="F244" s="131"/>
      <c r="G244" s="131"/>
      <c r="H244" s="131"/>
      <c r="I244" s="131"/>
      <c r="J244" s="131"/>
      <c r="K244" s="131"/>
      <c r="L244" s="131"/>
      <c r="M244" s="131"/>
      <c r="N244" s="131"/>
      <c r="O244" s="131"/>
      <c r="P244" s="131"/>
      <c r="Q244" s="131"/>
      <c r="R244" s="131"/>
      <c r="S244" s="131"/>
      <c r="T244" s="131"/>
      <c r="U244" s="131"/>
      <c r="V244" s="131"/>
      <c r="W244" s="131"/>
      <c r="X244" s="131"/>
      <c r="Y244" s="131"/>
      <c r="Z244" s="131"/>
      <c r="AA244" s="131"/>
      <c r="AB244" s="131"/>
      <c r="AC244" s="131"/>
      <c r="AD244" s="131"/>
      <c r="AE244" s="131"/>
      <c r="AF244" s="131"/>
      <c r="AG244" s="131"/>
      <c r="AH244" s="131"/>
      <c r="AI244" s="131"/>
      <c r="AJ244" s="131"/>
    </row>
    <row r="245" ht="15.75" customHeight="1">
      <c r="A245" s="131"/>
      <c r="B245" s="131"/>
      <c r="C245" s="131"/>
      <c r="D245" s="131"/>
      <c r="E245" s="131"/>
      <c r="F245" s="131"/>
      <c r="G245" s="131"/>
      <c r="H245" s="131"/>
      <c r="I245" s="131"/>
      <c r="J245" s="131"/>
      <c r="K245" s="131"/>
      <c r="L245" s="131"/>
      <c r="M245" s="131"/>
      <c r="N245" s="131"/>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c r="AJ245" s="131"/>
    </row>
    <row r="246" ht="15.75" customHeight="1">
      <c r="A246" s="131"/>
      <c r="B246" s="131"/>
      <c r="C246" s="131"/>
      <c r="D246" s="131"/>
      <c r="E246" s="131"/>
      <c r="F246" s="131"/>
      <c r="G246" s="131"/>
      <c r="H246" s="131"/>
      <c r="I246" s="131"/>
      <c r="J246" s="131"/>
      <c r="K246" s="131"/>
      <c r="L246" s="131"/>
      <c r="M246" s="131"/>
      <c r="N246" s="131"/>
      <c r="O246" s="131"/>
      <c r="P246" s="131"/>
      <c r="Q246" s="131"/>
      <c r="R246" s="131"/>
      <c r="S246" s="131"/>
      <c r="T246" s="131"/>
      <c r="U246" s="131"/>
      <c r="V246" s="131"/>
      <c r="W246" s="131"/>
      <c r="X246" s="131"/>
      <c r="Y246" s="131"/>
      <c r="Z246" s="131"/>
      <c r="AA246" s="131"/>
      <c r="AB246" s="131"/>
      <c r="AC246" s="131"/>
      <c r="AD246" s="131"/>
      <c r="AE246" s="131"/>
      <c r="AF246" s="131"/>
      <c r="AG246" s="131"/>
      <c r="AH246" s="131"/>
      <c r="AI246" s="131"/>
      <c r="AJ246" s="131"/>
    </row>
    <row r="247" ht="15.75" customHeight="1">
      <c r="A247" s="131"/>
      <c r="B247" s="131"/>
      <c r="C247" s="131"/>
      <c r="D247" s="131"/>
      <c r="E247" s="131"/>
      <c r="F247" s="131"/>
      <c r="G247" s="131"/>
      <c r="H247" s="131"/>
      <c r="I247" s="131"/>
      <c r="J247" s="131"/>
      <c r="K247" s="131"/>
      <c r="L247" s="131"/>
      <c r="M247" s="131"/>
      <c r="N247" s="131"/>
      <c r="O247" s="131"/>
      <c r="P247" s="131"/>
      <c r="Q247" s="131"/>
      <c r="R247" s="131"/>
      <c r="S247" s="131"/>
      <c r="T247" s="131"/>
      <c r="U247" s="131"/>
      <c r="V247" s="131"/>
      <c r="W247" s="131"/>
      <c r="X247" s="131"/>
      <c r="Y247" s="131"/>
      <c r="Z247" s="131"/>
      <c r="AA247" s="131"/>
      <c r="AB247" s="131"/>
      <c r="AC247" s="131"/>
      <c r="AD247" s="131"/>
      <c r="AE247" s="131"/>
      <c r="AF247" s="131"/>
      <c r="AG247" s="131"/>
      <c r="AH247" s="131"/>
      <c r="AI247" s="131"/>
      <c r="AJ247" s="131"/>
    </row>
    <row r="248" ht="15.75" customHeight="1">
      <c r="A248" s="131"/>
      <c r="B248" s="131"/>
      <c r="C248" s="131"/>
      <c r="D248" s="131"/>
      <c r="E248" s="131"/>
      <c r="F248" s="131"/>
      <c r="G248" s="131"/>
      <c r="H248" s="131"/>
      <c r="I248" s="131"/>
      <c r="J248" s="131"/>
      <c r="K248" s="131"/>
      <c r="L248" s="131"/>
      <c r="M248" s="131"/>
      <c r="N248" s="131"/>
      <c r="O248" s="131"/>
      <c r="P248" s="131"/>
      <c r="Q248" s="131"/>
      <c r="R248" s="131"/>
      <c r="S248" s="131"/>
      <c r="T248" s="131"/>
      <c r="U248" s="131"/>
      <c r="V248" s="131"/>
      <c r="W248" s="131"/>
      <c r="X248" s="131"/>
      <c r="Y248" s="131"/>
      <c r="Z248" s="131"/>
      <c r="AA248" s="131"/>
      <c r="AB248" s="131"/>
      <c r="AC248" s="131"/>
      <c r="AD248" s="131"/>
      <c r="AE248" s="131"/>
      <c r="AF248" s="131"/>
      <c r="AG248" s="131"/>
      <c r="AH248" s="131"/>
      <c r="AI248" s="131"/>
      <c r="AJ248" s="131"/>
    </row>
    <row r="249" ht="15.75" customHeight="1">
      <c r="A249" s="131"/>
      <c r="B249" s="131"/>
      <c r="C249" s="131"/>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c r="AA249" s="131"/>
      <c r="AB249" s="131"/>
      <c r="AC249" s="131"/>
      <c r="AD249" s="131"/>
      <c r="AE249" s="131"/>
      <c r="AF249" s="131"/>
      <c r="AG249" s="131"/>
      <c r="AH249" s="131"/>
      <c r="AI249" s="131"/>
      <c r="AJ249" s="131"/>
    </row>
    <row r="250" ht="15.75" customHeight="1">
      <c r="A250" s="131"/>
      <c r="B250" s="131"/>
      <c r="C250" s="131"/>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c r="AB250" s="131"/>
      <c r="AC250" s="131"/>
      <c r="AD250" s="131"/>
      <c r="AE250" s="131"/>
      <c r="AF250" s="131"/>
      <c r="AG250" s="131"/>
      <c r="AH250" s="131"/>
      <c r="AI250" s="131"/>
      <c r="AJ250" s="131"/>
    </row>
    <row r="251" ht="15.75" customHeight="1">
      <c r="A251" s="131"/>
      <c r="B251" s="131"/>
      <c r="C251" s="131"/>
      <c r="D251" s="131"/>
      <c r="E251" s="131"/>
      <c r="F251" s="131"/>
      <c r="G251" s="131"/>
      <c r="H251" s="131"/>
      <c r="I251" s="131"/>
      <c r="J251" s="131"/>
      <c r="K251" s="131"/>
      <c r="L251" s="131"/>
      <c r="M251" s="131"/>
      <c r="N251" s="131"/>
      <c r="O251" s="131"/>
      <c r="P251" s="131"/>
      <c r="Q251" s="131"/>
      <c r="R251" s="131"/>
      <c r="S251" s="131"/>
      <c r="T251" s="131"/>
      <c r="U251" s="131"/>
      <c r="V251" s="131"/>
      <c r="W251" s="131"/>
      <c r="X251" s="131"/>
      <c r="Y251" s="131"/>
      <c r="Z251" s="131"/>
      <c r="AA251" s="131"/>
      <c r="AB251" s="131"/>
      <c r="AC251" s="131"/>
      <c r="AD251" s="131"/>
      <c r="AE251" s="131"/>
      <c r="AF251" s="131"/>
      <c r="AG251" s="131"/>
      <c r="AH251" s="131"/>
      <c r="AI251" s="131"/>
      <c r="AJ251" s="131"/>
    </row>
    <row r="252" ht="15.75" customHeight="1">
      <c r="A252" s="131"/>
      <c r="B252" s="131"/>
      <c r="C252" s="131"/>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c r="AA252" s="131"/>
      <c r="AB252" s="131"/>
      <c r="AC252" s="131"/>
      <c r="AD252" s="131"/>
      <c r="AE252" s="131"/>
      <c r="AF252" s="131"/>
      <c r="AG252" s="131"/>
      <c r="AH252" s="131"/>
      <c r="AI252" s="131"/>
      <c r="AJ252" s="131"/>
    </row>
    <row r="253" ht="15.75" customHeight="1">
      <c r="A253" s="131"/>
      <c r="B253" s="131"/>
      <c r="C253" s="131"/>
      <c r="D253" s="131"/>
      <c r="E253" s="131"/>
      <c r="F253" s="131"/>
      <c r="G253" s="131"/>
      <c r="H253" s="131"/>
      <c r="I253" s="131"/>
      <c r="J253" s="131"/>
      <c r="K253" s="131"/>
      <c r="L253" s="131"/>
      <c r="M253" s="131"/>
      <c r="N253" s="131"/>
      <c r="O253" s="131"/>
      <c r="P253" s="131"/>
      <c r="Q253" s="131"/>
      <c r="R253" s="131"/>
      <c r="S253" s="131"/>
      <c r="T253" s="131"/>
      <c r="U253" s="131"/>
      <c r="V253" s="131"/>
      <c r="W253" s="131"/>
      <c r="X253" s="131"/>
      <c r="Y253" s="131"/>
      <c r="Z253" s="131"/>
      <c r="AA253" s="131"/>
      <c r="AB253" s="131"/>
      <c r="AC253" s="131"/>
      <c r="AD253" s="131"/>
      <c r="AE253" s="131"/>
      <c r="AF253" s="131"/>
      <c r="AG253" s="131"/>
      <c r="AH253" s="131"/>
      <c r="AI253" s="131"/>
      <c r="AJ253" s="131"/>
    </row>
    <row r="254" ht="15.75" customHeight="1">
      <c r="A254" s="131"/>
      <c r="B254" s="131"/>
      <c r="C254" s="131"/>
      <c r="D254" s="131"/>
      <c r="E254" s="131"/>
      <c r="F254" s="131"/>
      <c r="G254" s="131"/>
      <c r="H254" s="131"/>
      <c r="I254" s="131"/>
      <c r="J254" s="131"/>
      <c r="K254" s="131"/>
      <c r="L254" s="131"/>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c r="AJ254" s="131"/>
    </row>
    <row r="255" ht="15.75" customHeight="1">
      <c r="A255" s="131"/>
      <c r="B255" s="131"/>
      <c r="C255" s="131"/>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c r="AJ255" s="131"/>
    </row>
    <row r="256" ht="15.75" customHeight="1">
      <c r="A256" s="131"/>
      <c r="B256" s="131"/>
      <c r="C256" s="131"/>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c r="AJ256" s="131"/>
    </row>
    <row r="257" ht="15.75" customHeight="1">
      <c r="A257" s="131"/>
      <c r="B257" s="131"/>
      <c r="C257" s="131"/>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c r="AB257" s="131"/>
      <c r="AC257" s="131"/>
      <c r="AD257" s="131"/>
      <c r="AE257" s="131"/>
      <c r="AF257" s="131"/>
      <c r="AG257" s="131"/>
      <c r="AH257" s="131"/>
      <c r="AI257" s="131"/>
      <c r="AJ257" s="131"/>
    </row>
    <row r="258" ht="15.75" customHeight="1">
      <c r="A258" s="131"/>
      <c r="B258" s="131"/>
      <c r="C258" s="131"/>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c r="AJ258" s="131"/>
    </row>
    <row r="259" ht="15.75" customHeight="1">
      <c r="A259" s="131"/>
      <c r="B259" s="131"/>
      <c r="C259" s="131"/>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c r="AJ259" s="131"/>
    </row>
    <row r="260" ht="15.75" customHeight="1">
      <c r="A260" s="131"/>
      <c r="B260" s="131"/>
      <c r="C260" s="131"/>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c r="AB260" s="131"/>
      <c r="AC260" s="131"/>
      <c r="AD260" s="131"/>
      <c r="AE260" s="131"/>
      <c r="AF260" s="131"/>
      <c r="AG260" s="131"/>
      <c r="AH260" s="131"/>
      <c r="AI260" s="131"/>
      <c r="AJ260" s="131"/>
    </row>
    <row r="261" ht="15.75" customHeight="1">
      <c r="A261" s="131"/>
      <c r="B261" s="131"/>
      <c r="C261" s="131"/>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c r="AB261" s="131"/>
      <c r="AC261" s="131"/>
      <c r="AD261" s="131"/>
      <c r="AE261" s="131"/>
      <c r="AF261" s="131"/>
      <c r="AG261" s="131"/>
      <c r="AH261" s="131"/>
      <c r="AI261" s="131"/>
      <c r="AJ261" s="131"/>
    </row>
    <row r="262" ht="15.75" customHeight="1">
      <c r="A262" s="131"/>
      <c r="B262" s="131"/>
      <c r="C262" s="131"/>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c r="AB262" s="131"/>
      <c r="AC262" s="131"/>
      <c r="AD262" s="131"/>
      <c r="AE262" s="131"/>
      <c r="AF262" s="131"/>
      <c r="AG262" s="131"/>
      <c r="AH262" s="131"/>
      <c r="AI262" s="131"/>
      <c r="AJ262" s="131"/>
    </row>
    <row r="263" ht="15.75" customHeight="1">
      <c r="A263" s="131"/>
      <c r="B263" s="131"/>
      <c r="C263" s="131"/>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c r="AB263" s="131"/>
      <c r="AC263" s="131"/>
      <c r="AD263" s="131"/>
      <c r="AE263" s="131"/>
      <c r="AF263" s="131"/>
      <c r="AG263" s="131"/>
      <c r="AH263" s="131"/>
      <c r="AI263" s="131"/>
      <c r="AJ263" s="131"/>
    </row>
    <row r="264" ht="15.75" customHeight="1">
      <c r="A264" s="131"/>
      <c r="B264" s="131"/>
      <c r="C264" s="131"/>
      <c r="D264" s="131"/>
      <c r="E264" s="131"/>
      <c r="F264" s="131"/>
      <c r="G264" s="131"/>
      <c r="H264" s="131"/>
      <c r="I264" s="131"/>
      <c r="J264" s="131"/>
      <c r="K264" s="131"/>
      <c r="L264" s="131"/>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c r="AJ264" s="131"/>
    </row>
    <row r="265" ht="15.75" customHeight="1">
      <c r="A265" s="131"/>
      <c r="B265" s="131"/>
      <c r="C265" s="131"/>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c r="AA265" s="131"/>
      <c r="AB265" s="131"/>
      <c r="AC265" s="131"/>
      <c r="AD265" s="131"/>
      <c r="AE265" s="131"/>
      <c r="AF265" s="131"/>
      <c r="AG265" s="131"/>
      <c r="AH265" s="131"/>
      <c r="AI265" s="131"/>
      <c r="AJ265" s="131"/>
    </row>
    <row r="266" ht="15.75" customHeight="1">
      <c r="A266" s="131"/>
      <c r="B266" s="131"/>
      <c r="C266" s="131"/>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c r="AB266" s="131"/>
      <c r="AC266" s="131"/>
      <c r="AD266" s="131"/>
      <c r="AE266" s="131"/>
      <c r="AF266" s="131"/>
      <c r="AG266" s="131"/>
      <c r="AH266" s="131"/>
      <c r="AI266" s="131"/>
      <c r="AJ266" s="131"/>
    </row>
    <row r="267" ht="15.75" customHeight="1">
      <c r="A267" s="131"/>
      <c r="B267" s="131"/>
      <c r="C267" s="131"/>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c r="AB267" s="131"/>
      <c r="AC267" s="131"/>
      <c r="AD267" s="131"/>
      <c r="AE267" s="131"/>
      <c r="AF267" s="131"/>
      <c r="AG267" s="131"/>
      <c r="AH267" s="131"/>
      <c r="AI267" s="131"/>
      <c r="AJ267" s="131"/>
    </row>
    <row r="268" ht="15.75" customHeight="1">
      <c r="A268" s="131"/>
      <c r="B268" s="131"/>
      <c r="C268" s="131"/>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c r="AB268" s="131"/>
      <c r="AC268" s="131"/>
      <c r="AD268" s="131"/>
      <c r="AE268" s="131"/>
      <c r="AF268" s="131"/>
      <c r="AG268" s="131"/>
      <c r="AH268" s="131"/>
      <c r="AI268" s="131"/>
      <c r="AJ268" s="131"/>
    </row>
    <row r="269" ht="15.75" customHeight="1">
      <c r="A269" s="131"/>
      <c r="B269" s="131"/>
      <c r="C269" s="131"/>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c r="AA269" s="131"/>
      <c r="AB269" s="131"/>
      <c r="AC269" s="131"/>
      <c r="AD269" s="131"/>
      <c r="AE269" s="131"/>
      <c r="AF269" s="131"/>
      <c r="AG269" s="131"/>
      <c r="AH269" s="131"/>
      <c r="AI269" s="131"/>
      <c r="AJ269" s="131"/>
    </row>
    <row r="270" ht="15.75" customHeight="1">
      <c r="A270" s="131"/>
      <c r="B270" s="131"/>
      <c r="C270" s="131"/>
      <c r="D270" s="131"/>
      <c r="E270" s="131"/>
      <c r="F270" s="131"/>
      <c r="G270" s="131"/>
      <c r="H270" s="131"/>
      <c r="I270" s="131"/>
      <c r="J270" s="131"/>
      <c r="K270" s="131"/>
      <c r="L270" s="131"/>
      <c r="M270" s="131"/>
      <c r="N270" s="131"/>
      <c r="O270" s="131"/>
      <c r="P270" s="131"/>
      <c r="Q270" s="131"/>
      <c r="R270" s="131"/>
      <c r="S270" s="131"/>
      <c r="T270" s="131"/>
      <c r="U270" s="131"/>
      <c r="V270" s="131"/>
      <c r="W270" s="131"/>
      <c r="X270" s="131"/>
      <c r="Y270" s="131"/>
      <c r="Z270" s="131"/>
      <c r="AA270" s="131"/>
      <c r="AB270" s="131"/>
      <c r="AC270" s="131"/>
      <c r="AD270" s="131"/>
      <c r="AE270" s="131"/>
      <c r="AF270" s="131"/>
      <c r="AG270" s="131"/>
      <c r="AH270" s="131"/>
      <c r="AI270" s="131"/>
      <c r="AJ270" s="131"/>
    </row>
    <row r="271" ht="15.75" customHeight="1">
      <c r="A271" s="131"/>
      <c r="B271" s="131"/>
      <c r="C271" s="131"/>
      <c r="D271" s="131"/>
      <c r="E271" s="131"/>
      <c r="F271" s="131"/>
      <c r="G271" s="131"/>
      <c r="H271" s="131"/>
      <c r="I271" s="131"/>
      <c r="J271" s="131"/>
      <c r="K271" s="131"/>
      <c r="L271" s="131"/>
      <c r="M271" s="131"/>
      <c r="N271" s="131"/>
      <c r="O271" s="131"/>
      <c r="P271" s="131"/>
      <c r="Q271" s="131"/>
      <c r="R271" s="131"/>
      <c r="S271" s="131"/>
      <c r="T271" s="131"/>
      <c r="U271" s="131"/>
      <c r="V271" s="131"/>
      <c r="W271" s="131"/>
      <c r="X271" s="131"/>
      <c r="Y271" s="131"/>
      <c r="Z271" s="131"/>
      <c r="AA271" s="131"/>
      <c r="AB271" s="131"/>
      <c r="AC271" s="131"/>
      <c r="AD271" s="131"/>
      <c r="AE271" s="131"/>
      <c r="AF271" s="131"/>
      <c r="AG271" s="131"/>
      <c r="AH271" s="131"/>
      <c r="AI271" s="131"/>
      <c r="AJ271" s="131"/>
    </row>
    <row r="272" ht="15.75" customHeight="1">
      <c r="A272" s="131"/>
      <c r="B272" s="131"/>
      <c r="C272" s="131"/>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c r="AA272" s="131"/>
      <c r="AB272" s="131"/>
      <c r="AC272" s="131"/>
      <c r="AD272" s="131"/>
      <c r="AE272" s="131"/>
      <c r="AF272" s="131"/>
      <c r="AG272" s="131"/>
      <c r="AH272" s="131"/>
      <c r="AI272" s="131"/>
      <c r="AJ272" s="131"/>
    </row>
    <row r="273" ht="15.75" customHeight="1">
      <c r="A273" s="131"/>
      <c r="B273" s="131"/>
      <c r="C273" s="131"/>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c r="AA273" s="131"/>
      <c r="AB273" s="131"/>
      <c r="AC273" s="131"/>
      <c r="AD273" s="131"/>
      <c r="AE273" s="131"/>
      <c r="AF273" s="131"/>
      <c r="AG273" s="131"/>
      <c r="AH273" s="131"/>
      <c r="AI273" s="131"/>
      <c r="AJ273" s="131"/>
    </row>
    <row r="274" ht="15.75" customHeight="1">
      <c r="A274" s="131"/>
      <c r="B274" s="131"/>
      <c r="C274" s="131"/>
      <c r="D274" s="131"/>
      <c r="E274" s="131"/>
      <c r="F274" s="131"/>
      <c r="G274" s="131"/>
      <c r="H274" s="131"/>
      <c r="I274" s="131"/>
      <c r="J274" s="131"/>
      <c r="K274" s="131"/>
      <c r="L274" s="131"/>
      <c r="M274" s="131"/>
      <c r="N274" s="131"/>
      <c r="O274" s="131"/>
      <c r="P274" s="131"/>
      <c r="Q274" s="131"/>
      <c r="R274" s="131"/>
      <c r="S274" s="131"/>
      <c r="T274" s="131"/>
      <c r="U274" s="131"/>
      <c r="V274" s="131"/>
      <c r="W274" s="131"/>
      <c r="X274" s="131"/>
      <c r="Y274" s="131"/>
      <c r="Z274" s="131"/>
      <c r="AA274" s="131"/>
      <c r="AB274" s="131"/>
      <c r="AC274" s="131"/>
      <c r="AD274" s="131"/>
      <c r="AE274" s="131"/>
      <c r="AF274" s="131"/>
      <c r="AG274" s="131"/>
      <c r="AH274" s="131"/>
      <c r="AI274" s="131"/>
      <c r="AJ274" s="131"/>
    </row>
    <row r="275" ht="15.75" customHeight="1">
      <c r="A275" s="131"/>
      <c r="B275" s="131"/>
      <c r="C275" s="131"/>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c r="AA275" s="131"/>
      <c r="AB275" s="131"/>
      <c r="AC275" s="131"/>
      <c r="AD275" s="131"/>
      <c r="AE275" s="131"/>
      <c r="AF275" s="131"/>
      <c r="AG275" s="131"/>
      <c r="AH275" s="131"/>
      <c r="AI275" s="131"/>
      <c r="AJ275" s="131"/>
    </row>
    <row r="276" ht="15.75" customHeight="1">
      <c r="A276" s="131"/>
      <c r="B276" s="131"/>
      <c r="C276" s="131"/>
      <c r="D276" s="131"/>
      <c r="E276" s="131"/>
      <c r="F276" s="131"/>
      <c r="G276" s="131"/>
      <c r="H276" s="131"/>
      <c r="I276" s="131"/>
      <c r="J276" s="131"/>
      <c r="K276" s="131"/>
      <c r="L276" s="131"/>
      <c r="M276" s="131"/>
      <c r="N276" s="131"/>
      <c r="O276" s="131"/>
      <c r="P276" s="131"/>
      <c r="Q276" s="131"/>
      <c r="R276" s="131"/>
      <c r="S276" s="131"/>
      <c r="T276" s="131"/>
      <c r="U276" s="131"/>
      <c r="V276" s="131"/>
      <c r="W276" s="131"/>
      <c r="X276" s="131"/>
      <c r="Y276" s="131"/>
      <c r="Z276" s="131"/>
      <c r="AA276" s="131"/>
      <c r="AB276" s="131"/>
      <c r="AC276" s="131"/>
      <c r="AD276" s="131"/>
      <c r="AE276" s="131"/>
      <c r="AF276" s="131"/>
      <c r="AG276" s="131"/>
      <c r="AH276" s="131"/>
      <c r="AI276" s="131"/>
      <c r="AJ276" s="131"/>
    </row>
    <row r="277" ht="15.75" customHeight="1">
      <c r="A277" s="131"/>
      <c r="B277" s="131"/>
      <c r="C277" s="131"/>
      <c r="D277" s="131"/>
      <c r="E277" s="131"/>
      <c r="F277" s="131"/>
      <c r="G277" s="131"/>
      <c r="H277" s="131"/>
      <c r="I277" s="131"/>
      <c r="J277" s="131"/>
      <c r="K277" s="131"/>
      <c r="L277" s="131"/>
      <c r="M277" s="131"/>
      <c r="N277" s="131"/>
      <c r="O277" s="131"/>
      <c r="P277" s="131"/>
      <c r="Q277" s="131"/>
      <c r="R277" s="131"/>
      <c r="S277" s="131"/>
      <c r="T277" s="131"/>
      <c r="U277" s="131"/>
      <c r="V277" s="131"/>
      <c r="W277" s="131"/>
      <c r="X277" s="131"/>
      <c r="Y277" s="131"/>
      <c r="Z277" s="131"/>
      <c r="AA277" s="131"/>
      <c r="AB277" s="131"/>
      <c r="AC277" s="131"/>
      <c r="AD277" s="131"/>
      <c r="AE277" s="131"/>
      <c r="AF277" s="131"/>
      <c r="AG277" s="131"/>
      <c r="AH277" s="131"/>
      <c r="AI277" s="131"/>
      <c r="AJ277" s="131"/>
    </row>
    <row r="278" ht="15.75" customHeight="1">
      <c r="A278" s="131"/>
      <c r="B278" s="131"/>
      <c r="C278" s="131"/>
      <c r="D278" s="131"/>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c r="AA278" s="131"/>
      <c r="AB278" s="131"/>
      <c r="AC278" s="131"/>
      <c r="AD278" s="131"/>
      <c r="AE278" s="131"/>
      <c r="AF278" s="131"/>
      <c r="AG278" s="131"/>
      <c r="AH278" s="131"/>
      <c r="AI278" s="131"/>
      <c r="AJ278" s="131"/>
    </row>
    <row r="279" ht="15.75" customHeight="1">
      <c r="A279" s="131"/>
      <c r="B279" s="131"/>
      <c r="C279" s="131"/>
      <c r="D279" s="131"/>
      <c r="E279" s="131"/>
      <c r="F279" s="131"/>
      <c r="G279" s="131"/>
      <c r="H279" s="131"/>
      <c r="I279" s="131"/>
      <c r="J279" s="131"/>
      <c r="K279" s="131"/>
      <c r="L279" s="131"/>
      <c r="M279" s="131"/>
      <c r="N279" s="131"/>
      <c r="O279" s="131"/>
      <c r="P279" s="131"/>
      <c r="Q279" s="131"/>
      <c r="R279" s="131"/>
      <c r="S279" s="131"/>
      <c r="T279" s="131"/>
      <c r="U279" s="131"/>
      <c r="V279" s="131"/>
      <c r="W279" s="131"/>
      <c r="X279" s="131"/>
      <c r="Y279" s="131"/>
      <c r="Z279" s="131"/>
      <c r="AA279" s="131"/>
      <c r="AB279" s="131"/>
      <c r="AC279" s="131"/>
      <c r="AD279" s="131"/>
      <c r="AE279" s="131"/>
      <c r="AF279" s="131"/>
      <c r="AG279" s="131"/>
      <c r="AH279" s="131"/>
      <c r="AI279" s="131"/>
      <c r="AJ279" s="131"/>
    </row>
    <row r="280" ht="15.75" customHeight="1">
      <c r="A280" s="131"/>
      <c r="B280" s="131"/>
      <c r="C280" s="131"/>
      <c r="D280" s="131"/>
      <c r="E280" s="131"/>
      <c r="F280" s="131"/>
      <c r="G280" s="131"/>
      <c r="H280" s="131"/>
      <c r="I280" s="131"/>
      <c r="J280" s="131"/>
      <c r="K280" s="131"/>
      <c r="L280" s="131"/>
      <c r="M280" s="131"/>
      <c r="N280" s="131"/>
      <c r="O280" s="131"/>
      <c r="P280" s="131"/>
      <c r="Q280" s="131"/>
      <c r="R280" s="131"/>
      <c r="S280" s="131"/>
      <c r="T280" s="131"/>
      <c r="U280" s="131"/>
      <c r="V280" s="131"/>
      <c r="W280" s="131"/>
      <c r="X280" s="131"/>
      <c r="Y280" s="131"/>
      <c r="Z280" s="131"/>
      <c r="AA280" s="131"/>
      <c r="AB280" s="131"/>
      <c r="AC280" s="131"/>
      <c r="AD280" s="131"/>
      <c r="AE280" s="131"/>
      <c r="AF280" s="131"/>
      <c r="AG280" s="131"/>
      <c r="AH280" s="131"/>
      <c r="AI280" s="131"/>
      <c r="AJ280" s="131"/>
    </row>
    <row r="281" ht="15.75" customHeight="1">
      <c r="A281" s="131"/>
      <c r="B281" s="131"/>
      <c r="C281" s="131"/>
      <c r="D281" s="131"/>
      <c r="E281" s="131"/>
      <c r="F281" s="131"/>
      <c r="G281" s="131"/>
      <c r="H281" s="131"/>
      <c r="I281" s="131"/>
      <c r="J281" s="131"/>
      <c r="K281" s="131"/>
      <c r="L281" s="131"/>
      <c r="M281" s="131"/>
      <c r="N281" s="131"/>
      <c r="O281" s="131"/>
      <c r="P281" s="131"/>
      <c r="Q281" s="131"/>
      <c r="R281" s="131"/>
      <c r="S281" s="131"/>
      <c r="T281" s="131"/>
      <c r="U281" s="131"/>
      <c r="V281" s="131"/>
      <c r="W281" s="131"/>
      <c r="X281" s="131"/>
      <c r="Y281" s="131"/>
      <c r="Z281" s="131"/>
      <c r="AA281" s="131"/>
      <c r="AB281" s="131"/>
      <c r="AC281" s="131"/>
      <c r="AD281" s="131"/>
      <c r="AE281" s="131"/>
      <c r="AF281" s="131"/>
      <c r="AG281" s="131"/>
      <c r="AH281" s="131"/>
      <c r="AI281" s="131"/>
      <c r="AJ281" s="131"/>
    </row>
    <row r="282" ht="15.75" customHeight="1">
      <c r="A282" s="131"/>
      <c r="B282" s="131"/>
      <c r="C282" s="131"/>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c r="AA282" s="131"/>
      <c r="AB282" s="131"/>
      <c r="AC282" s="131"/>
      <c r="AD282" s="131"/>
      <c r="AE282" s="131"/>
      <c r="AF282" s="131"/>
      <c r="AG282" s="131"/>
      <c r="AH282" s="131"/>
      <c r="AI282" s="131"/>
      <c r="AJ282" s="131"/>
    </row>
    <row r="283" ht="15.75" customHeight="1">
      <c r="A283" s="131"/>
      <c r="B283" s="131"/>
      <c r="C283" s="131"/>
      <c r="D283" s="131"/>
      <c r="E283" s="131"/>
      <c r="F283" s="131"/>
      <c r="G283" s="131"/>
      <c r="H283" s="131"/>
      <c r="I283" s="131"/>
      <c r="J283" s="131"/>
      <c r="K283" s="131"/>
      <c r="L283" s="131"/>
      <c r="M283" s="131"/>
      <c r="N283" s="131"/>
      <c r="O283" s="131"/>
      <c r="P283" s="131"/>
      <c r="Q283" s="131"/>
      <c r="R283" s="131"/>
      <c r="S283" s="131"/>
      <c r="T283" s="131"/>
      <c r="U283" s="131"/>
      <c r="V283" s="131"/>
      <c r="W283" s="131"/>
      <c r="X283" s="131"/>
      <c r="Y283" s="131"/>
      <c r="Z283" s="131"/>
      <c r="AA283" s="131"/>
      <c r="AB283" s="131"/>
      <c r="AC283" s="131"/>
      <c r="AD283" s="131"/>
      <c r="AE283" s="131"/>
      <c r="AF283" s="131"/>
      <c r="AG283" s="131"/>
      <c r="AH283" s="131"/>
      <c r="AI283" s="131"/>
      <c r="AJ283" s="131"/>
    </row>
    <row r="284" ht="15.75" customHeight="1">
      <c r="A284" s="131"/>
      <c r="B284" s="131"/>
      <c r="C284" s="131"/>
      <c r="D284" s="131"/>
      <c r="E284" s="131"/>
      <c r="F284" s="131"/>
      <c r="G284" s="131"/>
      <c r="H284" s="131"/>
      <c r="I284" s="131"/>
      <c r="J284" s="131"/>
      <c r="K284" s="131"/>
      <c r="L284" s="131"/>
      <c r="M284" s="131"/>
      <c r="N284" s="131"/>
      <c r="O284" s="131"/>
      <c r="P284" s="131"/>
      <c r="Q284" s="131"/>
      <c r="R284" s="131"/>
      <c r="S284" s="131"/>
      <c r="T284" s="131"/>
      <c r="U284" s="131"/>
      <c r="V284" s="131"/>
      <c r="W284" s="131"/>
      <c r="X284" s="131"/>
      <c r="Y284" s="131"/>
      <c r="Z284" s="131"/>
      <c r="AA284" s="131"/>
      <c r="AB284" s="131"/>
      <c r="AC284" s="131"/>
      <c r="AD284" s="131"/>
      <c r="AE284" s="131"/>
      <c r="AF284" s="131"/>
      <c r="AG284" s="131"/>
      <c r="AH284" s="131"/>
      <c r="AI284" s="131"/>
      <c r="AJ284" s="131"/>
    </row>
    <row r="285" ht="15.75" customHeight="1">
      <c r="A285" s="131"/>
      <c r="B285" s="131"/>
      <c r="C285" s="131"/>
      <c r="D285" s="131"/>
      <c r="E285" s="131"/>
      <c r="F285" s="131"/>
      <c r="G285" s="131"/>
      <c r="H285" s="131"/>
      <c r="I285" s="131"/>
      <c r="J285" s="131"/>
      <c r="K285" s="131"/>
      <c r="L285" s="131"/>
      <c r="M285" s="131"/>
      <c r="N285" s="131"/>
      <c r="O285" s="131"/>
      <c r="P285" s="131"/>
      <c r="Q285" s="131"/>
      <c r="R285" s="131"/>
      <c r="S285" s="131"/>
      <c r="T285" s="131"/>
      <c r="U285" s="131"/>
      <c r="V285" s="131"/>
      <c r="W285" s="131"/>
      <c r="X285" s="131"/>
      <c r="Y285" s="131"/>
      <c r="Z285" s="131"/>
      <c r="AA285" s="131"/>
      <c r="AB285" s="131"/>
      <c r="AC285" s="131"/>
      <c r="AD285" s="131"/>
      <c r="AE285" s="131"/>
      <c r="AF285" s="131"/>
      <c r="AG285" s="131"/>
      <c r="AH285" s="131"/>
      <c r="AI285" s="131"/>
      <c r="AJ285" s="131"/>
    </row>
    <row r="286" ht="15.75" customHeight="1">
      <c r="A286" s="131"/>
      <c r="B286" s="131"/>
      <c r="C286" s="131"/>
      <c r="D286" s="131"/>
      <c r="E286" s="131"/>
      <c r="F286" s="131"/>
      <c r="G286" s="131"/>
      <c r="H286" s="131"/>
      <c r="I286" s="131"/>
      <c r="J286" s="131"/>
      <c r="K286" s="131"/>
      <c r="L286" s="131"/>
      <c r="M286" s="131"/>
      <c r="N286" s="131"/>
      <c r="O286" s="131"/>
      <c r="P286" s="131"/>
      <c r="Q286" s="131"/>
      <c r="R286" s="131"/>
      <c r="S286" s="131"/>
      <c r="T286" s="131"/>
      <c r="U286" s="131"/>
      <c r="V286" s="131"/>
      <c r="W286" s="131"/>
      <c r="X286" s="131"/>
      <c r="Y286" s="131"/>
      <c r="Z286" s="131"/>
      <c r="AA286" s="131"/>
      <c r="AB286" s="131"/>
      <c r="AC286" s="131"/>
      <c r="AD286" s="131"/>
      <c r="AE286" s="131"/>
      <c r="AF286" s="131"/>
      <c r="AG286" s="131"/>
      <c r="AH286" s="131"/>
      <c r="AI286" s="131"/>
      <c r="AJ286" s="131"/>
    </row>
    <row r="287" ht="15.75" customHeight="1">
      <c r="A287" s="131"/>
      <c r="B287" s="131"/>
      <c r="C287" s="131"/>
      <c r="D287" s="131"/>
      <c r="E287" s="131"/>
      <c r="F287" s="131"/>
      <c r="G287" s="131"/>
      <c r="H287" s="131"/>
      <c r="I287" s="131"/>
      <c r="J287" s="131"/>
      <c r="K287" s="131"/>
      <c r="L287" s="131"/>
      <c r="M287" s="131"/>
      <c r="N287" s="131"/>
      <c r="O287" s="131"/>
      <c r="P287" s="131"/>
      <c r="Q287" s="131"/>
      <c r="R287" s="131"/>
      <c r="S287" s="131"/>
      <c r="T287" s="131"/>
      <c r="U287" s="131"/>
      <c r="V287" s="131"/>
      <c r="W287" s="131"/>
      <c r="X287" s="131"/>
      <c r="Y287" s="131"/>
      <c r="Z287" s="131"/>
      <c r="AA287" s="131"/>
      <c r="AB287" s="131"/>
      <c r="AC287" s="131"/>
      <c r="AD287" s="131"/>
      <c r="AE287" s="131"/>
      <c r="AF287" s="131"/>
      <c r="AG287" s="131"/>
      <c r="AH287" s="131"/>
      <c r="AI287" s="131"/>
      <c r="AJ287" s="131"/>
    </row>
    <row r="288" ht="15.75" customHeight="1">
      <c r="A288" s="131"/>
      <c r="B288" s="131"/>
      <c r="C288" s="131"/>
      <c r="D288" s="131"/>
      <c r="E288" s="131"/>
      <c r="F288" s="131"/>
      <c r="G288" s="131"/>
      <c r="H288" s="131"/>
      <c r="I288" s="131"/>
      <c r="J288" s="131"/>
      <c r="K288" s="131"/>
      <c r="L288" s="131"/>
      <c r="M288" s="131"/>
      <c r="N288" s="131"/>
      <c r="O288" s="131"/>
      <c r="P288" s="131"/>
      <c r="Q288" s="131"/>
      <c r="R288" s="131"/>
      <c r="S288" s="131"/>
      <c r="T288" s="131"/>
      <c r="U288" s="131"/>
      <c r="V288" s="131"/>
      <c r="W288" s="131"/>
      <c r="X288" s="131"/>
      <c r="Y288" s="131"/>
      <c r="Z288" s="131"/>
      <c r="AA288" s="131"/>
      <c r="AB288" s="131"/>
      <c r="AC288" s="131"/>
      <c r="AD288" s="131"/>
      <c r="AE288" s="131"/>
      <c r="AF288" s="131"/>
      <c r="AG288" s="131"/>
      <c r="AH288" s="131"/>
      <c r="AI288" s="131"/>
      <c r="AJ288" s="131"/>
    </row>
    <row r="289" ht="15.75" customHeight="1">
      <c r="A289" s="131"/>
      <c r="B289" s="131"/>
      <c r="C289" s="131"/>
      <c r="D289" s="131"/>
      <c r="E289" s="131"/>
      <c r="F289" s="131"/>
      <c r="G289" s="131"/>
      <c r="H289" s="131"/>
      <c r="I289" s="131"/>
      <c r="J289" s="131"/>
      <c r="K289" s="131"/>
      <c r="L289" s="131"/>
      <c r="M289" s="131"/>
      <c r="N289" s="131"/>
      <c r="O289" s="131"/>
      <c r="P289" s="131"/>
      <c r="Q289" s="131"/>
      <c r="R289" s="131"/>
      <c r="S289" s="131"/>
      <c r="T289" s="131"/>
      <c r="U289" s="131"/>
      <c r="V289" s="131"/>
      <c r="W289" s="131"/>
      <c r="X289" s="131"/>
      <c r="Y289" s="131"/>
      <c r="Z289" s="131"/>
      <c r="AA289" s="131"/>
      <c r="AB289" s="131"/>
      <c r="AC289" s="131"/>
      <c r="AD289" s="131"/>
      <c r="AE289" s="131"/>
      <c r="AF289" s="131"/>
      <c r="AG289" s="131"/>
      <c r="AH289" s="131"/>
      <c r="AI289" s="131"/>
      <c r="AJ289" s="131"/>
    </row>
    <row r="290" ht="15.75" customHeight="1">
      <c r="A290" s="131"/>
      <c r="B290" s="131"/>
      <c r="C290" s="131"/>
      <c r="D290" s="131"/>
      <c r="E290" s="131"/>
      <c r="F290" s="131"/>
      <c r="G290" s="131"/>
      <c r="H290" s="131"/>
      <c r="I290" s="131"/>
      <c r="J290" s="131"/>
      <c r="K290" s="131"/>
      <c r="L290" s="131"/>
      <c r="M290" s="131"/>
      <c r="N290" s="131"/>
      <c r="O290" s="131"/>
      <c r="P290" s="131"/>
      <c r="Q290" s="131"/>
      <c r="R290" s="131"/>
      <c r="S290" s="131"/>
      <c r="T290" s="131"/>
      <c r="U290" s="131"/>
      <c r="V290" s="131"/>
      <c r="W290" s="131"/>
      <c r="X290" s="131"/>
      <c r="Y290" s="131"/>
      <c r="Z290" s="131"/>
      <c r="AA290" s="131"/>
      <c r="AB290" s="131"/>
      <c r="AC290" s="131"/>
      <c r="AD290" s="131"/>
      <c r="AE290" s="131"/>
      <c r="AF290" s="131"/>
      <c r="AG290" s="131"/>
      <c r="AH290" s="131"/>
      <c r="AI290" s="131"/>
      <c r="AJ290" s="131"/>
    </row>
    <row r="291" ht="15.75" customHeight="1">
      <c r="A291" s="131"/>
      <c r="B291" s="131"/>
      <c r="C291" s="131"/>
      <c r="D291" s="131"/>
      <c r="E291" s="131"/>
      <c r="F291" s="131"/>
      <c r="G291" s="131"/>
      <c r="H291" s="131"/>
      <c r="I291" s="131"/>
      <c r="J291" s="131"/>
      <c r="K291" s="131"/>
      <c r="L291" s="131"/>
      <c r="M291" s="131"/>
      <c r="N291" s="131"/>
      <c r="O291" s="131"/>
      <c r="P291" s="131"/>
      <c r="Q291" s="131"/>
      <c r="R291" s="131"/>
      <c r="S291" s="131"/>
      <c r="T291" s="131"/>
      <c r="U291" s="131"/>
      <c r="V291" s="131"/>
      <c r="W291" s="131"/>
      <c r="X291" s="131"/>
      <c r="Y291" s="131"/>
      <c r="Z291" s="131"/>
      <c r="AA291" s="131"/>
      <c r="AB291" s="131"/>
      <c r="AC291" s="131"/>
      <c r="AD291" s="131"/>
      <c r="AE291" s="131"/>
      <c r="AF291" s="131"/>
      <c r="AG291" s="131"/>
      <c r="AH291" s="131"/>
      <c r="AI291" s="131"/>
      <c r="AJ291" s="131"/>
    </row>
    <row r="292" ht="15.75" customHeight="1">
      <c r="A292" s="131"/>
      <c r="B292" s="131"/>
      <c r="C292" s="131"/>
      <c r="D292" s="131"/>
      <c r="E292" s="131"/>
      <c r="F292" s="131"/>
      <c r="G292" s="131"/>
      <c r="H292" s="131"/>
      <c r="I292" s="131"/>
      <c r="J292" s="131"/>
      <c r="K292" s="131"/>
      <c r="L292" s="131"/>
      <c r="M292" s="131"/>
      <c r="N292" s="131"/>
      <c r="O292" s="131"/>
      <c r="P292" s="131"/>
      <c r="Q292" s="131"/>
      <c r="R292" s="131"/>
      <c r="S292" s="131"/>
      <c r="T292" s="131"/>
      <c r="U292" s="131"/>
      <c r="V292" s="131"/>
      <c r="W292" s="131"/>
      <c r="X292" s="131"/>
      <c r="Y292" s="131"/>
      <c r="Z292" s="131"/>
      <c r="AA292" s="131"/>
      <c r="AB292" s="131"/>
      <c r="AC292" s="131"/>
      <c r="AD292" s="131"/>
      <c r="AE292" s="131"/>
      <c r="AF292" s="131"/>
      <c r="AG292" s="131"/>
      <c r="AH292" s="131"/>
      <c r="AI292" s="131"/>
      <c r="AJ292" s="131"/>
    </row>
    <row r="293" ht="15.75" customHeight="1">
      <c r="A293" s="131"/>
      <c r="B293" s="131"/>
      <c r="C293" s="131"/>
      <c r="D293" s="131"/>
      <c r="E293" s="131"/>
      <c r="F293" s="131"/>
      <c r="G293" s="131"/>
      <c r="H293" s="131"/>
      <c r="I293" s="131"/>
      <c r="J293" s="131"/>
      <c r="K293" s="131"/>
      <c r="L293" s="131"/>
      <c r="M293" s="131"/>
      <c r="N293" s="131"/>
      <c r="O293" s="131"/>
      <c r="P293" s="131"/>
      <c r="Q293" s="131"/>
      <c r="R293" s="131"/>
      <c r="S293" s="131"/>
      <c r="T293" s="131"/>
      <c r="U293" s="131"/>
      <c r="V293" s="131"/>
      <c r="W293" s="131"/>
      <c r="X293" s="131"/>
      <c r="Y293" s="131"/>
      <c r="Z293" s="131"/>
      <c r="AA293" s="131"/>
      <c r="AB293" s="131"/>
      <c r="AC293" s="131"/>
      <c r="AD293" s="131"/>
      <c r="AE293" s="131"/>
      <c r="AF293" s="131"/>
      <c r="AG293" s="131"/>
      <c r="AH293" s="131"/>
      <c r="AI293" s="131"/>
      <c r="AJ293" s="131"/>
    </row>
    <row r="294" ht="15.75" customHeight="1">
      <c r="A294" s="131"/>
      <c r="B294" s="131"/>
      <c r="C294" s="131"/>
      <c r="D294" s="131"/>
      <c r="E294" s="131"/>
      <c r="F294" s="131"/>
      <c r="G294" s="131"/>
      <c r="H294" s="131"/>
      <c r="I294" s="131"/>
      <c r="J294" s="131"/>
      <c r="K294" s="131"/>
      <c r="L294" s="131"/>
      <c r="M294" s="131"/>
      <c r="N294" s="131"/>
      <c r="O294" s="131"/>
      <c r="P294" s="131"/>
      <c r="Q294" s="131"/>
      <c r="R294" s="131"/>
      <c r="S294" s="131"/>
      <c r="T294" s="131"/>
      <c r="U294" s="131"/>
      <c r="V294" s="131"/>
      <c r="W294" s="131"/>
      <c r="X294" s="131"/>
      <c r="Y294" s="131"/>
      <c r="Z294" s="131"/>
      <c r="AA294" s="131"/>
      <c r="AB294" s="131"/>
      <c r="AC294" s="131"/>
      <c r="AD294" s="131"/>
      <c r="AE294" s="131"/>
      <c r="AF294" s="131"/>
      <c r="AG294" s="131"/>
      <c r="AH294" s="131"/>
      <c r="AI294" s="131"/>
      <c r="AJ294" s="131"/>
    </row>
    <row r="295" ht="15.75" customHeight="1">
      <c r="A295" s="131"/>
      <c r="B295" s="131"/>
      <c r="C295" s="131"/>
      <c r="D295" s="131"/>
      <c r="E295" s="131"/>
      <c r="F295" s="131"/>
      <c r="G295" s="131"/>
      <c r="H295" s="131"/>
      <c r="I295" s="131"/>
      <c r="J295" s="131"/>
      <c r="K295" s="131"/>
      <c r="L295" s="131"/>
      <c r="M295" s="131"/>
      <c r="N295" s="131"/>
      <c r="O295" s="131"/>
      <c r="P295" s="131"/>
      <c r="Q295" s="131"/>
      <c r="R295" s="131"/>
      <c r="S295" s="131"/>
      <c r="T295" s="131"/>
      <c r="U295" s="131"/>
      <c r="V295" s="131"/>
      <c r="W295" s="131"/>
      <c r="X295" s="131"/>
      <c r="Y295" s="131"/>
      <c r="Z295" s="131"/>
      <c r="AA295" s="131"/>
      <c r="AB295" s="131"/>
      <c r="AC295" s="131"/>
      <c r="AD295" s="131"/>
      <c r="AE295" s="131"/>
      <c r="AF295" s="131"/>
      <c r="AG295" s="131"/>
      <c r="AH295" s="131"/>
      <c r="AI295" s="131"/>
      <c r="AJ295" s="131"/>
    </row>
    <row r="296" ht="15.75" customHeight="1">
      <c r="A296" s="131"/>
      <c r="B296" s="131"/>
      <c r="C296" s="131"/>
      <c r="D296" s="131"/>
      <c r="E296" s="131"/>
      <c r="F296" s="131"/>
      <c r="G296" s="131"/>
      <c r="H296" s="131"/>
      <c r="I296" s="131"/>
      <c r="J296" s="131"/>
      <c r="K296" s="131"/>
      <c r="L296" s="131"/>
      <c r="M296" s="131"/>
      <c r="N296" s="131"/>
      <c r="O296" s="131"/>
      <c r="P296" s="131"/>
      <c r="Q296" s="131"/>
      <c r="R296" s="131"/>
      <c r="S296" s="131"/>
      <c r="T296" s="131"/>
      <c r="U296" s="131"/>
      <c r="V296" s="131"/>
      <c r="W296" s="131"/>
      <c r="X296" s="131"/>
      <c r="Y296" s="131"/>
      <c r="Z296" s="131"/>
      <c r="AA296" s="131"/>
      <c r="AB296" s="131"/>
      <c r="AC296" s="131"/>
      <c r="AD296" s="131"/>
      <c r="AE296" s="131"/>
      <c r="AF296" s="131"/>
      <c r="AG296" s="131"/>
      <c r="AH296" s="131"/>
      <c r="AI296" s="131"/>
      <c r="AJ296" s="131"/>
    </row>
    <row r="297" ht="15.75" customHeight="1">
      <c r="A297" s="131"/>
      <c r="B297" s="131"/>
      <c r="C297" s="131"/>
      <c r="D297" s="131"/>
      <c r="E297" s="131"/>
      <c r="F297" s="131"/>
      <c r="G297" s="131"/>
      <c r="H297" s="131"/>
      <c r="I297" s="131"/>
      <c r="J297" s="131"/>
      <c r="K297" s="131"/>
      <c r="L297" s="131"/>
      <c r="M297" s="131"/>
      <c r="N297" s="131"/>
      <c r="O297" s="131"/>
      <c r="P297" s="131"/>
      <c r="Q297" s="131"/>
      <c r="R297" s="131"/>
      <c r="S297" s="131"/>
      <c r="T297" s="131"/>
      <c r="U297" s="131"/>
      <c r="V297" s="131"/>
      <c r="W297" s="131"/>
      <c r="X297" s="131"/>
      <c r="Y297" s="131"/>
      <c r="Z297" s="131"/>
      <c r="AA297" s="131"/>
      <c r="AB297" s="131"/>
      <c r="AC297" s="131"/>
      <c r="AD297" s="131"/>
      <c r="AE297" s="131"/>
      <c r="AF297" s="131"/>
      <c r="AG297" s="131"/>
      <c r="AH297" s="131"/>
      <c r="AI297" s="131"/>
      <c r="AJ297" s="131"/>
    </row>
    <row r="298" ht="15.75" customHeight="1">
      <c r="A298" s="131"/>
      <c r="B298" s="131"/>
      <c r="C298" s="131"/>
      <c r="D298" s="131"/>
      <c r="E298" s="131"/>
      <c r="F298" s="131"/>
      <c r="G298" s="131"/>
      <c r="H298" s="131"/>
      <c r="I298" s="131"/>
      <c r="J298" s="131"/>
      <c r="K298" s="131"/>
      <c r="L298" s="131"/>
      <c r="M298" s="131"/>
      <c r="N298" s="131"/>
      <c r="O298" s="131"/>
      <c r="P298" s="131"/>
      <c r="Q298" s="131"/>
      <c r="R298" s="131"/>
      <c r="S298" s="131"/>
      <c r="T298" s="131"/>
      <c r="U298" s="131"/>
      <c r="V298" s="131"/>
      <c r="W298" s="131"/>
      <c r="X298" s="131"/>
      <c r="Y298" s="131"/>
      <c r="Z298" s="131"/>
      <c r="AA298" s="131"/>
      <c r="AB298" s="131"/>
      <c r="AC298" s="131"/>
      <c r="AD298" s="131"/>
      <c r="AE298" s="131"/>
      <c r="AF298" s="131"/>
      <c r="AG298" s="131"/>
      <c r="AH298" s="131"/>
      <c r="AI298" s="131"/>
      <c r="AJ298" s="131"/>
    </row>
    <row r="299" ht="15.75" customHeight="1">
      <c r="A299" s="131"/>
      <c r="B299" s="131"/>
      <c r="C299" s="131"/>
      <c r="D299" s="131"/>
      <c r="E299" s="131"/>
      <c r="F299" s="131"/>
      <c r="G299" s="131"/>
      <c r="H299" s="131"/>
      <c r="I299" s="131"/>
      <c r="J299" s="131"/>
      <c r="K299" s="131"/>
      <c r="L299" s="131"/>
      <c r="M299" s="131"/>
      <c r="N299" s="131"/>
      <c r="O299" s="131"/>
      <c r="P299" s="131"/>
      <c r="Q299" s="131"/>
      <c r="R299" s="131"/>
      <c r="S299" s="131"/>
      <c r="T299" s="131"/>
      <c r="U299" s="131"/>
      <c r="V299" s="131"/>
      <c r="W299" s="131"/>
      <c r="X299" s="131"/>
      <c r="Y299" s="131"/>
      <c r="Z299" s="131"/>
      <c r="AA299" s="131"/>
      <c r="AB299" s="131"/>
      <c r="AC299" s="131"/>
      <c r="AD299" s="131"/>
      <c r="AE299" s="131"/>
      <c r="AF299" s="131"/>
      <c r="AG299" s="131"/>
      <c r="AH299" s="131"/>
      <c r="AI299" s="131"/>
      <c r="AJ299" s="131"/>
    </row>
    <row r="300" ht="15.75" customHeight="1">
      <c r="A300" s="131"/>
      <c r="B300" s="131"/>
      <c r="C300" s="131"/>
      <c r="D300" s="131"/>
      <c r="E300" s="131"/>
      <c r="F300" s="131"/>
      <c r="G300" s="131"/>
      <c r="H300" s="131"/>
      <c r="I300" s="131"/>
      <c r="J300" s="131"/>
      <c r="K300" s="131"/>
      <c r="L300" s="131"/>
      <c r="M300" s="131"/>
      <c r="N300" s="131"/>
      <c r="O300" s="131"/>
      <c r="P300" s="131"/>
      <c r="Q300" s="131"/>
      <c r="R300" s="131"/>
      <c r="S300" s="131"/>
      <c r="T300" s="131"/>
      <c r="U300" s="131"/>
      <c r="V300" s="131"/>
      <c r="W300" s="131"/>
      <c r="X300" s="131"/>
      <c r="Y300" s="131"/>
      <c r="Z300" s="131"/>
      <c r="AA300" s="131"/>
      <c r="AB300" s="131"/>
      <c r="AC300" s="131"/>
      <c r="AD300" s="131"/>
      <c r="AE300" s="131"/>
      <c r="AF300" s="131"/>
      <c r="AG300" s="131"/>
      <c r="AH300" s="131"/>
      <c r="AI300" s="131"/>
      <c r="AJ300" s="131"/>
    </row>
    <row r="301" ht="15.75" customHeight="1">
      <c r="A301" s="96"/>
      <c r="B301" s="96"/>
      <c r="C301" s="96"/>
      <c r="D301" s="96"/>
      <c r="E301" s="96"/>
      <c r="F301" s="96"/>
      <c r="G301" s="96"/>
      <c r="H301" s="96"/>
      <c r="I301" s="96"/>
      <c r="J301" s="96"/>
      <c r="K301" s="96"/>
      <c r="L301" s="96"/>
      <c r="M301" s="96"/>
      <c r="N301" s="96"/>
      <c r="O301" s="96"/>
      <c r="P301" s="96"/>
      <c r="Q301" s="96"/>
      <c r="R301" s="96"/>
      <c r="S301" s="96"/>
      <c r="T301" s="96"/>
      <c r="U301" s="96"/>
      <c r="V301" s="96"/>
      <c r="W301" s="96"/>
      <c r="X301" s="96"/>
      <c r="Y301" s="96"/>
      <c r="Z301" s="96"/>
      <c r="AA301" s="96"/>
      <c r="AB301" s="96"/>
      <c r="AC301" s="96"/>
      <c r="AD301" s="96"/>
      <c r="AE301" s="96"/>
      <c r="AF301" s="96"/>
      <c r="AG301" s="96"/>
      <c r="AH301" s="96"/>
      <c r="AI301" s="96"/>
      <c r="AJ301" s="96"/>
    </row>
    <row r="302" ht="15.75" customHeight="1">
      <c r="A302" s="96"/>
      <c r="B302" s="96"/>
      <c r="C302" s="96"/>
      <c r="D302" s="96"/>
      <c r="E302" s="96"/>
      <c r="F302" s="96"/>
      <c r="G302" s="96"/>
      <c r="H302" s="96"/>
      <c r="I302" s="96"/>
      <c r="J302" s="96"/>
      <c r="K302" s="96"/>
      <c r="L302" s="96"/>
      <c r="M302" s="96"/>
      <c r="N302" s="96"/>
      <c r="O302" s="96"/>
      <c r="P302" s="96"/>
      <c r="Q302" s="96"/>
      <c r="R302" s="96"/>
      <c r="S302" s="96"/>
      <c r="T302" s="96"/>
      <c r="U302" s="96"/>
      <c r="V302" s="96"/>
      <c r="W302" s="96"/>
      <c r="X302" s="96"/>
      <c r="Y302" s="96"/>
      <c r="Z302" s="96"/>
      <c r="AA302" s="96"/>
      <c r="AB302" s="96"/>
      <c r="AC302" s="96"/>
      <c r="AD302" s="96"/>
      <c r="AE302" s="96"/>
      <c r="AF302" s="96"/>
      <c r="AG302" s="96"/>
      <c r="AH302" s="96"/>
      <c r="AI302" s="96"/>
      <c r="AJ302" s="96"/>
    </row>
    <row r="303" ht="15.75" customHeight="1">
      <c r="A303" s="96"/>
      <c r="B303" s="96"/>
      <c r="C303" s="96"/>
      <c r="D303" s="96"/>
      <c r="E303" s="96"/>
      <c r="F303" s="96"/>
      <c r="G303" s="96"/>
      <c r="H303" s="96"/>
      <c r="I303" s="96"/>
      <c r="J303" s="96"/>
      <c r="K303" s="96"/>
      <c r="L303" s="96"/>
      <c r="M303" s="96"/>
      <c r="N303" s="96"/>
      <c r="O303" s="96"/>
      <c r="P303" s="96"/>
      <c r="Q303" s="96"/>
      <c r="R303" s="96"/>
      <c r="S303" s="96"/>
      <c r="T303" s="96"/>
      <c r="U303" s="96"/>
      <c r="V303" s="96"/>
      <c r="W303" s="96"/>
      <c r="X303" s="96"/>
      <c r="Y303" s="96"/>
      <c r="Z303" s="96"/>
      <c r="AA303" s="96"/>
      <c r="AB303" s="96"/>
      <c r="AC303" s="96"/>
      <c r="AD303" s="96"/>
      <c r="AE303" s="96"/>
      <c r="AF303" s="96"/>
      <c r="AG303" s="96"/>
      <c r="AH303" s="96"/>
      <c r="AI303" s="96"/>
      <c r="AJ303" s="96"/>
    </row>
    <row r="304" ht="15.75" customHeight="1">
      <c r="A304" s="96"/>
      <c r="B304" s="96"/>
      <c r="C304" s="96"/>
      <c r="D304" s="96"/>
      <c r="E304" s="96"/>
      <c r="F304" s="96"/>
      <c r="G304" s="96"/>
      <c r="H304" s="96"/>
      <c r="I304" s="96"/>
      <c r="J304" s="96"/>
      <c r="K304" s="96"/>
      <c r="L304" s="96"/>
      <c r="M304" s="96"/>
      <c r="N304" s="96"/>
      <c r="O304" s="96"/>
      <c r="P304" s="96"/>
      <c r="Q304" s="96"/>
      <c r="R304" s="96"/>
      <c r="S304" s="96"/>
      <c r="T304" s="96"/>
      <c r="U304" s="96"/>
      <c r="V304" s="96"/>
      <c r="W304" s="96"/>
      <c r="X304" s="96"/>
      <c r="Y304" s="96"/>
      <c r="Z304" s="96"/>
      <c r="AA304" s="96"/>
      <c r="AB304" s="96"/>
      <c r="AC304" s="96"/>
      <c r="AD304" s="96"/>
      <c r="AE304" s="96"/>
      <c r="AF304" s="96"/>
      <c r="AG304" s="96"/>
      <c r="AH304" s="96"/>
      <c r="AI304" s="96"/>
      <c r="AJ304" s="96"/>
    </row>
    <row r="305" ht="15.75" customHeight="1">
      <c r="A305" s="96"/>
      <c r="B305" s="96"/>
      <c r="C305" s="96"/>
      <c r="D305" s="96"/>
      <c r="E305" s="96"/>
      <c r="F305" s="96"/>
      <c r="G305" s="96"/>
      <c r="H305" s="96"/>
      <c r="I305" s="96"/>
      <c r="J305" s="96"/>
      <c r="K305" s="96"/>
      <c r="L305" s="96"/>
      <c r="M305" s="96"/>
      <c r="N305" s="96"/>
      <c r="O305" s="96"/>
      <c r="P305" s="96"/>
      <c r="Q305" s="96"/>
      <c r="R305" s="96"/>
      <c r="S305" s="96"/>
      <c r="T305" s="96"/>
      <c r="U305" s="96"/>
      <c r="V305" s="96"/>
      <c r="W305" s="96"/>
      <c r="X305" s="96"/>
      <c r="Y305" s="96"/>
      <c r="Z305" s="96"/>
      <c r="AA305" s="96"/>
      <c r="AB305" s="96"/>
      <c r="AC305" s="96"/>
      <c r="AD305" s="96"/>
      <c r="AE305" s="96"/>
      <c r="AF305" s="96"/>
      <c r="AG305" s="96"/>
      <c r="AH305" s="96"/>
      <c r="AI305" s="96"/>
      <c r="AJ305" s="96"/>
    </row>
    <row r="306" ht="15.75" customHeight="1">
      <c r="A306" s="96"/>
      <c r="B306" s="96"/>
      <c r="C306" s="96"/>
      <c r="D306" s="96"/>
      <c r="E306" s="96"/>
      <c r="F306" s="96"/>
      <c r="G306" s="96"/>
      <c r="H306" s="96"/>
      <c r="I306" s="96"/>
      <c r="J306" s="96"/>
      <c r="K306" s="96"/>
      <c r="L306" s="96"/>
      <c r="M306" s="96"/>
      <c r="N306" s="96"/>
      <c r="O306" s="96"/>
      <c r="P306" s="96"/>
      <c r="Q306" s="96"/>
      <c r="R306" s="96"/>
      <c r="S306" s="96"/>
      <c r="T306" s="96"/>
      <c r="U306" s="96"/>
      <c r="V306" s="96"/>
      <c r="W306" s="96"/>
      <c r="X306" s="96"/>
      <c r="Y306" s="96"/>
      <c r="Z306" s="96"/>
      <c r="AA306" s="96"/>
      <c r="AB306" s="96"/>
      <c r="AC306" s="96"/>
      <c r="AD306" s="96"/>
      <c r="AE306" s="96"/>
      <c r="AF306" s="96"/>
      <c r="AG306" s="96"/>
      <c r="AH306" s="96"/>
      <c r="AI306" s="96"/>
      <c r="AJ306" s="96"/>
    </row>
    <row r="307" ht="15.75" customHeight="1">
      <c r="A307" s="96"/>
      <c r="B307" s="96"/>
      <c r="C307" s="96"/>
      <c r="D307" s="96"/>
      <c r="E307" s="96"/>
      <c r="F307" s="96"/>
      <c r="G307" s="96"/>
      <c r="H307" s="96"/>
      <c r="I307" s="96"/>
      <c r="J307" s="96"/>
      <c r="K307" s="96"/>
      <c r="L307" s="96"/>
      <c r="M307" s="96"/>
      <c r="N307" s="96"/>
      <c r="O307" s="96"/>
      <c r="P307" s="96"/>
      <c r="Q307" s="96"/>
      <c r="R307" s="96"/>
      <c r="S307" s="96"/>
      <c r="T307" s="96"/>
      <c r="U307" s="96"/>
      <c r="V307" s="96"/>
      <c r="W307" s="96"/>
      <c r="X307" s="96"/>
      <c r="Y307" s="96"/>
      <c r="Z307" s="96"/>
      <c r="AA307" s="96"/>
      <c r="AB307" s="96"/>
      <c r="AC307" s="96"/>
      <c r="AD307" s="96"/>
      <c r="AE307" s="96"/>
      <c r="AF307" s="96"/>
      <c r="AG307" s="96"/>
      <c r="AH307" s="96"/>
      <c r="AI307" s="96"/>
      <c r="AJ307" s="96"/>
    </row>
    <row r="308" ht="15.75" customHeight="1">
      <c r="A308" s="96"/>
      <c r="B308" s="96"/>
      <c r="C308" s="96"/>
      <c r="D308" s="96"/>
      <c r="E308" s="96"/>
      <c r="F308" s="96"/>
      <c r="G308" s="96"/>
      <c r="H308" s="96"/>
      <c r="I308" s="96"/>
      <c r="J308" s="96"/>
      <c r="K308" s="96"/>
      <c r="L308" s="96"/>
      <c r="M308" s="96"/>
      <c r="N308" s="96"/>
      <c r="O308" s="96"/>
      <c r="P308" s="96"/>
      <c r="Q308" s="96"/>
      <c r="R308" s="96"/>
      <c r="S308" s="96"/>
      <c r="T308" s="96"/>
      <c r="U308" s="96"/>
      <c r="V308" s="96"/>
      <c r="W308" s="96"/>
      <c r="X308" s="96"/>
      <c r="Y308" s="96"/>
      <c r="Z308" s="96"/>
      <c r="AA308" s="96"/>
      <c r="AB308" s="96"/>
      <c r="AC308" s="96"/>
      <c r="AD308" s="96"/>
      <c r="AE308" s="96"/>
      <c r="AF308" s="96"/>
      <c r="AG308" s="96"/>
      <c r="AH308" s="96"/>
      <c r="AI308" s="96"/>
      <c r="AJ308" s="96"/>
    </row>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75">
    <mergeCell ref="U4:W4"/>
    <mergeCell ref="X4:Z4"/>
    <mergeCell ref="AC4:AE4"/>
    <mergeCell ref="AG4:AH4"/>
    <mergeCell ref="AG5:AH5"/>
    <mergeCell ref="AG6:AH6"/>
    <mergeCell ref="AG7:AH7"/>
    <mergeCell ref="AG8:AH8"/>
    <mergeCell ref="A1:I1"/>
    <mergeCell ref="K1:S1"/>
    <mergeCell ref="U1:W1"/>
    <mergeCell ref="X1:Z1"/>
    <mergeCell ref="AD1:AI1"/>
    <mergeCell ref="A4:B4"/>
    <mergeCell ref="C4:N4"/>
    <mergeCell ref="O4:Q4"/>
    <mergeCell ref="R4:T4"/>
    <mergeCell ref="B5:N5"/>
    <mergeCell ref="O5:Q5"/>
    <mergeCell ref="B6:N6"/>
    <mergeCell ref="R6:T6"/>
    <mergeCell ref="U7:W7"/>
    <mergeCell ref="U10:W10"/>
    <mergeCell ref="X10:Z10"/>
    <mergeCell ref="AC10:AE10"/>
    <mergeCell ref="AG10:AH10"/>
    <mergeCell ref="AG11:AH11"/>
    <mergeCell ref="AG12:AH12"/>
    <mergeCell ref="AG13:AH13"/>
    <mergeCell ref="AG14:AH14"/>
    <mergeCell ref="B7:N7"/>
    <mergeCell ref="B8:N8"/>
    <mergeCell ref="X8:Z8"/>
    <mergeCell ref="A10:B10"/>
    <mergeCell ref="C10:N10"/>
    <mergeCell ref="O10:Q10"/>
    <mergeCell ref="R10:T10"/>
    <mergeCell ref="AC16:AE16"/>
    <mergeCell ref="AG16:AH16"/>
    <mergeCell ref="AG17:AH17"/>
    <mergeCell ref="AG18:AH18"/>
    <mergeCell ref="AG19:AH19"/>
    <mergeCell ref="AG20:AH20"/>
    <mergeCell ref="B26:N26"/>
    <mergeCell ref="A29:I29"/>
    <mergeCell ref="K29:S29"/>
    <mergeCell ref="U29:W29"/>
    <mergeCell ref="X29:Z29"/>
    <mergeCell ref="AA29:AH29"/>
    <mergeCell ref="L33:V33"/>
    <mergeCell ref="A32:K32"/>
    <mergeCell ref="A34:K34"/>
    <mergeCell ref="L34:V34"/>
    <mergeCell ref="W35:AG35"/>
    <mergeCell ref="A36:K36"/>
    <mergeCell ref="W36:AG36"/>
    <mergeCell ref="L37:V37"/>
    <mergeCell ref="A38:K38"/>
    <mergeCell ref="L38:V38"/>
    <mergeCell ref="W39:AG39"/>
    <mergeCell ref="A40:K40"/>
    <mergeCell ref="W40:AG40"/>
    <mergeCell ref="L41:V41"/>
    <mergeCell ref="A42:K42"/>
    <mergeCell ref="L42:V42"/>
    <mergeCell ref="W43:AG43"/>
    <mergeCell ref="A44:K44"/>
    <mergeCell ref="W44:AG44"/>
    <mergeCell ref="L45:V45"/>
    <mergeCell ref="A46:K46"/>
    <mergeCell ref="L46:V46"/>
    <mergeCell ref="A53:K53"/>
    <mergeCell ref="A55:K55"/>
    <mergeCell ref="A49:K49"/>
    <mergeCell ref="L50:V50"/>
    <mergeCell ref="A51:K51"/>
    <mergeCell ref="L51:V51"/>
    <mergeCell ref="W52:AG52"/>
    <mergeCell ref="W53:AG53"/>
    <mergeCell ref="L54:V54"/>
    <mergeCell ref="L65:V65"/>
    <mergeCell ref="W65:AG65"/>
    <mergeCell ref="A70:I70"/>
    <mergeCell ref="K70:S70"/>
    <mergeCell ref="U70:W70"/>
    <mergeCell ref="X70:Z70"/>
    <mergeCell ref="AA70:AH70"/>
    <mergeCell ref="A73:K73"/>
    <mergeCell ref="L74:V74"/>
    <mergeCell ref="A75:K75"/>
    <mergeCell ref="L75:V75"/>
    <mergeCell ref="W76:AG76"/>
    <mergeCell ref="W77:AG77"/>
    <mergeCell ref="L78:V78"/>
    <mergeCell ref="L79:V79"/>
    <mergeCell ref="W80:AG80"/>
    <mergeCell ref="W81:AG81"/>
    <mergeCell ref="L82:V82"/>
    <mergeCell ref="L83:V83"/>
    <mergeCell ref="W84:AG84"/>
    <mergeCell ref="W85:AG85"/>
    <mergeCell ref="A92:K92"/>
    <mergeCell ref="A94:K94"/>
    <mergeCell ref="A96:K96"/>
    <mergeCell ref="A77:K77"/>
    <mergeCell ref="A79:K79"/>
    <mergeCell ref="A81:K81"/>
    <mergeCell ref="A83:K83"/>
    <mergeCell ref="A85:K85"/>
    <mergeCell ref="A87:K87"/>
    <mergeCell ref="A90:K90"/>
    <mergeCell ref="L86:V86"/>
    <mergeCell ref="L87:V87"/>
    <mergeCell ref="L91:V91"/>
    <mergeCell ref="L92:V92"/>
    <mergeCell ref="W93:AG93"/>
    <mergeCell ref="W94:AG94"/>
    <mergeCell ref="L95:V95"/>
    <mergeCell ref="L106:V106"/>
    <mergeCell ref="W106:AG106"/>
    <mergeCell ref="L96:V96"/>
    <mergeCell ref="L99:V99"/>
    <mergeCell ref="W100:AG100"/>
    <mergeCell ref="L101:V101"/>
    <mergeCell ref="W101:AG101"/>
    <mergeCell ref="L104:V104"/>
    <mergeCell ref="W105:AG105"/>
    <mergeCell ref="B11:N11"/>
    <mergeCell ref="O11:Q11"/>
    <mergeCell ref="B12:N12"/>
    <mergeCell ref="R12:T12"/>
    <mergeCell ref="B13:N13"/>
    <mergeCell ref="U13:W13"/>
    <mergeCell ref="X14:Z14"/>
    <mergeCell ref="B14:N14"/>
    <mergeCell ref="A16:B16"/>
    <mergeCell ref="C16:N16"/>
    <mergeCell ref="O16:Q16"/>
    <mergeCell ref="R16:T16"/>
    <mergeCell ref="U16:W16"/>
    <mergeCell ref="X16:Z16"/>
    <mergeCell ref="B17:N17"/>
    <mergeCell ref="O17:Q17"/>
    <mergeCell ref="B18:N18"/>
    <mergeCell ref="R18:T18"/>
    <mergeCell ref="B19:N19"/>
    <mergeCell ref="U19:W19"/>
    <mergeCell ref="X20:Z20"/>
    <mergeCell ref="AC22:AE22"/>
    <mergeCell ref="AG22:AH22"/>
    <mergeCell ref="AG23:AH23"/>
    <mergeCell ref="AG24:AH24"/>
    <mergeCell ref="AG25:AH25"/>
    <mergeCell ref="AG26:AH26"/>
    <mergeCell ref="B20:N20"/>
    <mergeCell ref="A22:B22"/>
    <mergeCell ref="C22:N22"/>
    <mergeCell ref="O22:Q22"/>
    <mergeCell ref="R22:T22"/>
    <mergeCell ref="U22:W22"/>
    <mergeCell ref="X22:Z22"/>
    <mergeCell ref="B23:N23"/>
    <mergeCell ref="O23:Q23"/>
    <mergeCell ref="B24:N24"/>
    <mergeCell ref="R24:T24"/>
    <mergeCell ref="B25:N25"/>
    <mergeCell ref="U25:W25"/>
    <mergeCell ref="X26:Z26"/>
    <mergeCell ref="L55:V55"/>
    <mergeCell ref="L58:V58"/>
    <mergeCell ref="W59:AG59"/>
    <mergeCell ref="L60:V60"/>
    <mergeCell ref="W60:AG60"/>
    <mergeCell ref="L63:V63"/>
    <mergeCell ref="W64:AG64"/>
  </mergeCells>
  <conditionalFormatting sqref="AG5:AH8 AG11:AH14 AG17:AH20 AG23:AH26">
    <cfRule type="cellIs" dxfId="0" priority="1" operator="lessThan">
      <formula>2.5</formula>
    </cfRule>
  </conditionalFormatting>
  <conditionalFormatting sqref="AG5:AH8 AG11:AH14 AG17:AH20 AG23:AH26">
    <cfRule type="cellIs" dxfId="1" priority="2" operator="greaterThan">
      <formula>2.5</formula>
    </cfRule>
  </conditionalFormatting>
  <dataValidations>
    <dataValidation type="list" allowBlank="1" showErrorMessage="1" sqref="B5:B8 B11:B14 B17:B20 B23:B26">
      <formula1>seznam!$K:$K</formula1>
    </dataValidation>
    <dataValidation type="list" allowBlank="1" showErrorMessage="1" sqref="A32 L33 A34 W35 A36 L37 A38 W39 A40 L41 A42 W43 A44 L45 A46 A49 L50 A51 W52 A53 L54 A55 L58 W59 L60 L63 W64 L65 A73 L74 A75 W76 A77 L78 A79 W80 A81 L82 A83 W84 A85 L86 A87 A90 L91 A92 W93 A94 L95 A96 L99 W100 L101 L104 W105 L106">
      <formula1>$B$5:$B$26</formula1>
    </dataValidation>
  </dataValidations>
  <printOptions horizontalCentered="1"/>
  <pageMargins bottom="0.3937007874015748" footer="0.0" header="0.0" left="0.3937007874015748" right="0.3937007874015748" top="0.3937007874015748"/>
  <pageSetup fitToHeight="0"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38"/>
    <col customWidth="1" min="2" max="2" width="26.88"/>
    <col customWidth="1" min="3" max="3" width="3.63"/>
    <col customWidth="1" min="4" max="4" width="1.5"/>
    <col customWidth="1" min="5" max="5" width="3.63"/>
    <col customWidth="1" min="6" max="6" width="26.75"/>
    <col customWidth="1" min="7" max="7" width="3.25"/>
    <col customWidth="1" min="8" max="27" width="8.5"/>
  </cols>
  <sheetData>
    <row r="1" ht="12.75" customHeight="1">
      <c r="A1" s="151" t="str">
        <f>div_A!A1</f>
        <v>1. KBT Libereckého kraje</v>
      </c>
      <c r="D1" s="131"/>
      <c r="E1" s="153" t="str">
        <f>div_A!K1</f>
        <v>Liberec, 28.9.2026</v>
      </c>
      <c r="H1" s="154"/>
      <c r="I1" s="154"/>
      <c r="J1" s="154"/>
      <c r="K1" s="154"/>
      <c r="L1" s="154"/>
      <c r="M1" s="154"/>
      <c r="N1" s="154"/>
      <c r="O1" s="154"/>
      <c r="P1" s="154"/>
      <c r="Q1" s="154"/>
      <c r="R1" s="154"/>
      <c r="S1" s="154"/>
      <c r="T1" s="154"/>
      <c r="U1" s="154"/>
      <c r="V1" s="154"/>
      <c r="W1" s="154"/>
      <c r="X1" s="154"/>
      <c r="Y1" s="154"/>
      <c r="Z1" s="154"/>
      <c r="AA1" s="154"/>
    </row>
    <row r="2" ht="12.75" customHeight="1">
      <c r="A2" s="155" t="s">
        <v>165</v>
      </c>
      <c r="G2" s="156"/>
      <c r="H2" s="154"/>
      <c r="I2" s="154"/>
      <c r="J2" s="154"/>
      <c r="K2" s="154"/>
      <c r="L2" s="154"/>
      <c r="M2" s="154"/>
      <c r="N2" s="154"/>
      <c r="O2" s="154"/>
      <c r="P2" s="154"/>
      <c r="Q2" s="154"/>
      <c r="R2" s="154"/>
      <c r="S2" s="154"/>
      <c r="T2" s="154"/>
      <c r="U2" s="154"/>
      <c r="V2" s="154"/>
      <c r="W2" s="154"/>
      <c r="X2" s="154"/>
      <c r="Y2" s="154"/>
      <c r="Z2" s="154"/>
      <c r="AA2" s="154"/>
    </row>
    <row r="3" ht="12.75" customHeight="1">
      <c r="A3" s="157"/>
      <c r="B3" s="154"/>
      <c r="C3" s="158"/>
      <c r="D3" s="157"/>
      <c r="E3" s="157"/>
      <c r="F3" s="154"/>
      <c r="G3" s="156"/>
      <c r="H3" s="154"/>
      <c r="I3" s="154"/>
      <c r="J3" s="154"/>
      <c r="K3" s="154"/>
      <c r="L3" s="154"/>
      <c r="M3" s="154"/>
      <c r="N3" s="154"/>
      <c r="O3" s="154"/>
      <c r="P3" s="154"/>
      <c r="Q3" s="154"/>
      <c r="R3" s="154"/>
      <c r="S3" s="154"/>
      <c r="T3" s="154"/>
      <c r="U3" s="154"/>
      <c r="V3" s="154"/>
      <c r="W3" s="154"/>
      <c r="X3" s="154"/>
      <c r="Y3" s="154"/>
      <c r="Z3" s="154"/>
      <c r="AA3" s="154"/>
    </row>
    <row r="4" ht="12.75" customHeight="1">
      <c r="A4" s="159" t="s">
        <v>166</v>
      </c>
      <c r="B4" s="160"/>
      <c r="C4" s="161" t="s">
        <v>167</v>
      </c>
      <c r="D4" s="155"/>
      <c r="E4" s="162" t="s">
        <v>168</v>
      </c>
      <c r="F4" s="160"/>
      <c r="G4" s="163" t="s">
        <v>167</v>
      </c>
      <c r="H4" s="154"/>
      <c r="I4" s="154"/>
      <c r="J4" s="154"/>
      <c r="K4" s="154"/>
      <c r="L4" s="154"/>
      <c r="M4" s="154"/>
      <c r="N4" s="154"/>
      <c r="O4" s="154"/>
      <c r="P4" s="154"/>
      <c r="Q4" s="154"/>
      <c r="R4" s="154"/>
      <c r="S4" s="154"/>
      <c r="T4" s="154"/>
      <c r="U4" s="154"/>
      <c r="V4" s="154"/>
      <c r="W4" s="154"/>
      <c r="X4" s="154"/>
      <c r="Y4" s="154"/>
      <c r="Z4" s="154"/>
      <c r="AA4" s="154"/>
    </row>
    <row r="5" ht="12.75" customHeight="1">
      <c r="A5" s="164" t="s">
        <v>169</v>
      </c>
      <c r="B5" s="165" t="str">
        <f>div_A!$W$39</f>
        <v>Němec Štěpán (7) (SKST)</v>
      </c>
      <c r="C5" s="166">
        <v>185.0</v>
      </c>
      <c r="D5" s="157"/>
      <c r="E5" s="164" t="s">
        <v>169</v>
      </c>
      <c r="F5" s="165" t="str">
        <f>div_B!$W$39</f>
        <v>Kuchyňa Josef (31) (Bižu)</v>
      </c>
      <c r="G5" s="166">
        <v>164.0</v>
      </c>
      <c r="H5" s="154"/>
      <c r="I5" s="154"/>
      <c r="J5" s="154"/>
      <c r="K5" s="154"/>
      <c r="L5" s="154"/>
      <c r="M5" s="154"/>
      <c r="N5" s="154"/>
      <c r="O5" s="154"/>
      <c r="P5" s="154"/>
      <c r="Q5" s="154"/>
      <c r="R5" s="154"/>
      <c r="S5" s="154"/>
      <c r="T5" s="154"/>
      <c r="U5" s="154"/>
      <c r="V5" s="154"/>
      <c r="W5" s="154"/>
      <c r="X5" s="154"/>
      <c r="Y5" s="154"/>
      <c r="Z5" s="154"/>
      <c r="AA5" s="154"/>
    </row>
    <row r="6" ht="12.75" customHeight="1">
      <c r="A6" s="164" t="s">
        <v>170</v>
      </c>
      <c r="B6" s="165" t="str">
        <f>IF(div_A!$W$40="3:0",div_A!$W$43,IF(div_A!$W$40="3:1",div_A!$W$43,IF(div_A!$W$40="3:2",div_A!$W$43,IF(div_A!$W$40="2:3",div_A!$W$35,IF(div_A!$W$40="1:3",div_A!$W$35,IF(div_A!$W$40="0:3",div_A!$W$35,""))))))</f>
        <v>Čupcová Viktorie (12) (SKST)</v>
      </c>
      <c r="C6" s="166">
        <v>182.0</v>
      </c>
      <c r="D6" s="157"/>
      <c r="E6" s="164" t="s">
        <v>170</v>
      </c>
      <c r="F6" s="165" t="str">
        <f>IF(div_B!$W$40="3:0",div_B!$W$43,IF(div_B!$W$40="3:1",div_B!$W$43,IF(div_B!$W$40="3:2",div_B!$W$43,IF(div_B!$W$40="2:3",div_B!$W$35,IF(div_B!$W$40="1:3",div_B!$W$35,IF(div_B!$W$40="0:3",div_B!$W$35,""))))))</f>
        <v>Svoboda Daniel (24) (STAR)</v>
      </c>
      <c r="G6" s="166">
        <v>162.0</v>
      </c>
      <c r="H6" s="154"/>
      <c r="I6" s="154"/>
      <c r="J6" s="154"/>
      <c r="K6" s="154"/>
      <c r="L6" s="154"/>
      <c r="M6" s="154"/>
      <c r="N6" s="154"/>
      <c r="O6" s="154"/>
      <c r="P6" s="154"/>
      <c r="Q6" s="154"/>
      <c r="R6" s="154"/>
      <c r="S6" s="154"/>
      <c r="T6" s="154"/>
      <c r="U6" s="154"/>
      <c r="V6" s="154"/>
      <c r="W6" s="154"/>
      <c r="X6" s="154"/>
      <c r="Y6" s="154"/>
      <c r="Z6" s="154"/>
      <c r="AA6" s="154"/>
    </row>
    <row r="7" ht="12.75" customHeight="1">
      <c r="A7" s="164" t="s">
        <v>171</v>
      </c>
      <c r="B7" s="165" t="str">
        <f>div_A!$W$59</f>
        <v>Polívka Matyáš (6) (PINK!)</v>
      </c>
      <c r="C7" s="166">
        <v>180.0</v>
      </c>
      <c r="D7" s="157"/>
      <c r="E7" s="164" t="s">
        <v>171</v>
      </c>
      <c r="F7" s="165" t="str">
        <f>div_B!$W$59</f>
        <v>Vargová Stella (40) (PINK!)</v>
      </c>
      <c r="G7" s="166">
        <v>160.0</v>
      </c>
      <c r="H7" s="154"/>
      <c r="I7" s="154"/>
      <c r="J7" s="154"/>
      <c r="K7" s="154"/>
      <c r="L7" s="154"/>
      <c r="M7" s="154"/>
      <c r="N7" s="154"/>
      <c r="O7" s="154"/>
      <c r="P7" s="154"/>
      <c r="Q7" s="154"/>
      <c r="R7" s="154"/>
      <c r="S7" s="154"/>
      <c r="T7" s="154"/>
      <c r="U7" s="154"/>
      <c r="V7" s="154"/>
      <c r="W7" s="154"/>
      <c r="X7" s="154"/>
      <c r="Y7" s="154"/>
      <c r="Z7" s="154"/>
      <c r="AA7" s="154"/>
    </row>
    <row r="8" ht="12.75" customHeight="1">
      <c r="A8" s="164" t="s">
        <v>172</v>
      </c>
      <c r="B8" s="165" t="str">
        <f>IF(div_A!$W$60="3:0",div_A!$L$60,IF(div_A!$W$60="3:1",div_A!$L$60,IF(div_A!$W$60="3:2",div_A!$L$60,IF(div_A!$W$60="2:3",div_A!$L$58,IF(div_A!$W$60="1:3",div_A!$L$58,IF(div_A!$W$60="0:3",div_A!$L$58,""))))))</f>
        <v>Provazníková Alena (21) (Bižu)</v>
      </c>
      <c r="C8" s="166">
        <v>178.0</v>
      </c>
      <c r="D8" s="157"/>
      <c r="E8" s="164" t="s">
        <v>172</v>
      </c>
      <c r="F8" s="165" t="str">
        <f>IF(div_B!$W$60="3:0",div_B!$L$60,IF(div_B!$W$60="3:1",div_B!$L$60,IF(div_B!$W$60="3:2",div_B!$L$60,IF(div_B!$W$60="2:3",div_B!$L$58,IF(div_B!$W$60="1:3",div_B!$L$58,IF(div_B!$W$60="0:3",div_B!$L$58,""))))))</f>
        <v>Čupcová Valerie (36) (SKST)</v>
      </c>
      <c r="G8" s="166">
        <v>158.0</v>
      </c>
      <c r="H8" s="154"/>
      <c r="I8" s="154"/>
      <c r="J8" s="154"/>
      <c r="K8" s="154"/>
      <c r="L8" s="154"/>
      <c r="M8" s="154"/>
      <c r="N8" s="154"/>
      <c r="O8" s="154"/>
      <c r="P8" s="154"/>
      <c r="Q8" s="154"/>
      <c r="R8" s="154"/>
      <c r="S8" s="154"/>
      <c r="T8" s="154"/>
      <c r="U8" s="154"/>
      <c r="V8" s="154"/>
      <c r="W8" s="154"/>
      <c r="X8" s="154"/>
      <c r="Y8" s="154"/>
      <c r="Z8" s="154"/>
      <c r="AA8" s="154"/>
    </row>
    <row r="9" ht="12.75" customHeight="1">
      <c r="A9" s="164" t="s">
        <v>173</v>
      </c>
      <c r="B9" s="165" t="str">
        <f>div_A!$W$52</f>
        <v>Hrníčko Matyáš (28) (PINK!)</v>
      </c>
      <c r="C9" s="166">
        <v>176.0</v>
      </c>
      <c r="D9" s="157"/>
      <c r="E9" s="164" t="s">
        <v>173</v>
      </c>
      <c r="F9" s="165" t="str">
        <f>div_B!$W$52</f>
        <v>Pinc Jonáš (42) (AST)</v>
      </c>
      <c r="G9" s="166">
        <v>156.0</v>
      </c>
      <c r="H9" s="154"/>
      <c r="I9" s="154"/>
      <c r="J9" s="154"/>
      <c r="K9" s="154"/>
      <c r="L9" s="154"/>
      <c r="M9" s="154"/>
      <c r="N9" s="154"/>
      <c r="O9" s="154"/>
      <c r="P9" s="154"/>
      <c r="Q9" s="154"/>
      <c r="R9" s="154"/>
      <c r="S9" s="154"/>
      <c r="T9" s="154"/>
      <c r="U9" s="154"/>
      <c r="V9" s="154"/>
      <c r="W9" s="154"/>
      <c r="X9" s="154"/>
      <c r="Y9" s="154"/>
      <c r="Z9" s="154"/>
      <c r="AA9" s="154"/>
    </row>
    <row r="10" ht="12.75" customHeight="1">
      <c r="A10" s="164" t="s">
        <v>174</v>
      </c>
      <c r="B10" s="165" t="str">
        <f>IF(div_A!$W$53="3:0",div_A!$L$54,IF(div_A!$W$53="3:1",div_A!$L$54,IF(div_A!$W$53="3:2",div_A!$L$54,IF(div_A!$W$53="2:3",div_A!$L$50,IF(div_A!$W$53="1:3",div_A!$L$50,IF(div_A!$W$53="0:3",div_A!$L$50,""))))))</f>
        <v>Tuma Theodor (9) (PINK!)</v>
      </c>
      <c r="C10" s="166">
        <v>174.0</v>
      </c>
      <c r="D10" s="157"/>
      <c r="E10" s="164" t="s">
        <v>174</v>
      </c>
      <c r="F10" s="165" t="str">
        <f>IF(div_B!$W$53="3:0",div_B!$L$54,IF(div_B!$W$53="3:1",div_B!$L$54,IF(div_B!$W$53="3:2",div_B!$L$54,IF(div_B!$W$53="2:3",div_B!$L$50,IF(div_B!$W$53="1:3",div_B!$L$50,IF(div_B!$W$53="0:3",div_B!$L$50,""))))))</f>
        <v>Rachač Daniel (44) (ČL)</v>
      </c>
      <c r="G10" s="166">
        <v>154.0</v>
      </c>
      <c r="H10" s="154"/>
      <c r="I10" s="154"/>
      <c r="J10" s="154"/>
      <c r="K10" s="154"/>
      <c r="L10" s="154"/>
      <c r="M10" s="154"/>
      <c r="N10" s="154"/>
      <c r="O10" s="154"/>
      <c r="P10" s="154"/>
      <c r="Q10" s="154"/>
      <c r="R10" s="154"/>
      <c r="S10" s="154"/>
      <c r="T10" s="154"/>
      <c r="U10" s="154"/>
      <c r="V10" s="154"/>
      <c r="W10" s="154"/>
      <c r="X10" s="154"/>
      <c r="Y10" s="154"/>
      <c r="Z10" s="154"/>
      <c r="AA10" s="154"/>
    </row>
    <row r="11" ht="12.75" customHeight="1">
      <c r="A11" s="164" t="s">
        <v>175</v>
      </c>
      <c r="B11" s="165" t="str">
        <f>div_A!$W$64</f>
        <v>Jungmann Matěj (3) (SKST)</v>
      </c>
      <c r="C11" s="166">
        <v>172.0</v>
      </c>
      <c r="D11" s="157"/>
      <c r="E11" s="164" t="s">
        <v>175</v>
      </c>
      <c r="F11" s="165" t="str">
        <f>div_B!$W$64</f>
        <v>Salaba Marek (47) (Smržovka)</v>
      </c>
      <c r="G11" s="166">
        <v>152.0</v>
      </c>
      <c r="H11" s="154"/>
      <c r="I11" s="154"/>
      <c r="J11" s="154"/>
      <c r="K11" s="154"/>
      <c r="L11" s="154"/>
      <c r="M11" s="154"/>
      <c r="N11" s="154"/>
      <c r="O11" s="154"/>
      <c r="P11" s="154"/>
      <c r="Q11" s="154"/>
      <c r="R11" s="154"/>
      <c r="S11" s="154"/>
      <c r="T11" s="154"/>
      <c r="U11" s="154"/>
      <c r="V11" s="154"/>
      <c r="W11" s="154"/>
      <c r="X11" s="154"/>
      <c r="Y11" s="154"/>
      <c r="Z11" s="154"/>
      <c r="AA11" s="154"/>
    </row>
    <row r="12" ht="12.75" customHeight="1">
      <c r="A12" s="164" t="s">
        <v>176</v>
      </c>
      <c r="B12" s="165" t="str">
        <f>IF(div_A!$W$65="3:0",div_A!$L$65,IF(div_A!$W$65="3:1",div_A!$L$65,IF(div_A!$W$65="3:2",div_A!$L$65,IF(div_A!$W$65="2:3",div_A!$L$63,IF(div_A!$W$65="1:3",div_A!$L$63,IF(div_A!$W$65="0:3",div_A!$L$63,""))))))</f>
        <v>Perlík Josef (8) (SKST)</v>
      </c>
      <c r="C12" s="166">
        <v>170.0</v>
      </c>
      <c r="D12" s="157"/>
      <c r="E12" s="164" t="s">
        <v>176</v>
      </c>
      <c r="F12" s="165" t="str">
        <f>IF(div_B!$W$65="3:0",div_B!$L$65,IF(div_B!$W$65="3:1",div_B!$L$65,IF(div_B!$W$65="3:2",div_B!$L$65,IF(div_B!$W$65="2:3",div_B!$L$63,IF(div_B!$W$65="1:3",div_B!$L$63,IF(div_B!$W$65="0:3",div_B!$L$63,""))))))</f>
        <v>Humhal Jiří (46) (ČL)</v>
      </c>
      <c r="G12" s="166">
        <v>150.0</v>
      </c>
      <c r="H12" s="154"/>
      <c r="I12" s="154"/>
      <c r="J12" s="154"/>
      <c r="K12" s="154"/>
      <c r="L12" s="154"/>
      <c r="M12" s="154"/>
      <c r="N12" s="154"/>
      <c r="O12" s="154"/>
      <c r="P12" s="154"/>
      <c r="Q12" s="154"/>
      <c r="R12" s="154"/>
      <c r="S12" s="154"/>
      <c r="T12" s="154"/>
      <c r="U12" s="154"/>
      <c r="V12" s="154"/>
      <c r="W12" s="154"/>
      <c r="X12" s="154"/>
      <c r="Y12" s="154"/>
      <c r="Z12" s="154"/>
      <c r="AA12" s="154"/>
    </row>
    <row r="13" ht="12.75" customHeight="1">
      <c r="A13" s="164" t="s">
        <v>177</v>
      </c>
      <c r="B13" s="165" t="str">
        <f>div_A!$W$80</f>
        <v>Kout Matěj (18) (KMST)</v>
      </c>
      <c r="C13" s="166">
        <v>168.0</v>
      </c>
      <c r="D13" s="157"/>
      <c r="E13" s="164" t="s">
        <v>177</v>
      </c>
      <c r="F13" s="165" t="str">
        <f>div_B!$W$80</f>
        <v>Korpová Tereza (16) (PINK!)</v>
      </c>
      <c r="G13" s="166">
        <v>148.0</v>
      </c>
      <c r="H13" s="154"/>
      <c r="I13" s="154"/>
      <c r="J13" s="154"/>
      <c r="K13" s="154"/>
      <c r="L13" s="154"/>
      <c r="M13" s="154"/>
      <c r="N13" s="154"/>
      <c r="O13" s="154"/>
      <c r="P13" s="154"/>
      <c r="Q13" s="154"/>
      <c r="R13" s="154"/>
      <c r="S13" s="154"/>
      <c r="T13" s="154"/>
      <c r="U13" s="154"/>
      <c r="V13" s="154"/>
      <c r="W13" s="154"/>
      <c r="X13" s="154"/>
      <c r="Y13" s="154"/>
      <c r="Z13" s="154"/>
      <c r="AA13" s="154"/>
    </row>
    <row r="14" ht="12.75" customHeight="1">
      <c r="A14" s="164" t="s">
        <v>178</v>
      </c>
      <c r="B14" s="165" t="str">
        <f>IF(div_A!$W$81="3:0",div_A!W84,IF(div_A!$W$81="3:1",div_A!$W$84,IF(div_A!$W$81="3:2",div_A!$W$84,IF(div_A!$W$81="2:3",div_A!$W$76,IF(div_A!$W$81="1:3",div_A!$W$76,IF(div_A!$W$81="0:3",div_A!$W$76,""))))))</f>
        <v>Kvapil Tomáš (24) (ST Fr.)</v>
      </c>
      <c r="C14" s="166">
        <v>167.0</v>
      </c>
      <c r="D14" s="157"/>
      <c r="E14" s="164" t="s">
        <v>178</v>
      </c>
      <c r="F14" s="165" t="str">
        <f>IF(div_B!$W$81="3:0",div_B!W84,IF(div_B!$W$81="3:1",div_B!$W$84,IF(div_B!$W$81="3:2",div_B!$W$84,IF(div_B!$W$81="2:3",div_B!$W$76,IF(div_B!$W$81="1:3",div_B!$W$76,IF(div_B!$W$81="0:3",div_B!$W$76,""))))))</f>
        <v>Hudák František (36) (Bižu)</v>
      </c>
      <c r="G14" s="166">
        <v>147.0</v>
      </c>
      <c r="H14" s="154"/>
      <c r="I14" s="154"/>
      <c r="J14" s="154"/>
      <c r="K14" s="154"/>
      <c r="L14" s="154"/>
      <c r="M14" s="154"/>
      <c r="N14" s="154"/>
      <c r="O14" s="154"/>
      <c r="P14" s="154"/>
      <c r="Q14" s="154"/>
      <c r="R14" s="154"/>
      <c r="S14" s="154"/>
      <c r="T14" s="154"/>
      <c r="U14" s="154"/>
      <c r="V14" s="154"/>
      <c r="W14" s="154"/>
      <c r="X14" s="154"/>
      <c r="Y14" s="154"/>
      <c r="Z14" s="154"/>
      <c r="AA14" s="154"/>
    </row>
    <row r="15" ht="12.75" customHeight="1">
      <c r="A15" s="164" t="s">
        <v>179</v>
      </c>
      <c r="B15" s="165" t="str">
        <f>div_A!$W$100</f>
        <v>Nohejl Vojtěch (27) (ST Fr.)</v>
      </c>
      <c r="C15" s="166">
        <v>166.0</v>
      </c>
      <c r="D15" s="157"/>
      <c r="E15" s="164" t="s">
        <v>179</v>
      </c>
      <c r="F15" s="165" t="str">
        <f>div_B!$W$100</f>
        <v>Švarc Dominik (39) (Bižu)</v>
      </c>
      <c r="G15" s="166">
        <v>146.0</v>
      </c>
      <c r="H15" s="154"/>
      <c r="I15" s="154"/>
      <c r="J15" s="154"/>
      <c r="K15" s="154"/>
      <c r="L15" s="154"/>
      <c r="M15" s="154"/>
      <c r="N15" s="154"/>
      <c r="O15" s="154"/>
      <c r="P15" s="154"/>
      <c r="Q15" s="154"/>
      <c r="R15" s="154"/>
      <c r="S15" s="154"/>
      <c r="T15" s="154"/>
      <c r="U15" s="154"/>
      <c r="V15" s="154"/>
      <c r="W15" s="154"/>
      <c r="X15" s="154"/>
      <c r="Y15" s="154"/>
      <c r="Z15" s="154"/>
      <c r="AA15" s="154"/>
    </row>
    <row r="16" ht="12.75" customHeight="1">
      <c r="A16" s="164" t="s">
        <v>180</v>
      </c>
      <c r="B16" s="165" t="str">
        <f>IF(div_A!$W$101="3:0",div_A!$L$101,IF(div_A!$W$101="3:1",div_A!$L$101,IF(div_A!$W$101="3:2",div_A!$L$101,IF(div_A!$W$101="2:3",div_A!$L$99,IF(div_A!$W$101="1:3",div_A!$L$99,IF(div_A!$W$101="0:3",div_A!$L$99,""))))))</f>
        <v>Havel Lukáš (34) (ST Fr.)</v>
      </c>
      <c r="C16" s="166">
        <v>165.0</v>
      </c>
      <c r="D16" s="157"/>
      <c r="E16" s="164" t="s">
        <v>180</v>
      </c>
      <c r="F16" s="165" t="str">
        <f>IF(div_B!$W$101="3:0",div_B!$L$101,IF(div_B!$W$101="3:1",div_B!$L$101,IF(div_B!$W$101="3:2",div_B!$L$101,IF(div_B!$W$101="2:3",div_B!$L$99,IF(div_B!$W$101="1:3",div_B!$L$99,IF(div_B!$W$101="0:3",div_B!$L$99,""))))))</f>
        <v>Trojan Jáchym (53) (KMST)</v>
      </c>
      <c r="G16" s="166">
        <v>145.0</v>
      </c>
      <c r="H16" s="154"/>
      <c r="I16" s="154"/>
      <c r="J16" s="154"/>
      <c r="K16" s="154"/>
      <c r="L16" s="154"/>
      <c r="M16" s="154"/>
      <c r="N16" s="154"/>
      <c r="O16" s="154"/>
      <c r="P16" s="154"/>
      <c r="Q16" s="154"/>
      <c r="R16" s="154"/>
      <c r="S16" s="154"/>
      <c r="T16" s="154"/>
      <c r="U16" s="154"/>
      <c r="V16" s="154"/>
      <c r="W16" s="154"/>
      <c r="X16" s="154"/>
      <c r="Y16" s="154"/>
      <c r="Z16" s="154"/>
      <c r="AA16" s="154"/>
    </row>
    <row r="17" ht="12.75" customHeight="1">
      <c r="A17" s="164" t="s">
        <v>181</v>
      </c>
      <c r="B17" s="165" t="str">
        <f>div_A!$W$93</f>
        <v>Krob Vojtěch (26) (ČL)</v>
      </c>
      <c r="C17" s="166">
        <v>164.0</v>
      </c>
      <c r="D17" s="157"/>
      <c r="E17" s="164" t="s">
        <v>181</v>
      </c>
      <c r="F17" s="165" t="str">
        <f>div_B!$W$93</f>
        <v>Janatka Adam (43) (ČL)</v>
      </c>
      <c r="G17" s="166">
        <v>144.0</v>
      </c>
      <c r="H17" s="154"/>
      <c r="I17" s="154"/>
      <c r="J17" s="154"/>
      <c r="K17" s="154"/>
      <c r="L17" s="154"/>
      <c r="M17" s="154"/>
      <c r="N17" s="154"/>
      <c r="O17" s="154"/>
      <c r="P17" s="154"/>
      <c r="Q17" s="154"/>
      <c r="R17" s="154"/>
      <c r="S17" s="154"/>
      <c r="T17" s="154"/>
      <c r="U17" s="154"/>
      <c r="V17" s="154"/>
      <c r="W17" s="154"/>
      <c r="X17" s="154"/>
      <c r="Y17" s="154"/>
      <c r="Z17" s="154"/>
      <c r="AA17" s="154"/>
    </row>
    <row r="18" ht="12.75" customHeight="1">
      <c r="A18" s="164" t="s">
        <v>182</v>
      </c>
      <c r="B18" s="165" t="str">
        <f>IF(div_A!$W$94="3:0",div_A!$L$95,IF(div_A!$W$94="3:1",div_A!$L$95,IF(div_A!$W$94="3:2",div_A!$L$95,IF(div_A!$W$94="2:3",div_A!$L$91,IF(div_A!$W$94="1:3",div_A!$L$91,IF(div_A!$W$94="0:3",div_A!$L$91,""))))))</f>
        <v>Křivánek Viktor (30) (Ji KŠ)</v>
      </c>
      <c r="C18" s="166">
        <v>160.0</v>
      </c>
      <c r="D18" s="157"/>
      <c r="E18" s="164" t="s">
        <v>182</v>
      </c>
      <c r="F18" s="165" t="str">
        <f>IF(div_B!$W$94="3:0",div_B!$L$95,IF(div_B!$W$94="3:1",div_B!$L$95,IF(div_B!$W$94="3:2",div_B!$L$95,IF(div_B!$W$94="2:3",div_B!$L$91,IF(div_B!$W$94="1:3",div_B!$L$91,IF(div_B!$W$94="0:3",div_B!$L$91,""))))))</f>
        <v>Leksa Michal (57) (STAR)</v>
      </c>
      <c r="G18" s="166">
        <v>140.0</v>
      </c>
      <c r="H18" s="154"/>
      <c r="I18" s="154"/>
      <c r="J18" s="154"/>
      <c r="K18" s="154"/>
      <c r="L18" s="154"/>
      <c r="M18" s="154"/>
      <c r="N18" s="154"/>
      <c r="O18" s="154"/>
      <c r="P18" s="154"/>
      <c r="Q18" s="154"/>
      <c r="R18" s="154"/>
      <c r="S18" s="154"/>
      <c r="T18" s="154"/>
      <c r="U18" s="154"/>
      <c r="V18" s="154"/>
      <c r="W18" s="154"/>
      <c r="X18" s="154"/>
      <c r="Y18" s="154"/>
      <c r="Z18" s="154"/>
      <c r="AA18" s="154"/>
    </row>
    <row r="19" ht="12.75" customHeight="1">
      <c r="A19" s="164" t="s">
        <v>183</v>
      </c>
      <c r="B19" s="165" t="str">
        <f>div_A!$W$105</f>
        <v>Louda Ondřej (35) (PINK!)</v>
      </c>
      <c r="C19" s="166">
        <v>159.0</v>
      </c>
      <c r="D19" s="157"/>
      <c r="E19" s="164" t="s">
        <v>183</v>
      </c>
      <c r="F19" s="165" t="str">
        <f>div_B!$W$105</f>
        <v>Vorel Jan (56) (PINK!)</v>
      </c>
      <c r="G19" s="166">
        <v>139.0</v>
      </c>
      <c r="H19" s="154"/>
      <c r="I19" s="154"/>
      <c r="J19" s="154"/>
      <c r="K19" s="154"/>
      <c r="L19" s="154"/>
      <c r="M19" s="154"/>
      <c r="N19" s="154"/>
      <c r="O19" s="154"/>
      <c r="P19" s="154"/>
      <c r="Q19" s="154"/>
      <c r="R19" s="154"/>
      <c r="S19" s="154"/>
      <c r="T19" s="154"/>
      <c r="U19" s="154"/>
      <c r="V19" s="154"/>
      <c r="W19" s="154"/>
      <c r="X19" s="154"/>
      <c r="Y19" s="154"/>
      <c r="Z19" s="154"/>
      <c r="AA19" s="154"/>
    </row>
    <row r="20" ht="12.75" customHeight="1">
      <c r="A20" s="168" t="s">
        <v>184</v>
      </c>
      <c r="B20" s="169" t="str">
        <f>IF(div_A!$W$106="3:0",div_A!$L$106,IF(div_A!$W$106="3:1",div_A!$L$106,IF(div_A!$W$106="3:2",div_A!$L$106,IF(div_A!$W$106="2:3",div_A!$L$104,IF(div_A!$W$106="1:3",div_A!$L$104,IF(div_A!$W$106="0:3",div_A!$L$104,""))))))</f>
        <v>Škorpil Jaroslav (22) (ČL)</v>
      </c>
      <c r="C20" s="170">
        <v>158.0</v>
      </c>
      <c r="D20" s="157"/>
      <c r="E20" s="168" t="s">
        <v>184</v>
      </c>
      <c r="F20" s="169" t="str">
        <f>IF(div_B!$W$106="3:0",div_B!$L$106,IF(div_B!$W$106="3:1",div_B!$L$106,IF(div_B!$W$106="3:2",div_B!$L$106,IF(div_B!$W$106="2:3",div_B!$L$104,IF(div_B!$W$106="1:3",div_B!$L$104,IF(div_B!$W$106="0:3",div_B!$L$104,""))))))</f>
        <v>Johanová Sofie (50) (PINK!)</v>
      </c>
      <c r="G20" s="170">
        <v>138.0</v>
      </c>
      <c r="H20" s="154"/>
      <c r="I20" s="154"/>
      <c r="J20" s="154"/>
      <c r="K20" s="154"/>
      <c r="L20" s="154"/>
      <c r="M20" s="154"/>
      <c r="N20" s="154"/>
      <c r="O20" s="154"/>
      <c r="P20" s="154"/>
      <c r="Q20" s="154"/>
      <c r="R20" s="154"/>
      <c r="S20" s="154"/>
      <c r="T20" s="154"/>
      <c r="U20" s="154"/>
      <c r="V20" s="154"/>
      <c r="W20" s="154"/>
      <c r="X20" s="154"/>
      <c r="Y20" s="154"/>
      <c r="Z20" s="154"/>
      <c r="AA20" s="154"/>
    </row>
    <row r="21" ht="12.75" customHeight="1">
      <c r="A21" s="157"/>
      <c r="B21" s="154"/>
      <c r="C21" s="158"/>
      <c r="D21" s="157"/>
      <c r="E21" s="157"/>
      <c r="F21" s="154"/>
      <c r="G21" s="156"/>
      <c r="H21" s="154"/>
      <c r="I21" s="154"/>
      <c r="J21" s="154"/>
      <c r="K21" s="154"/>
      <c r="L21" s="154"/>
      <c r="M21" s="154"/>
      <c r="N21" s="154"/>
      <c r="O21" s="154"/>
      <c r="P21" s="154"/>
      <c r="Q21" s="154"/>
      <c r="R21" s="154"/>
      <c r="S21" s="154"/>
      <c r="T21" s="154"/>
      <c r="U21" s="154"/>
      <c r="V21" s="154"/>
      <c r="W21" s="154"/>
      <c r="X21" s="154"/>
      <c r="Y21" s="154"/>
      <c r="Z21" s="154"/>
      <c r="AA21" s="154"/>
    </row>
    <row r="22" ht="12.75" customHeight="1">
      <c r="A22" s="171" t="s">
        <v>185</v>
      </c>
      <c r="B22" s="160"/>
      <c r="C22" s="172" t="s">
        <v>167</v>
      </c>
      <c r="D22" s="155"/>
      <c r="E22" s="173" t="s">
        <v>186</v>
      </c>
      <c r="F22" s="160"/>
      <c r="G22" s="174" t="s">
        <v>167</v>
      </c>
      <c r="H22" s="154"/>
      <c r="I22" s="154"/>
      <c r="J22" s="154"/>
      <c r="K22" s="154"/>
      <c r="L22" s="154"/>
      <c r="M22" s="154"/>
      <c r="N22" s="154"/>
      <c r="O22" s="154"/>
      <c r="P22" s="154"/>
      <c r="Q22" s="154"/>
      <c r="R22" s="154"/>
      <c r="S22" s="154"/>
      <c r="T22" s="154"/>
      <c r="U22" s="154"/>
      <c r="V22" s="154"/>
      <c r="W22" s="154"/>
      <c r="X22" s="154"/>
      <c r="Y22" s="154"/>
      <c r="Z22" s="154"/>
      <c r="AA22" s="154"/>
    </row>
    <row r="23" ht="12.75" customHeight="1">
      <c r="A23" s="164" t="s">
        <v>169</v>
      </c>
      <c r="B23" s="165" t="str">
        <f>div_C!$W$39</f>
        <v>Trávníčková Tereza (52) (SKST)</v>
      </c>
      <c r="C23" s="166">
        <v>144.0</v>
      </c>
      <c r="D23" s="157"/>
      <c r="E23" s="164" t="s">
        <v>169</v>
      </c>
      <c r="F23" s="165" t="str">
        <f>div_D!$W$39</f>
        <v>Ivanov Matteo (103) (STAR)</v>
      </c>
      <c r="G23" s="166">
        <v>124.0</v>
      </c>
      <c r="H23" s="154"/>
      <c r="I23" s="154"/>
      <c r="J23" s="154"/>
      <c r="K23" s="154"/>
      <c r="L23" s="154"/>
      <c r="M23" s="154"/>
      <c r="N23" s="154"/>
      <c r="O23" s="154"/>
      <c r="P23" s="154"/>
      <c r="Q23" s="154"/>
      <c r="R23" s="154"/>
      <c r="S23" s="154"/>
      <c r="T23" s="154"/>
      <c r="U23" s="154"/>
      <c r="V23" s="154"/>
      <c r="W23" s="154"/>
      <c r="X23" s="154"/>
      <c r="Y23" s="154"/>
      <c r="Z23" s="154"/>
      <c r="AA23" s="154"/>
    </row>
    <row r="24" ht="12.75" customHeight="1">
      <c r="A24" s="164" t="s">
        <v>170</v>
      </c>
      <c r="B24" s="165" t="str">
        <f>IF(div_C!$W$40="3:0",div_C!$W$43,IF(div_C!$W$40="3:1",div_C!$W$43,IF(div_C!$W$40="3:2",div_C!$W$43,IF(div_C!$W$40="2:3",div_C!$W$35,IF(div_C!$W$40="1:3",div_C!$W$35,IF(div_C!$W$40="0:3",div_C!$W$35,""))))))</f>
        <v>Charousek Mikuláš (66) (KMST)</v>
      </c>
      <c r="C24" s="166">
        <v>142.0</v>
      </c>
      <c r="D24" s="157"/>
      <c r="E24" s="164" t="s">
        <v>170</v>
      </c>
      <c r="F24" s="165" t="str">
        <f>IF(div_D!$W$40="3:0",div_D!$W$43,IF(div_D!$W$40="3:1",div_D!$W$43,IF(div_D!$W$40="3:2",div_D!$W$43,IF(div_D!$W$40="2:3",div_D!$W$35,IF(div_D!$W$40="1:3",div_D!$W$35,IF(div_D!$W$40="0:3",div_D!$W$35,""))))))</f>
        <v>Růžková Stella (65) (PINK!)</v>
      </c>
      <c r="G24" s="166">
        <v>122.0</v>
      </c>
      <c r="H24" s="154"/>
      <c r="I24" s="154"/>
      <c r="J24" s="154"/>
      <c r="K24" s="154"/>
      <c r="L24" s="154"/>
      <c r="M24" s="154"/>
      <c r="N24" s="154"/>
      <c r="O24" s="154"/>
      <c r="P24" s="154"/>
      <c r="Q24" s="154"/>
      <c r="R24" s="154"/>
      <c r="S24" s="154"/>
      <c r="T24" s="154"/>
      <c r="U24" s="154"/>
      <c r="V24" s="154"/>
      <c r="W24" s="154"/>
      <c r="X24" s="154"/>
      <c r="Y24" s="154"/>
      <c r="Z24" s="154"/>
      <c r="AA24" s="154"/>
    </row>
    <row r="25" ht="12.75" customHeight="1">
      <c r="A25" s="164" t="s">
        <v>171</v>
      </c>
      <c r="B25" s="165" t="str">
        <f>div_C!$W$59</f>
        <v>Peřina Jan (61) (PINK!)</v>
      </c>
      <c r="C25" s="166">
        <v>140.0</v>
      </c>
      <c r="D25" s="157"/>
      <c r="E25" s="164" t="s">
        <v>171</v>
      </c>
      <c r="F25" s="165" t="str">
        <f>div_D!$W$59</f>
        <v>Horáček Richard (95) (Brniště)</v>
      </c>
      <c r="G25" s="166">
        <v>120.0</v>
      </c>
      <c r="H25" s="154"/>
      <c r="I25" s="154"/>
      <c r="J25" s="154"/>
      <c r="K25" s="154"/>
      <c r="L25" s="154"/>
      <c r="M25" s="154"/>
      <c r="N25" s="154"/>
      <c r="O25" s="154"/>
      <c r="P25" s="154"/>
      <c r="Q25" s="154"/>
      <c r="R25" s="154"/>
      <c r="S25" s="154"/>
      <c r="T25" s="154"/>
      <c r="U25" s="154"/>
      <c r="V25" s="154"/>
      <c r="W25" s="154"/>
      <c r="X25" s="154"/>
      <c r="Y25" s="154"/>
      <c r="Z25" s="154"/>
      <c r="AA25" s="154"/>
    </row>
    <row r="26" ht="12.75" customHeight="1">
      <c r="A26" s="164" t="s">
        <v>172</v>
      </c>
      <c r="B26" s="165" t="str">
        <f>IF(div_C!$W$60="3:0",div_C!$L$60,IF(div_C!$W$60="3:1",div_C!$L$60,IF(div_C!$W$60="3:2",div_C!$L$60,IF(div_C!$W$60="2:3",div_C!$L$58,IF(div_C!$W$60="1:3",div_C!$L$58,IF(div_C!$W$60="0:3",div_C!$L$58,""))))))</f>
        <v>Ponocný Radek (54) (STAR)</v>
      </c>
      <c r="C26" s="166">
        <v>138.0</v>
      </c>
      <c r="D26" s="157"/>
      <c r="E26" s="164" t="s">
        <v>172</v>
      </c>
      <c r="F26" s="165" t="str">
        <f>IF(div_D!$W$60="3:0",div_D!$L$60,IF(div_D!$W$60="3:1",div_D!$L$60,IF(div_D!$W$60="3:2",div_D!$L$60,IF(div_D!$W$60="2:3",div_D!$L$58,IF(div_D!$W$60="1:3",div_D!$L$58,IF(div_D!$W$60="0:3",div_D!$L$58,""))))))</f>
        <v>Zítko Jindřich (92) (Brniště)</v>
      </c>
      <c r="G26" s="166">
        <v>118.0</v>
      </c>
      <c r="H26" s="154"/>
      <c r="I26" s="154"/>
      <c r="J26" s="154"/>
      <c r="K26" s="154"/>
      <c r="L26" s="154"/>
      <c r="M26" s="154"/>
      <c r="N26" s="154"/>
      <c r="O26" s="154"/>
      <c r="P26" s="154"/>
      <c r="Q26" s="154"/>
      <c r="R26" s="154"/>
      <c r="S26" s="154"/>
      <c r="T26" s="154"/>
      <c r="U26" s="154"/>
      <c r="V26" s="154"/>
      <c r="W26" s="154"/>
      <c r="X26" s="154"/>
      <c r="Y26" s="154"/>
      <c r="Z26" s="154"/>
      <c r="AA26" s="154"/>
    </row>
    <row r="27" ht="12.75" customHeight="1">
      <c r="A27" s="164" t="s">
        <v>173</v>
      </c>
      <c r="B27" s="165" t="str">
        <f>div_C!$W$52</f>
        <v>Svoboda Jan (49) (PINK!)</v>
      </c>
      <c r="C27" s="166">
        <v>136.0</v>
      </c>
      <c r="D27" s="157"/>
      <c r="E27" s="164" t="s">
        <v>173</v>
      </c>
      <c r="F27" s="165" t="str">
        <f>div_D!$W$52</f>
        <v>Hrubý Daniel (86) (Víchová)</v>
      </c>
      <c r="G27" s="166">
        <v>116.0</v>
      </c>
      <c r="H27" s="154"/>
      <c r="I27" s="154"/>
      <c r="J27" s="154"/>
      <c r="K27" s="154"/>
      <c r="L27" s="154"/>
      <c r="M27" s="154"/>
      <c r="N27" s="154"/>
      <c r="O27" s="154"/>
      <c r="P27" s="154"/>
      <c r="Q27" s="154"/>
      <c r="R27" s="154"/>
      <c r="S27" s="154"/>
      <c r="T27" s="154"/>
      <c r="U27" s="154"/>
      <c r="V27" s="154"/>
      <c r="W27" s="154"/>
      <c r="X27" s="154"/>
      <c r="Y27" s="154"/>
      <c r="Z27" s="154"/>
      <c r="AA27" s="154"/>
    </row>
    <row r="28" ht="12.75" customHeight="1">
      <c r="A28" s="164" t="s">
        <v>174</v>
      </c>
      <c r="B28" s="165" t="str">
        <f>IF(div_C!$W$53="3:0",div_C!$L$54,IF(div_C!$W$53="3:1",div_C!$L$54,IF(div_C!$W$53="3:2",div_C!$L$54,IF(div_C!$W$53="2:3",div_C!$L$50,IF(div_C!$W$53="1:3",div_C!$L$50,IF(div_C!$W$53="0:3",div_C!$L$50,""))))))</f>
        <v>Maršík Ondřej (64) (KMST)</v>
      </c>
      <c r="C28" s="166">
        <v>134.0</v>
      </c>
      <c r="D28" s="157"/>
      <c r="E28" s="164" t="s">
        <v>174</v>
      </c>
      <c r="F28" s="165" t="str">
        <f>IF(div_D!$W$53="3:0",div_D!$L$54,IF(div_D!$W$53="3:1",div_D!$L$54,IF(div_D!$W$53="3:2",div_D!$L$54,IF(div_D!$W$53="2:3",div_D!$L$50,IF(div_D!$W$53="1:3",div_D!$L$50,IF(div_D!$W$53="0:3",div_D!$L$50,""))))))</f>
        <v>Kyselová Angelika (73) (STAR)</v>
      </c>
      <c r="G28" s="166">
        <v>114.0</v>
      </c>
      <c r="H28" s="154"/>
      <c r="I28" s="154"/>
      <c r="J28" s="154"/>
      <c r="K28" s="154"/>
      <c r="L28" s="154"/>
      <c r="M28" s="154"/>
      <c r="N28" s="154"/>
      <c r="O28" s="154"/>
      <c r="P28" s="154"/>
      <c r="Q28" s="154"/>
      <c r="R28" s="154"/>
      <c r="S28" s="154"/>
      <c r="T28" s="154"/>
      <c r="U28" s="154"/>
      <c r="V28" s="154"/>
      <c r="W28" s="154"/>
      <c r="X28" s="154"/>
      <c r="Y28" s="154"/>
      <c r="Z28" s="154"/>
      <c r="AA28" s="154"/>
    </row>
    <row r="29" ht="12.75" customHeight="1">
      <c r="A29" s="164" t="s">
        <v>175</v>
      </c>
      <c r="B29" s="165" t="str">
        <f>div_C!$W$64</f>
        <v>Doubrava Matyáš (58) (PINK!)</v>
      </c>
      <c r="C29" s="166">
        <v>132.0</v>
      </c>
      <c r="D29" s="157"/>
      <c r="E29" s="164" t="s">
        <v>175</v>
      </c>
      <c r="F29" s="165" t="str">
        <f>div_D!$W$64</f>
        <v>Horáčková Dorota (90) (STAR)</v>
      </c>
      <c r="G29" s="166">
        <v>112.0</v>
      </c>
      <c r="H29" s="154"/>
      <c r="I29" s="154"/>
      <c r="J29" s="154"/>
      <c r="K29" s="154"/>
      <c r="L29" s="154"/>
      <c r="M29" s="154"/>
      <c r="N29" s="154"/>
      <c r="O29" s="154"/>
      <c r="P29" s="154"/>
      <c r="Q29" s="154"/>
      <c r="R29" s="154"/>
      <c r="S29" s="154"/>
      <c r="T29" s="154"/>
      <c r="U29" s="154"/>
      <c r="V29" s="154"/>
      <c r="W29" s="154"/>
      <c r="X29" s="154"/>
      <c r="Y29" s="154"/>
      <c r="Z29" s="154"/>
      <c r="AA29" s="154"/>
    </row>
    <row r="30" ht="12.75" customHeight="1">
      <c r="A30" s="164" t="s">
        <v>176</v>
      </c>
      <c r="B30" s="165" t="str">
        <f>IF(div_C!$W$65="3:0",div_C!$L$65,IF(div_C!$W$65="3:1",div_C!$L$65,IF(div_C!$W$65="3:2",div_C!$L$65,IF(div_C!$W$65="2:3",div_C!$L$63,IF(div_C!$W$65="1:3",div_C!$L$63,IF(div_C!$W$65="0:3",div_C!$L$63,""))))))</f>
        <v>Hlubuček František (62) (N. Ves)</v>
      </c>
      <c r="C30" s="166">
        <v>130.0</v>
      </c>
      <c r="D30" s="157"/>
      <c r="E30" s="164" t="s">
        <v>176</v>
      </c>
      <c r="F30" s="165" t="str">
        <f>IF(div_D!$W$65="3:0",div_D!$L$65,IF(div_D!$W$65="3:1",div_D!$L$65,IF(div_D!$W$65="3:2",div_D!$L$65,IF(div_D!$W$65="2:3",div_D!$L$63,IF(div_D!$W$65="1:3",div_D!$L$63,IF(div_D!$W$65="0:3",div_D!$L$63,""))))))</f>
        <v>Bartko David (101) (STAR)</v>
      </c>
      <c r="G30" s="166">
        <v>110.0</v>
      </c>
      <c r="H30" s="154"/>
      <c r="I30" s="154"/>
      <c r="J30" s="154"/>
      <c r="K30" s="154"/>
      <c r="L30" s="154"/>
      <c r="M30" s="154"/>
      <c r="N30" s="154"/>
      <c r="O30" s="154"/>
      <c r="P30" s="154"/>
      <c r="Q30" s="154"/>
      <c r="R30" s="154"/>
      <c r="S30" s="154"/>
      <c r="T30" s="154"/>
      <c r="U30" s="154"/>
      <c r="V30" s="154"/>
      <c r="W30" s="154"/>
      <c r="X30" s="154"/>
      <c r="Y30" s="154"/>
      <c r="Z30" s="154"/>
      <c r="AA30" s="154"/>
    </row>
    <row r="31" ht="12.75" customHeight="1">
      <c r="A31" s="164" t="s">
        <v>177</v>
      </c>
      <c r="B31" s="165" t="str">
        <f>div_C!$W$80</f>
        <v>Jaška Petr (60) (AST)</v>
      </c>
      <c r="C31" s="166">
        <v>128.0</v>
      </c>
      <c r="D31" s="157"/>
      <c r="E31" s="164" t="s">
        <v>177</v>
      </c>
      <c r="F31" s="165" t="str">
        <f>div_D!W80</f>
        <v>Veselý Jakub (96) (ČL)</v>
      </c>
      <c r="G31" s="166">
        <v>108.0</v>
      </c>
      <c r="H31" s="154"/>
      <c r="I31" s="154"/>
      <c r="J31" s="154"/>
      <c r="K31" s="154"/>
      <c r="L31" s="154"/>
      <c r="M31" s="154"/>
      <c r="N31" s="154"/>
      <c r="O31" s="154"/>
      <c r="P31" s="154"/>
      <c r="Q31" s="154"/>
      <c r="R31" s="154"/>
      <c r="S31" s="154"/>
      <c r="T31" s="154"/>
      <c r="U31" s="154"/>
      <c r="V31" s="154"/>
      <c r="W31" s="154"/>
      <c r="X31" s="154"/>
      <c r="Y31" s="154"/>
      <c r="Z31" s="154"/>
      <c r="AA31" s="154"/>
    </row>
    <row r="32" ht="12.75" customHeight="1">
      <c r="A32" s="164" t="s">
        <v>178</v>
      </c>
      <c r="B32" s="165" t="str">
        <f>IF(div_C!$W$81="3:0",div_C!W84,IF(div_C!$W$81="3:1",div_C!$W$84,IF(div_C!$W$81="3:2",div_C!$W$84,IF(div_C!$W$81="2:3",div_C!$W$76,IF(div_C!$W$81="1:3",div_C!$W$76,IF(div_C!$W$81="0:3",div_C!$W$76,""))))))</f>
        <v>Harus Petr (59) (PINK!)</v>
      </c>
      <c r="C32" s="166">
        <v>127.0</v>
      </c>
      <c r="D32" s="157"/>
      <c r="E32" s="164" t="s">
        <v>178</v>
      </c>
      <c r="F32" s="165" t="str">
        <f>IF(div_D!$W$81="3:0",div_D!W84,IF(div_D!$W$81="3:1",div_D!$W$84,IF(div_D!$W$81="3:2",div_D!$W$84,IF(div_D!$W$81="2:3",div_D!$W$76,IF(div_D!$W$81="1:3",div_D!$W$76,IF(div_D!$W$81="0:3",div_D!$W$76,""))))))</f>
        <v>Helebrant Aleš (89) (KMST)</v>
      </c>
      <c r="G32" s="166">
        <v>107.0</v>
      </c>
      <c r="H32" s="154"/>
      <c r="I32" s="154"/>
      <c r="J32" s="154"/>
      <c r="K32" s="154"/>
      <c r="L32" s="154"/>
      <c r="M32" s="154"/>
      <c r="N32" s="154"/>
      <c r="O32" s="154"/>
      <c r="P32" s="154"/>
      <c r="Q32" s="154"/>
      <c r="R32" s="154"/>
      <c r="S32" s="154"/>
      <c r="T32" s="154"/>
      <c r="U32" s="154"/>
      <c r="V32" s="154"/>
      <c r="W32" s="154"/>
      <c r="X32" s="154"/>
      <c r="Y32" s="154"/>
      <c r="Z32" s="154"/>
      <c r="AA32" s="154"/>
    </row>
    <row r="33" ht="12.75" customHeight="1">
      <c r="A33" s="164" t="s">
        <v>179</v>
      </c>
      <c r="B33" s="165" t="str">
        <f>div_C!$W$100</f>
        <v>Mach Jiří (77) (Víchová)</v>
      </c>
      <c r="C33" s="166">
        <v>126.0</v>
      </c>
      <c r="D33" s="157"/>
      <c r="E33" s="164" t="s">
        <v>179</v>
      </c>
      <c r="F33" s="165" t="str">
        <f>div_D!W100</f>
        <v>Sadovskyi Yehor (94) (PINK!)</v>
      </c>
      <c r="G33" s="166">
        <v>106.0</v>
      </c>
      <c r="H33" s="154"/>
      <c r="I33" s="154"/>
      <c r="J33" s="154"/>
      <c r="K33" s="154"/>
      <c r="L33" s="154"/>
      <c r="M33" s="154"/>
      <c r="N33" s="154"/>
      <c r="O33" s="154"/>
      <c r="P33" s="154"/>
      <c r="Q33" s="154"/>
      <c r="R33" s="154"/>
      <c r="S33" s="154"/>
      <c r="T33" s="154"/>
      <c r="U33" s="154"/>
      <c r="V33" s="154"/>
      <c r="W33" s="154"/>
      <c r="X33" s="154"/>
      <c r="Y33" s="154"/>
      <c r="Z33" s="154"/>
      <c r="AA33" s="154"/>
    </row>
    <row r="34" ht="12.75" customHeight="1">
      <c r="A34" s="164" t="s">
        <v>180</v>
      </c>
      <c r="B34" s="165" t="str">
        <f>IF(div_C!$W$101="3:0",div_C!$L$101,IF(div_C!$W$101="3:1",div_C!$L$101,IF(div_C!$W$101="3:2",div_C!$L$101,IF(div_C!$W$101="2:3",div_C!$L$99,IF(div_C!$W$101="1:3",div_C!$L$99,IF(div_C!$W$101="0:3",div_C!$L$99,""))))))</f>
        <v>Šulc Adam (83) (PINK!)</v>
      </c>
      <c r="C34" s="166">
        <v>125.0</v>
      </c>
      <c r="D34" s="157"/>
      <c r="E34" s="164" t="s">
        <v>180</v>
      </c>
      <c r="F34" s="165" t="str">
        <f>IF(div_D!$W$101="3:0",div_D!$L$101,IF(div_D!$W$101="3:1",div_D!$L$101,IF(div_D!$W$101="3:2",div_D!$L$101,IF(div_D!$W$101="2:3",div_D!$L$99,IF(div_D!$W$101="1:3",div_D!$L$99,IF(div_D!$W$101="0:3",div_D!$L$99,""))))))</f>
        <v>Skála Jan (116) (Bižu)</v>
      </c>
      <c r="G34" s="166">
        <v>105.0</v>
      </c>
      <c r="H34" s="154"/>
      <c r="I34" s="154"/>
      <c r="J34" s="154"/>
      <c r="K34" s="154"/>
      <c r="L34" s="154"/>
      <c r="M34" s="154"/>
      <c r="N34" s="154"/>
      <c r="O34" s="154"/>
      <c r="P34" s="154"/>
      <c r="Q34" s="154"/>
      <c r="R34" s="154"/>
      <c r="S34" s="154"/>
      <c r="T34" s="154"/>
      <c r="U34" s="154"/>
      <c r="V34" s="154"/>
      <c r="W34" s="154"/>
      <c r="X34" s="154"/>
      <c r="Y34" s="154"/>
      <c r="Z34" s="154"/>
      <c r="AA34" s="154"/>
    </row>
    <row r="35" ht="12.75" customHeight="1">
      <c r="A35" s="164" t="s">
        <v>181</v>
      </c>
      <c r="B35" s="165" t="str">
        <f>div_C!$W$93</f>
        <v>Moravec Matyáš (81) (KMST)</v>
      </c>
      <c r="C35" s="166">
        <v>124.0</v>
      </c>
      <c r="D35" s="157"/>
      <c r="E35" s="164" t="s">
        <v>181</v>
      </c>
      <c r="F35" s="165" t="str">
        <f>div_D!W93</f>
        <v>Zahn Marek (80) (Bižu)</v>
      </c>
      <c r="G35" s="166">
        <v>104.0</v>
      </c>
      <c r="H35" s="154"/>
      <c r="I35" s="154"/>
      <c r="J35" s="154"/>
      <c r="K35" s="154"/>
      <c r="L35" s="154"/>
      <c r="M35" s="154"/>
      <c r="N35" s="154"/>
      <c r="O35" s="154"/>
      <c r="P35" s="154"/>
      <c r="Q35" s="154"/>
      <c r="R35" s="154"/>
      <c r="S35" s="154"/>
      <c r="T35" s="154"/>
      <c r="U35" s="154"/>
      <c r="V35" s="154"/>
      <c r="W35" s="154"/>
      <c r="X35" s="154"/>
      <c r="Y35" s="154"/>
      <c r="Z35" s="154"/>
      <c r="AA35" s="154"/>
    </row>
    <row r="36" ht="12.75" customHeight="1">
      <c r="A36" s="164" t="s">
        <v>182</v>
      </c>
      <c r="B36" s="165" t="str">
        <f>IF(div_C!$W$94="3:0",div_C!$L$95,IF(div_C!$W$94="3:1",div_C!$L$95,IF(div_C!$W$94="3:2",div_C!$L$95,IF(div_C!$W$94="2:3",div_C!$L$91,IF(div_C!$W$94="1:3",div_C!$L$91,IF(div_C!$W$94="0:3",div_C!$L$91,""))))))</f>
        <v>Dočekal František (79) (PINK!)</v>
      </c>
      <c r="C36" s="166">
        <v>120.0</v>
      </c>
      <c r="D36" s="157"/>
      <c r="E36" s="164" t="s">
        <v>182</v>
      </c>
      <c r="F36" s="165" t="str">
        <f>IF(div_D!$W$94="3:0",div_D!$L$95,IF(div_D!$W$94="3:1",div_D!$L$95,IF(div_D!$W$94="3:2",div_D!$L$95,IF(div_D!$W$94="2:3",div_D!$L$91,IF(div_D!$W$94="1:3",div_D!$L$91,IF(div_D!$W$94="0:3",div_D!$L$91,""))))))</f>
        <v>Ešner Filip (88) (ČL)</v>
      </c>
      <c r="G36" s="166">
        <v>100.0</v>
      </c>
      <c r="H36" s="154"/>
      <c r="I36" s="154"/>
      <c r="J36" s="154"/>
      <c r="K36" s="154"/>
      <c r="L36" s="154"/>
      <c r="M36" s="154"/>
      <c r="N36" s="154"/>
      <c r="O36" s="154"/>
      <c r="P36" s="154"/>
      <c r="Q36" s="154"/>
      <c r="R36" s="154"/>
      <c r="S36" s="154"/>
      <c r="T36" s="154"/>
      <c r="U36" s="154"/>
      <c r="V36" s="154"/>
      <c r="W36" s="154"/>
      <c r="X36" s="154"/>
      <c r="Y36" s="154"/>
      <c r="Z36" s="154"/>
      <c r="AA36" s="154"/>
    </row>
    <row r="37" ht="12.75" customHeight="1">
      <c r="A37" s="164" t="s">
        <v>183</v>
      </c>
      <c r="B37" s="165" t="str">
        <f>div_C!$W$105</f>
        <v>Louda Štěpán (107) (STAR)</v>
      </c>
      <c r="C37" s="166">
        <v>119.0</v>
      </c>
      <c r="D37" s="157"/>
      <c r="E37" s="164" t="s">
        <v>183</v>
      </c>
      <c r="F37" s="165" t="str">
        <f>div_D!$W$105</f>
        <v>Mařanová Alena (102) (N. Ves)</v>
      </c>
      <c r="G37" s="166">
        <v>99.0</v>
      </c>
      <c r="H37" s="154"/>
      <c r="I37" s="154"/>
      <c r="J37" s="154"/>
      <c r="K37" s="154"/>
      <c r="L37" s="154"/>
      <c r="M37" s="154"/>
      <c r="N37" s="154"/>
      <c r="O37" s="154"/>
      <c r="P37" s="154"/>
      <c r="Q37" s="154"/>
      <c r="R37" s="154"/>
      <c r="S37" s="154"/>
      <c r="T37" s="154"/>
      <c r="U37" s="154"/>
      <c r="V37" s="154"/>
      <c r="W37" s="154"/>
      <c r="X37" s="154"/>
      <c r="Y37" s="154"/>
      <c r="Z37" s="154"/>
      <c r="AA37" s="154"/>
    </row>
    <row r="38" ht="12.75" customHeight="1">
      <c r="A38" s="168" t="s">
        <v>184</v>
      </c>
      <c r="B38" s="169" t="str">
        <f>IF(div_C!$W$106="3:0",div_C!$L$106,IF(div_C!$W$106="3:1",div_C!$L$106,IF(div_C!$W$106="3:2",div_C!$L$106,IF(div_C!$W$106="2:3",div_C!$L$104,IF(div_C!$W$106="1:3",div_C!$L$104,IF(div_C!$W$106="0:3",div_C!$L$104,""))))))</f>
        <v>Bečková Adéla (75) (STAR)</v>
      </c>
      <c r="C38" s="170">
        <v>118.0</v>
      </c>
      <c r="D38" s="157"/>
      <c r="E38" s="168" t="s">
        <v>184</v>
      </c>
      <c r="F38" s="169" t="str">
        <f>IF(div_D!$W$106="3:0",div_D!$L$106,IF(div_D!$W$106="3:1",div_D!$L$106,IF(div_D!$W$106="3:2",div_D!$L$106,IF(div_D!$W$106="2:3",div_D!$L$104,IF(div_D!$W$106="1:3",div_D!$L$104,IF(div_D!$W$106="0:3",div_D!$L$104,""))))))</f>
        <v>Šimík Max (97) (PINK!)</v>
      </c>
      <c r="G38" s="170">
        <v>98.0</v>
      </c>
      <c r="H38" s="154"/>
      <c r="I38" s="154"/>
      <c r="J38" s="154"/>
      <c r="K38" s="154"/>
      <c r="L38" s="154"/>
      <c r="M38" s="154"/>
      <c r="N38" s="154"/>
      <c r="O38" s="154"/>
      <c r="P38" s="154"/>
      <c r="Q38" s="154"/>
      <c r="R38" s="154"/>
      <c r="S38" s="154"/>
      <c r="T38" s="154"/>
      <c r="U38" s="154"/>
      <c r="V38" s="154"/>
      <c r="W38" s="154"/>
      <c r="X38" s="154"/>
      <c r="Y38" s="154"/>
      <c r="Z38" s="154"/>
      <c r="AA38" s="154"/>
    </row>
    <row r="39" ht="12.75" customHeight="1">
      <c r="A39" s="157"/>
      <c r="B39" s="154"/>
      <c r="C39" s="156"/>
      <c r="D39" s="157"/>
      <c r="E39" s="157"/>
      <c r="F39" s="154"/>
      <c r="G39" s="156"/>
      <c r="H39" s="154"/>
      <c r="I39" s="154"/>
      <c r="J39" s="154"/>
      <c r="K39" s="154"/>
      <c r="L39" s="154"/>
      <c r="M39" s="154"/>
      <c r="N39" s="154"/>
      <c r="O39" s="154"/>
      <c r="P39" s="154"/>
      <c r="Q39" s="154"/>
      <c r="R39" s="154"/>
      <c r="S39" s="154"/>
      <c r="T39" s="154"/>
      <c r="U39" s="154"/>
      <c r="V39" s="154"/>
      <c r="W39" s="154"/>
      <c r="X39" s="154"/>
      <c r="Y39" s="154"/>
      <c r="Z39" s="154"/>
      <c r="AA39" s="154"/>
    </row>
    <row r="40" ht="12.75" customHeight="1">
      <c r="A40" s="191" t="s">
        <v>227</v>
      </c>
      <c r="B40" s="160"/>
      <c r="C40" s="192" t="s">
        <v>167</v>
      </c>
      <c r="D40" s="155"/>
      <c r="E40" s="193" t="s">
        <v>238</v>
      </c>
      <c r="F40" s="160"/>
      <c r="G40" s="194" t="s">
        <v>167</v>
      </c>
      <c r="H40" s="154"/>
      <c r="I40" s="154"/>
      <c r="J40" s="154"/>
      <c r="K40" s="154"/>
      <c r="L40" s="154"/>
      <c r="M40" s="154"/>
      <c r="N40" s="154"/>
      <c r="O40" s="154"/>
      <c r="P40" s="154"/>
      <c r="Q40" s="154"/>
      <c r="R40" s="154"/>
      <c r="S40" s="154"/>
      <c r="T40" s="154"/>
      <c r="U40" s="154"/>
      <c r="V40" s="154"/>
      <c r="W40" s="154"/>
      <c r="X40" s="154"/>
      <c r="Y40" s="154"/>
      <c r="Z40" s="154"/>
      <c r="AA40" s="154"/>
    </row>
    <row r="41" ht="12.75" customHeight="1">
      <c r="A41" s="164" t="s">
        <v>169</v>
      </c>
      <c r="B41" s="165" t="str">
        <f>div_E!$W$39</f>
        <v>Fejtek Vojtěch (129) (Vesec)</v>
      </c>
      <c r="C41" s="166">
        <v>104.0</v>
      </c>
      <c r="D41" s="157"/>
      <c r="E41" s="164" t="s">
        <v>169</v>
      </c>
      <c r="F41" s="165" t="str">
        <f>div_F!$W$39</f>
        <v>Zítko Roman (122) (Brniště)</v>
      </c>
      <c r="G41" s="166">
        <v>84.0</v>
      </c>
      <c r="H41" s="154"/>
      <c r="I41" s="154"/>
      <c r="J41" s="154"/>
      <c r="K41" s="154"/>
      <c r="L41" s="154"/>
      <c r="M41" s="154"/>
      <c r="N41" s="154"/>
      <c r="O41" s="154"/>
      <c r="P41" s="154"/>
      <c r="Q41" s="154"/>
      <c r="R41" s="154"/>
      <c r="S41" s="154"/>
      <c r="T41" s="154"/>
      <c r="U41" s="154"/>
      <c r="V41" s="154"/>
      <c r="W41" s="154"/>
      <c r="X41" s="154"/>
      <c r="Y41" s="154"/>
      <c r="Z41" s="154"/>
      <c r="AA41" s="154"/>
    </row>
    <row r="42" ht="12.75" customHeight="1">
      <c r="A42" s="164" t="s">
        <v>170</v>
      </c>
      <c r="B42" s="165" t="str">
        <f>IF(div_E!$W$40="3:0",div_E!$W$43,IF(div_E!$W$40="3:1",div_E!$W$43,IF(div_E!$W$40="3:2",div_E!$W$43,IF(div_E!$W$40="2:3",div_E!$W$35,IF(div_E!$W$40="1:3",div_E!$W$35,IF(div_E!$W$40="0:3",div_E!$W$35,""))))))</f>
        <v>Havlíček Adam (131) (Smržovka)</v>
      </c>
      <c r="C42" s="166">
        <v>102.0</v>
      </c>
      <c r="D42" s="157"/>
      <c r="E42" s="164" t="s">
        <v>170</v>
      </c>
      <c r="F42" s="165" t="str">
        <f>IF(div_F!$W$40="3:0",div_F!$W$43,IF(div_F!$W$40="3:1",div_F!$W$43,IF(div_F!$W$40="3:2",div_F!$W$43,IF(div_F!$W$40="2:3",div_F!$W$35,IF(div_F!$W$40="1:3",div_F!$W$35,IF(div_F!$W$40="0:3",div_F!$W$35,""))))))</f>
        <v>Huk Pavel (148) (KMST)</v>
      </c>
      <c r="G42" s="166">
        <v>82.0</v>
      </c>
      <c r="H42" s="154"/>
      <c r="I42" s="154"/>
      <c r="J42" s="154"/>
      <c r="K42" s="154"/>
      <c r="L42" s="154"/>
      <c r="M42" s="154"/>
      <c r="N42" s="154"/>
      <c r="O42" s="154"/>
      <c r="P42" s="154"/>
      <c r="Q42" s="154"/>
      <c r="R42" s="154"/>
      <c r="S42" s="154"/>
      <c r="T42" s="154"/>
      <c r="U42" s="154"/>
      <c r="V42" s="154"/>
      <c r="W42" s="154"/>
      <c r="X42" s="154"/>
      <c r="Y42" s="154"/>
      <c r="Z42" s="154"/>
      <c r="AA42" s="154"/>
    </row>
    <row r="43" ht="12.75" customHeight="1">
      <c r="A43" s="164" t="s">
        <v>171</v>
      </c>
      <c r="B43" s="165" t="str">
        <f>div_E!$W$59</f>
        <v>Šárovec Patrik (134) (ČL)</v>
      </c>
      <c r="C43" s="166">
        <v>100.0</v>
      </c>
      <c r="D43" s="157"/>
      <c r="E43" s="164" t="s">
        <v>171</v>
      </c>
      <c r="F43" s="165" t="str">
        <f>div_F!$W$59</f>
        <v>Kukal Vojtěch (152) (PINK!)</v>
      </c>
      <c r="G43" s="166">
        <v>80.0</v>
      </c>
      <c r="H43" s="154"/>
      <c r="I43" s="154"/>
      <c r="J43" s="154"/>
      <c r="K43" s="154"/>
      <c r="L43" s="154"/>
      <c r="M43" s="154"/>
      <c r="N43" s="154"/>
      <c r="O43" s="154"/>
      <c r="P43" s="154"/>
      <c r="Q43" s="154"/>
      <c r="R43" s="154"/>
      <c r="S43" s="154"/>
      <c r="T43" s="154"/>
      <c r="U43" s="154"/>
      <c r="V43" s="154"/>
      <c r="W43" s="154"/>
      <c r="X43" s="154"/>
      <c r="Y43" s="154"/>
      <c r="Z43" s="154"/>
      <c r="AA43" s="154"/>
    </row>
    <row r="44" ht="12.75" customHeight="1">
      <c r="A44" s="164" t="s">
        <v>172</v>
      </c>
      <c r="B44" s="165" t="str">
        <f>IF(div_E!$W$60="3:0",div_E!$L$60,IF(div_E!$W$60="3:1",div_E!$L$60,IF(div_E!$W$60="3:2",div_E!$L$60,IF(div_E!$W$60="2:3",div_E!$L$58,IF(div_E!$W$60="1:3",div_E!$L$58,IF(div_E!$W$60="0:3",div_E!$L$58,""))))))</f>
        <v>Vejvoda Sebastián (113) (PINK!)</v>
      </c>
      <c r="C44" s="166">
        <v>98.0</v>
      </c>
      <c r="D44" s="157"/>
      <c r="E44" s="164" t="s">
        <v>172</v>
      </c>
      <c r="F44" s="165" t="str">
        <f>IF(div_F!$W$60="3:0",div_F!$L$60,IF(div_F!$W$60="3:1",div_F!$L$60,IF(div_F!$W$60="3:2",div_F!$L$60,IF(div_F!$W$60="2:3",div_F!$L$58,IF(div_F!$W$60="1:3",div_F!$L$58,IF(div_F!$W$60="0:3",div_F!$L$58,""))))))</f>
        <v>Mrázek Jakub (162) (ČL)</v>
      </c>
      <c r="G44" s="166">
        <v>78.0</v>
      </c>
      <c r="H44" s="154"/>
      <c r="I44" s="154"/>
      <c r="J44" s="154"/>
      <c r="K44" s="154"/>
      <c r="L44" s="154"/>
      <c r="M44" s="154"/>
      <c r="N44" s="154"/>
      <c r="O44" s="154"/>
      <c r="P44" s="154"/>
      <c r="Q44" s="154"/>
      <c r="R44" s="154"/>
      <c r="S44" s="154"/>
      <c r="T44" s="154"/>
      <c r="U44" s="154"/>
      <c r="V44" s="154"/>
      <c r="W44" s="154"/>
      <c r="X44" s="154"/>
      <c r="Y44" s="154"/>
      <c r="Z44" s="154"/>
      <c r="AA44" s="154"/>
    </row>
    <row r="45" ht="12.75" customHeight="1">
      <c r="A45" s="164" t="s">
        <v>173</v>
      </c>
      <c r="B45" s="165" t="str">
        <f>div_E!$W$52</f>
        <v>Vojtíšek Efe (120) (Smržovka)</v>
      </c>
      <c r="C45" s="166">
        <v>96.0</v>
      </c>
      <c r="D45" s="157"/>
      <c r="E45" s="164" t="s">
        <v>173</v>
      </c>
      <c r="F45" s="165" t="str">
        <f>div_F!$W$52</f>
        <v>Široký Hubert (179) (Smržovka)</v>
      </c>
      <c r="G45" s="166">
        <v>76.0</v>
      </c>
      <c r="H45" s="154"/>
      <c r="I45" s="154"/>
      <c r="J45" s="154"/>
      <c r="K45" s="154"/>
      <c r="L45" s="154"/>
      <c r="M45" s="154"/>
      <c r="N45" s="154"/>
      <c r="O45" s="154"/>
      <c r="P45" s="154"/>
      <c r="Q45" s="154"/>
      <c r="R45" s="154"/>
      <c r="S45" s="154"/>
      <c r="T45" s="154"/>
      <c r="U45" s="154"/>
      <c r="V45" s="154"/>
      <c r="W45" s="154"/>
      <c r="X45" s="154"/>
      <c r="Y45" s="154"/>
      <c r="Z45" s="154"/>
      <c r="AA45" s="154"/>
    </row>
    <row r="46" ht="12.75" customHeight="1">
      <c r="A46" s="164" t="s">
        <v>174</v>
      </c>
      <c r="B46" s="165" t="str">
        <f>IF(div_E!$W$53="3:0",div_E!$L$54,IF(div_E!$W$53="3:1",div_E!$L$54,IF(div_E!$W$53="3:2",div_E!$L$54,IF(div_E!$W$53="2:3",div_E!$L$50,IF(div_E!$W$53="1:3",div_E!$L$50,IF(div_E!$W$53="0:3",div_E!$L$50,""))))))</f>
        <v>Dajčar Martin (106) (PINK!)</v>
      </c>
      <c r="C46" s="166">
        <v>94.0</v>
      </c>
      <c r="D46" s="157"/>
      <c r="E46" s="164" t="s">
        <v>174</v>
      </c>
      <c r="F46" s="165" t="str">
        <f>IF(div_F!$W$53="3:0",div_F!$L$54,IF(div_F!$W$53="3:1",div_F!$L$54,IF(div_F!$W$53="3:2",div_F!$L$54,IF(div_F!$W$53="2:3",div_F!$L$50,IF(div_F!$W$53="1:3",div_F!$L$50,IF(div_F!$W$53="0:3",div_F!$L$50,""))))))</f>
        <v>Bidlo Šimon (149) (Bižu)</v>
      </c>
      <c r="G46" s="166">
        <v>74.0</v>
      </c>
      <c r="H46" s="154"/>
      <c r="I46" s="154"/>
      <c r="J46" s="154"/>
      <c r="K46" s="154"/>
      <c r="L46" s="154"/>
      <c r="M46" s="154"/>
      <c r="N46" s="154"/>
      <c r="O46" s="154"/>
      <c r="P46" s="154"/>
      <c r="Q46" s="154"/>
      <c r="R46" s="154"/>
      <c r="S46" s="154"/>
      <c r="T46" s="154"/>
      <c r="U46" s="154"/>
      <c r="V46" s="154"/>
      <c r="W46" s="154"/>
      <c r="X46" s="154"/>
      <c r="Y46" s="154"/>
      <c r="Z46" s="154"/>
      <c r="AA46" s="154"/>
    </row>
    <row r="47" ht="12.75" customHeight="1">
      <c r="A47" s="164" t="s">
        <v>175</v>
      </c>
      <c r="B47" s="165" t="str">
        <f>div_E!$W$64</f>
        <v>Pěničková Jana (115) (N. Ves)</v>
      </c>
      <c r="C47" s="166">
        <v>92.0</v>
      </c>
      <c r="D47" s="157"/>
      <c r="E47" s="164" t="s">
        <v>175</v>
      </c>
      <c r="F47" s="165" t="str">
        <f>div_F!$W$64</f>
        <v>Kolář Daniel (156) (SKST)</v>
      </c>
      <c r="G47" s="166">
        <v>72.0</v>
      </c>
      <c r="H47" s="154"/>
      <c r="I47" s="154"/>
      <c r="J47" s="154"/>
      <c r="K47" s="154"/>
      <c r="L47" s="154"/>
      <c r="M47" s="154"/>
      <c r="N47" s="154"/>
      <c r="O47" s="154"/>
      <c r="P47" s="154"/>
      <c r="Q47" s="154"/>
      <c r="R47" s="154"/>
      <c r="S47" s="154"/>
      <c r="T47" s="154"/>
      <c r="U47" s="154"/>
      <c r="V47" s="154"/>
      <c r="W47" s="154"/>
      <c r="X47" s="154"/>
      <c r="Y47" s="154"/>
      <c r="Z47" s="154"/>
      <c r="AA47" s="154"/>
    </row>
    <row r="48" ht="12.75" customHeight="1">
      <c r="A48" s="164" t="s">
        <v>176</v>
      </c>
      <c r="B48" s="165" t="str">
        <f>IF(div_E!$W$65="3:0",div_E!$L$65,IF(div_E!$W$65="3:1",div_E!$L$65,IF(div_E!$W$65="3:2",div_E!$L$65,IF(div_E!$W$65="2:3",div_E!$L$63,IF(div_E!$W$65="1:3",div_E!$L$63,IF(div_E!$W$65="0:3",div_E!$L$63,""))))))</f>
        <v>Martiš Jakub (131) (KMST)</v>
      </c>
      <c r="C48" s="166">
        <v>90.0</v>
      </c>
      <c r="D48" s="157"/>
      <c r="E48" s="164" t="s">
        <v>176</v>
      </c>
      <c r="F48" s="165" t="str">
        <f>IF(div_F!$W$65="3:0",div_F!$L$65,IF(div_F!$W$65="3:1",div_F!$L$65,IF(div_F!$W$65="3:2",div_F!$L$65,IF(div_F!$W$65="2:3",div_F!$L$63,IF(div_F!$W$65="1:3",div_F!$L$63,IF(div_F!$W$65="0:3",div_F!$L$63,""))))))</f>
        <v>Loukota Tomáš (167) (STAR)</v>
      </c>
      <c r="G48" s="166">
        <v>70.0</v>
      </c>
      <c r="H48" s="154"/>
      <c r="I48" s="154"/>
      <c r="J48" s="154"/>
      <c r="K48" s="154"/>
      <c r="L48" s="154"/>
      <c r="M48" s="154"/>
      <c r="N48" s="154"/>
      <c r="O48" s="154"/>
      <c r="P48" s="154"/>
      <c r="Q48" s="154"/>
      <c r="R48" s="154"/>
      <c r="S48" s="154"/>
      <c r="T48" s="154"/>
      <c r="U48" s="154"/>
      <c r="V48" s="154"/>
      <c r="W48" s="154"/>
      <c r="X48" s="154"/>
      <c r="Y48" s="154"/>
      <c r="Z48" s="154"/>
      <c r="AA48" s="154"/>
    </row>
    <row r="49" ht="12.75" customHeight="1">
      <c r="A49" s="164" t="s">
        <v>177</v>
      </c>
      <c r="B49" s="165" t="str">
        <f>div_E!$W$80</f>
        <v>Popov Martin (141) (PINK!)</v>
      </c>
      <c r="C49" s="166">
        <v>88.0</v>
      </c>
      <c r="D49" s="157"/>
      <c r="E49" s="164" t="s">
        <v>177</v>
      </c>
      <c r="F49" s="165" t="str">
        <f>div_F!$W$80</f>
        <v>Sýkora Maximilian (172) (STAR)</v>
      </c>
      <c r="G49" s="166">
        <v>68.0</v>
      </c>
      <c r="H49" s="154"/>
      <c r="I49" s="154"/>
      <c r="J49" s="154"/>
      <c r="K49" s="154"/>
      <c r="L49" s="154"/>
      <c r="M49" s="154"/>
      <c r="N49" s="154"/>
      <c r="O49" s="154"/>
      <c r="P49" s="154"/>
      <c r="Q49" s="154"/>
      <c r="R49" s="154"/>
      <c r="S49" s="154"/>
      <c r="T49" s="154"/>
      <c r="U49" s="154"/>
      <c r="V49" s="154"/>
      <c r="W49" s="154"/>
      <c r="X49" s="154"/>
      <c r="Y49" s="154"/>
      <c r="Z49" s="154"/>
      <c r="AA49" s="154"/>
    </row>
    <row r="50" ht="12.75" customHeight="1">
      <c r="A50" s="164" t="s">
        <v>178</v>
      </c>
      <c r="B50" s="165" t="str">
        <f>IF(div_E!$W$81="3:0",div_E!W84,IF(div_E!$W$81="3:1",div_E!$W$84,IF(div_E!$W$81="3:2",div_E!$W$84,IF(div_E!$W$81="2:3",div_E!$W$76,IF(div_E!$W$81="1:3",div_E!$W$76,IF(div_E!$W$81="0:3",div_E!$W$76,""))))))</f>
        <v>Košnar Jakub (130) (Semily)</v>
      </c>
      <c r="C50" s="166">
        <v>87.0</v>
      </c>
      <c r="D50" s="157"/>
      <c r="E50" s="164" t="s">
        <v>178</v>
      </c>
      <c r="F50" s="165" t="str">
        <f>IF(div_F!$W$81="3:0",div_F!AA84,IF(div_F!$W$81="3:1",div_F!$W$84,IF(div_F!$W$81="3:2",div_F!$W$84,IF(div_F!$W$81="2:3",div_F!$W$76,IF(div_F!$W$81="1:3",div_F!$W$76,IF(div_F!$W$81="0:3",div_F!$W$76,""))))))</f>
        <v>Brixi Adam (162) (SKST)</v>
      </c>
      <c r="G50" s="166">
        <v>67.0</v>
      </c>
      <c r="H50" s="154"/>
      <c r="I50" s="154"/>
      <c r="J50" s="154"/>
      <c r="K50" s="154"/>
      <c r="L50" s="154"/>
      <c r="M50" s="154"/>
      <c r="N50" s="154"/>
      <c r="O50" s="154"/>
      <c r="P50" s="154"/>
      <c r="Q50" s="154"/>
      <c r="R50" s="154"/>
      <c r="S50" s="154"/>
      <c r="T50" s="154"/>
      <c r="U50" s="154"/>
      <c r="V50" s="154"/>
      <c r="W50" s="154"/>
      <c r="X50" s="154"/>
      <c r="Y50" s="154"/>
      <c r="Z50" s="154"/>
      <c r="AA50" s="154"/>
    </row>
    <row r="51" ht="12.75" customHeight="1">
      <c r="A51" s="164" t="s">
        <v>179</v>
      </c>
      <c r="B51" s="165" t="str">
        <f>div_E!$W$100</f>
        <v>Martiš Jan (128) (KMST)</v>
      </c>
      <c r="C51" s="166">
        <v>86.0</v>
      </c>
      <c r="D51" s="157"/>
      <c r="E51" s="164" t="s">
        <v>179</v>
      </c>
      <c r="F51" s="165" t="str">
        <f>div_F!$W$100</f>
        <v>Hušek Martin (153) (KMST)</v>
      </c>
      <c r="G51" s="166">
        <v>66.0</v>
      </c>
      <c r="H51" s="154"/>
      <c r="I51" s="154"/>
      <c r="J51" s="154"/>
      <c r="K51" s="154"/>
      <c r="L51" s="154"/>
      <c r="M51" s="154"/>
      <c r="N51" s="154"/>
      <c r="O51" s="154"/>
      <c r="P51" s="154"/>
      <c r="Q51" s="154"/>
      <c r="R51" s="154"/>
      <c r="S51" s="154"/>
      <c r="T51" s="154"/>
      <c r="U51" s="154"/>
      <c r="V51" s="154"/>
      <c r="W51" s="154"/>
      <c r="X51" s="154"/>
      <c r="Y51" s="154"/>
      <c r="Z51" s="154"/>
      <c r="AA51" s="154"/>
    </row>
    <row r="52" ht="12.75" customHeight="1">
      <c r="A52" s="164" t="s">
        <v>180</v>
      </c>
      <c r="B52" s="165" t="str">
        <f>IF(div_E!$W$101="3:0",div_E!$L$101,IF(div_E!$W$101="3:1",div_E!$L$101,IF(div_E!$W$101="3:2",div_E!$L$101,IF(div_E!$W$101="2:3",div_E!$L$99,IF(div_E!$W$101="1:3",div_E!$L$99,IF(div_E!$W$101="0:3",div_E!$L$99,""))))))</f>
        <v>Procházka Eduard (119) (Bižu)</v>
      </c>
      <c r="C52" s="166">
        <v>85.0</v>
      </c>
      <c r="D52" s="157"/>
      <c r="E52" s="164" t="s">
        <v>180</v>
      </c>
      <c r="F52" s="165" t="str">
        <f>IF(div_F!$W$101="3:0",div_F!$L$101,IF(div_F!$W$101="3:1",div_F!$L$101,IF(div_F!$W$101="3:2",div_F!$L$101,IF(div_F!$W$101="2:3",div_F!$L$99,IF(div_F!$W$101="1:3",div_F!$L$99,IF(div_F!$W$101="0:3",div_F!$L$99,""))))))</f>
        <v>Liška Daniel (159) (PINK!)</v>
      </c>
      <c r="G52" s="166">
        <v>65.0</v>
      </c>
      <c r="H52" s="154"/>
      <c r="I52" s="154"/>
      <c r="J52" s="154"/>
      <c r="K52" s="154"/>
      <c r="L52" s="154"/>
      <c r="M52" s="154"/>
      <c r="N52" s="154"/>
      <c r="O52" s="154"/>
      <c r="P52" s="154"/>
      <c r="Q52" s="154"/>
      <c r="R52" s="154"/>
      <c r="S52" s="154"/>
      <c r="T52" s="154"/>
      <c r="U52" s="154"/>
      <c r="V52" s="154"/>
      <c r="W52" s="154"/>
      <c r="X52" s="154"/>
      <c r="Y52" s="154"/>
      <c r="Z52" s="154"/>
      <c r="AA52" s="154"/>
    </row>
    <row r="53" ht="12.75" customHeight="1">
      <c r="A53" s="164" t="s">
        <v>181</v>
      </c>
      <c r="B53" s="165" t="str">
        <f>div_E!$W$93</f>
        <v>Froněk Lukáš (140) (ST Fr.)</v>
      </c>
      <c r="C53" s="166">
        <v>84.0</v>
      </c>
      <c r="D53" s="157"/>
      <c r="E53" s="164" t="s">
        <v>181</v>
      </c>
      <c r="F53" s="165" t="str">
        <f>div_F!$W$93</f>
        <v>Herčík Štěpán (165) (Smržovka)</v>
      </c>
      <c r="G53" s="166">
        <v>64.0</v>
      </c>
      <c r="H53" s="154"/>
      <c r="I53" s="154"/>
      <c r="J53" s="154"/>
      <c r="K53" s="154"/>
      <c r="L53" s="154"/>
      <c r="M53" s="154"/>
      <c r="N53" s="154"/>
      <c r="O53" s="154"/>
      <c r="P53" s="154"/>
      <c r="Q53" s="154"/>
      <c r="R53" s="154"/>
      <c r="S53" s="154"/>
      <c r="T53" s="154"/>
      <c r="U53" s="154"/>
      <c r="V53" s="154"/>
      <c r="W53" s="154"/>
      <c r="X53" s="154"/>
      <c r="Y53" s="154"/>
      <c r="Z53" s="154"/>
      <c r="AA53" s="154"/>
    </row>
    <row r="54" ht="12.75" customHeight="1">
      <c r="A54" s="164" t="s">
        <v>182</v>
      </c>
      <c r="B54" s="165" t="str">
        <f>IF(div_E!$W$94="3:0",div_E!$L$95,IF(div_E!$W$94="3:1",div_E!$L$95,IF(div_E!$W$94="3:2",div_E!$L$95,IF(div_E!$W$94="2:3",div_E!$L$91,IF(div_E!$W$94="1:3",div_E!$L$91,IF(div_E!$W$94="0:3",div_E!$L$91,""))))))</f>
        <v>Farský Jan (126) (PINK!)</v>
      </c>
      <c r="C54" s="166">
        <v>80.0</v>
      </c>
      <c r="D54" s="157"/>
      <c r="E54" s="164" t="s">
        <v>182</v>
      </c>
      <c r="F54" s="165" t="str">
        <f>IF(div_F!$W$94="3:0",div_F!$L$95,IF(div_F!$W$94="3:1",div_F!$L$95,IF(div_F!$W$94="3:2",div_F!$L$95,IF(div_F!$W$94="2:3",div_F!$L$91,IF(div_F!$W$94="1:3",div_F!$L$91,IF(div_F!$W$94="0:3",div_F!$L$91,""))))))</f>
        <v>Rubeš Michal (161) (PINK!)</v>
      </c>
      <c r="G54" s="166">
        <v>60.0</v>
      </c>
      <c r="H54" s="154"/>
      <c r="I54" s="154"/>
      <c r="J54" s="154"/>
      <c r="K54" s="154"/>
      <c r="L54" s="154"/>
      <c r="M54" s="154"/>
      <c r="N54" s="154"/>
      <c r="O54" s="154"/>
      <c r="P54" s="154"/>
      <c r="Q54" s="154"/>
      <c r="R54" s="154"/>
      <c r="S54" s="154"/>
      <c r="T54" s="154"/>
      <c r="U54" s="154"/>
      <c r="V54" s="154"/>
      <c r="W54" s="154"/>
      <c r="X54" s="154"/>
      <c r="Y54" s="154"/>
      <c r="Z54" s="154"/>
      <c r="AA54" s="154"/>
    </row>
    <row r="55" ht="12.75" customHeight="1">
      <c r="A55" s="164" t="s">
        <v>183</v>
      </c>
      <c r="B55" s="165" t="str">
        <f>div_E!$W$105</f>
        <v>Tichá Amálie (137) (KMST)</v>
      </c>
      <c r="C55" s="166">
        <v>79.0</v>
      </c>
      <c r="D55" s="157"/>
      <c r="E55" s="164" t="s">
        <v>183</v>
      </c>
      <c r="F55" s="165" t="str">
        <f>div_F!$W$105</f>
        <v>Černý Jakub (172) (Bižu)</v>
      </c>
      <c r="G55" s="166">
        <v>59.0</v>
      </c>
      <c r="H55" s="154"/>
      <c r="I55" s="154"/>
      <c r="J55" s="154"/>
      <c r="K55" s="154"/>
      <c r="L55" s="154"/>
      <c r="M55" s="154"/>
      <c r="N55" s="154"/>
      <c r="O55" s="154"/>
      <c r="P55" s="154"/>
      <c r="Q55" s="154"/>
      <c r="R55" s="154"/>
      <c r="S55" s="154"/>
      <c r="T55" s="154"/>
      <c r="U55" s="154"/>
      <c r="V55" s="154"/>
      <c r="W55" s="154"/>
      <c r="X55" s="154"/>
      <c r="Y55" s="154"/>
      <c r="Z55" s="154"/>
      <c r="AA55" s="154"/>
    </row>
    <row r="56" ht="12.75" customHeight="1">
      <c r="A56" s="168" t="s">
        <v>184</v>
      </c>
      <c r="B56" s="169" t="str">
        <f>IF(div_E!$W$106="3:0",div_E!$L$106,IF(div_E!$W$106="3:1",div_E!$L$106,IF(div_E!$W$106="3:2",div_E!$L$106,IF(div_E!$W$106="2:3",div_E!$L$104,IF(div_E!$W$106="1:3",div_E!$L$104,IF(div_E!$W$106="0:3",div_E!$L$104,""))))))</f>
        <v>Sluka Antonín (147) (PINK!)</v>
      </c>
      <c r="C56" s="170">
        <v>78.0</v>
      </c>
      <c r="D56" s="157"/>
      <c r="E56" s="168" t="s">
        <v>184</v>
      </c>
      <c r="F56" s="169" t="str">
        <f>IF(div_F!$W$106="3:0",div_F!$L$106,IF(div_F!$W$106="3:1",div_F!$L$106,IF(div_F!$W$106="3:2",div_F!$L$106,IF(div_F!$W$106="2:3",div_F!$L$104,IF(div_F!$W$106="1:3",div_F!$L$104,IF(div_F!$W$106="0:3",div_F!$L$104,""))))))</f>
        <v>Turecký David (164) (PINK!)</v>
      </c>
      <c r="G56" s="170">
        <v>58.0</v>
      </c>
      <c r="H56" s="154"/>
      <c r="I56" s="154"/>
      <c r="J56" s="154"/>
      <c r="K56" s="154"/>
      <c r="L56" s="154"/>
      <c r="M56" s="154"/>
      <c r="N56" s="154"/>
      <c r="O56" s="154"/>
      <c r="P56" s="154"/>
      <c r="Q56" s="154"/>
      <c r="R56" s="154"/>
      <c r="S56" s="154"/>
      <c r="T56" s="154"/>
      <c r="U56" s="154"/>
      <c r="V56" s="154"/>
      <c r="W56" s="154"/>
      <c r="X56" s="154"/>
      <c r="Y56" s="154"/>
      <c r="Z56" s="154"/>
      <c r="AA56" s="154"/>
    </row>
    <row r="57" ht="12.75" customHeight="1">
      <c r="A57" s="157"/>
      <c r="B57" s="154"/>
      <c r="C57" s="156"/>
      <c r="D57" s="195"/>
      <c r="E57" s="157"/>
      <c r="F57" s="154"/>
      <c r="G57" s="156"/>
      <c r="H57" s="154"/>
      <c r="I57" s="154"/>
      <c r="J57" s="154"/>
      <c r="K57" s="154"/>
      <c r="L57" s="154"/>
      <c r="M57" s="154"/>
      <c r="N57" s="154"/>
      <c r="O57" s="154"/>
      <c r="P57" s="154"/>
      <c r="Q57" s="154"/>
      <c r="R57" s="154"/>
      <c r="S57" s="154"/>
      <c r="T57" s="154"/>
      <c r="U57" s="154"/>
      <c r="V57" s="154"/>
      <c r="W57" s="154"/>
      <c r="X57" s="154"/>
      <c r="Y57" s="154"/>
      <c r="Z57" s="154"/>
      <c r="AA57" s="154"/>
    </row>
    <row r="58" ht="12.75" customHeight="1">
      <c r="A58" s="196" t="s">
        <v>356</v>
      </c>
      <c r="B58" s="160"/>
      <c r="C58" s="197" t="s">
        <v>167</v>
      </c>
      <c r="D58" s="155"/>
      <c r="E58" s="198" t="s">
        <v>361</v>
      </c>
      <c r="F58" s="160"/>
      <c r="G58" s="199" t="s">
        <v>167</v>
      </c>
      <c r="H58" s="154"/>
      <c r="I58" s="154"/>
      <c r="J58" s="154"/>
      <c r="K58" s="154"/>
      <c r="L58" s="154"/>
      <c r="M58" s="154"/>
      <c r="N58" s="154"/>
      <c r="O58" s="154"/>
      <c r="P58" s="154"/>
      <c r="Q58" s="154"/>
      <c r="R58" s="154"/>
      <c r="S58" s="154"/>
      <c r="T58" s="154"/>
      <c r="U58" s="154"/>
      <c r="V58" s="154"/>
      <c r="W58" s="154"/>
      <c r="X58" s="154"/>
      <c r="Y58" s="154"/>
      <c r="Z58" s="154"/>
      <c r="AA58" s="154"/>
    </row>
    <row r="59" ht="12.75" customHeight="1">
      <c r="A59" s="164" t="s">
        <v>169</v>
      </c>
      <c r="B59" s="165" t="str">
        <f>div_G!$W$39</f>
        <v>Ott Michal (208) (Studenec)</v>
      </c>
      <c r="C59" s="166"/>
      <c r="D59" s="157"/>
      <c r="E59" s="164" t="s">
        <v>169</v>
      </c>
      <c r="F59" s="165" t="str">
        <f>div_H!$W$39</f>
        <v>Hylmar Filip (208) (Studenec)</v>
      </c>
      <c r="G59" s="166"/>
      <c r="H59" s="154"/>
      <c r="I59" s="154"/>
      <c r="J59" s="154"/>
      <c r="K59" s="154"/>
      <c r="L59" s="154"/>
      <c r="M59" s="154"/>
      <c r="N59" s="154"/>
      <c r="O59" s="154"/>
      <c r="P59" s="154"/>
      <c r="Q59" s="154"/>
      <c r="R59" s="154"/>
      <c r="S59" s="154"/>
      <c r="T59" s="154"/>
      <c r="U59" s="154"/>
      <c r="V59" s="154"/>
      <c r="W59" s="154"/>
      <c r="X59" s="154"/>
      <c r="Y59" s="154"/>
      <c r="Z59" s="154"/>
      <c r="AA59" s="154"/>
    </row>
    <row r="60" ht="12.75" customHeight="1">
      <c r="A60" s="164" t="s">
        <v>170</v>
      </c>
      <c r="B60" s="165" t="str">
        <f>IF(div_G!$W$40="3:0",div_G!$W$43,IF(div_G!$W$40="3:1",div_G!$W$43,IF(div_G!$W$40="3:2",div_G!$W$43,IF(div_G!$W$40="2:3",div_G!$W$35,IF(div_G!$W$40="1:3",div_G!$W$35,IF(div_G!$W$40="0:3",div_G!$W$35,""))))))</f>
        <v>Bulušek Jaromír (208) (Studenec)</v>
      </c>
      <c r="C60" s="166"/>
      <c r="D60" s="157"/>
      <c r="E60" s="164" t="s">
        <v>170</v>
      </c>
      <c r="F60" s="165" t="str">
        <f>IF(div_H!$W$40="3:0",div_H!$W$43,IF(div_H!$W$40="3:1",div_H!$W$43,IF(div_H!$W$40="3:2",div_H!$W$43,IF(div_H!$W$40="2:3",div_H!$W$35,IF(div_H!$W$40="1:3",div_H!$W$35,IF(div_H!$W$40="0:3",div_H!$W$35,""))))))</f>
        <v>Pavlů Darek (208) (KMST)</v>
      </c>
      <c r="G60" s="166"/>
      <c r="H60" s="154"/>
      <c r="I60" s="154"/>
      <c r="J60" s="154"/>
      <c r="K60" s="154"/>
      <c r="L60" s="154"/>
      <c r="M60" s="154"/>
      <c r="N60" s="154"/>
      <c r="O60" s="154"/>
      <c r="P60" s="154"/>
      <c r="Q60" s="154"/>
      <c r="R60" s="154"/>
      <c r="S60" s="154"/>
      <c r="T60" s="154"/>
      <c r="U60" s="154"/>
      <c r="V60" s="154"/>
      <c r="W60" s="154"/>
      <c r="X60" s="154"/>
      <c r="Y60" s="154"/>
      <c r="Z60" s="154"/>
      <c r="AA60" s="154"/>
    </row>
    <row r="61" ht="12.75" customHeight="1">
      <c r="A61" s="164" t="s">
        <v>171</v>
      </c>
      <c r="B61" s="165" t="str">
        <f>div_G!$W$59</f>
        <v>Novák Karel (208) (Studenec)</v>
      </c>
      <c r="C61" s="166"/>
      <c r="D61" s="157"/>
      <c r="E61" s="164" t="s">
        <v>171</v>
      </c>
      <c r="F61" s="165" t="str">
        <f>div_H!$W$59</f>
        <v>Procházka Tomáš (208) (N. Ves)</v>
      </c>
      <c r="G61" s="166"/>
      <c r="H61" s="154"/>
      <c r="I61" s="154"/>
      <c r="J61" s="154"/>
      <c r="K61" s="154"/>
      <c r="L61" s="154"/>
      <c r="M61" s="154"/>
      <c r="N61" s="154"/>
      <c r="O61" s="154"/>
      <c r="P61" s="154"/>
      <c r="Q61" s="154"/>
      <c r="R61" s="154"/>
      <c r="S61" s="154"/>
      <c r="T61" s="154"/>
      <c r="U61" s="154"/>
      <c r="V61" s="154"/>
      <c r="W61" s="154"/>
      <c r="X61" s="154"/>
      <c r="Y61" s="154"/>
      <c r="Z61" s="154"/>
      <c r="AA61" s="154"/>
    </row>
    <row r="62" ht="12.75" customHeight="1">
      <c r="A62" s="164" t="s">
        <v>172</v>
      </c>
      <c r="B62" s="165" t="str">
        <f>IF(div_G!$W$60="3:0",div_G!$L$60,IF(div_G!$W$60="3:1",div_G!$L$60,IF(div_G!$W$60="3:2",div_G!$L$60,IF(div_G!$W$60="2:3",div_G!$L$58,IF(div_G!$W$60="1:3",div_G!$L$58,IF(div_G!$W$60="0:3",div_G!$L$58,""))))))</f>
        <v>Skála Martin (208) (KMST)</v>
      </c>
      <c r="C62" s="166"/>
      <c r="D62" s="157"/>
      <c r="E62" s="164" t="s">
        <v>172</v>
      </c>
      <c r="F62" s="165" t="str">
        <f>IF(div_H!$W$60="3:0",div_H!$L$60,IF(div_H!$W$60="3:1",div_H!$L$60,IF(div_H!$W$60="3:2",div_H!$L$60,IF(div_H!$W$60="2:3",div_H!$L$58,IF(div_H!$W$60="1:3",div_H!$L$58,IF(div_H!$W$60="0:3",div_H!$L$58,""))))))</f>
        <v>Kverka Václav (208) (PINK!)</v>
      </c>
      <c r="G62" s="166"/>
      <c r="H62" s="154"/>
      <c r="I62" s="154"/>
      <c r="J62" s="154"/>
      <c r="K62" s="154"/>
      <c r="L62" s="154"/>
      <c r="M62" s="154"/>
      <c r="N62" s="154"/>
      <c r="O62" s="154"/>
      <c r="P62" s="154"/>
      <c r="Q62" s="154"/>
      <c r="R62" s="154"/>
      <c r="S62" s="154"/>
      <c r="T62" s="154"/>
      <c r="U62" s="154"/>
      <c r="V62" s="154"/>
      <c r="W62" s="154"/>
      <c r="X62" s="154"/>
      <c r="Y62" s="154"/>
      <c r="Z62" s="154"/>
      <c r="AA62" s="154"/>
    </row>
    <row r="63" ht="12.75" customHeight="1">
      <c r="A63" s="164" t="s">
        <v>173</v>
      </c>
      <c r="B63" s="165" t="str">
        <f>div_G!$W$52</f>
        <v>Böhm Ondřej (206) (Víchová)</v>
      </c>
      <c r="C63" s="166"/>
      <c r="D63" s="157"/>
      <c r="E63" s="164" t="s">
        <v>173</v>
      </c>
      <c r="F63" s="165" t="str">
        <f>div_H!$W$52</f>
        <v>Mařanová Adéla (208) (N. Ves)</v>
      </c>
      <c r="G63" s="166"/>
      <c r="H63" s="154"/>
      <c r="I63" s="154"/>
      <c r="J63" s="154"/>
      <c r="K63" s="154"/>
      <c r="L63" s="154"/>
      <c r="M63" s="154"/>
      <c r="N63" s="154"/>
      <c r="O63" s="154"/>
      <c r="P63" s="154"/>
      <c r="Q63" s="154"/>
      <c r="R63" s="154"/>
      <c r="S63" s="154"/>
      <c r="T63" s="154"/>
      <c r="U63" s="154"/>
      <c r="V63" s="154"/>
      <c r="W63" s="154"/>
      <c r="X63" s="154"/>
      <c r="Y63" s="154"/>
      <c r="Z63" s="154"/>
      <c r="AA63" s="154"/>
    </row>
    <row r="64" ht="12.75" customHeight="1">
      <c r="A64" s="164" t="s">
        <v>174</v>
      </c>
      <c r="B64" s="165" t="str">
        <f>IF(div_G!$W$53="3:0",div_G!$L$54,IF(div_G!$W$53="3:1",div_G!$L$54,IF(div_G!$W$53="3:2",div_G!$L$54,IF(div_G!$W$53="2:3",div_G!$L$50,IF(div_G!$W$53="1:3",div_G!$L$50,IF(div_G!$W$53="0:3",div_G!$L$50,""))))))</f>
        <v>Schlegel František (208) (KMST)</v>
      </c>
      <c r="C64" s="166"/>
      <c r="D64" s="157"/>
      <c r="E64" s="164" t="s">
        <v>174</v>
      </c>
      <c r="F64" s="165" t="str">
        <f>IF(div_H!$W$53="3:0",div_H!$L$54,IF(div_H!$W$53="3:1",div_H!$L$54,IF(div_H!$W$53="3:2",div_H!$L$54,IF(div_H!$W$53="2:3",div_H!$L$50,IF(div_H!$W$53="1:3",div_H!$L$50,IF(div_H!$W$53="0:3",div_H!$L$50,""))))))</f>
        <v>Schneider Pavel (208) (Semily)</v>
      </c>
      <c r="G64" s="166"/>
      <c r="H64" s="154"/>
      <c r="I64" s="154"/>
      <c r="J64" s="154"/>
      <c r="K64" s="154"/>
      <c r="L64" s="154"/>
      <c r="M64" s="154"/>
      <c r="N64" s="154"/>
      <c r="O64" s="154"/>
      <c r="P64" s="154"/>
      <c r="Q64" s="154"/>
      <c r="R64" s="154"/>
      <c r="S64" s="154"/>
      <c r="T64" s="154"/>
      <c r="U64" s="154"/>
      <c r="V64" s="154"/>
      <c r="W64" s="154"/>
      <c r="X64" s="154"/>
      <c r="Y64" s="154"/>
      <c r="Z64" s="154"/>
      <c r="AA64" s="154"/>
    </row>
    <row r="65" ht="12.75" customHeight="1">
      <c r="A65" s="164" t="s">
        <v>175</v>
      </c>
      <c r="B65" s="165" t="str">
        <f>div_G!$W$64</f>
        <v>Černý Vojtěch (208) (PINK!)</v>
      </c>
      <c r="C65" s="166"/>
      <c r="D65" s="157"/>
      <c r="E65" s="164" t="s">
        <v>175</v>
      </c>
      <c r="F65" s="165" t="str">
        <f>div_H!$W$64</f>
        <v>Johanová Ema (208) (PINK!)</v>
      </c>
      <c r="G65" s="166"/>
      <c r="H65" s="154"/>
      <c r="I65" s="154"/>
      <c r="J65" s="154"/>
      <c r="K65" s="154"/>
      <c r="L65" s="154"/>
      <c r="M65" s="154"/>
      <c r="N65" s="154"/>
      <c r="O65" s="154"/>
      <c r="P65" s="154"/>
      <c r="Q65" s="154"/>
      <c r="R65" s="154"/>
      <c r="S65" s="154"/>
      <c r="T65" s="154"/>
      <c r="U65" s="154"/>
      <c r="V65" s="154"/>
      <c r="W65" s="154"/>
      <c r="X65" s="154"/>
      <c r="Y65" s="154"/>
      <c r="Z65" s="154"/>
      <c r="AA65" s="154"/>
    </row>
    <row r="66" ht="12.75" customHeight="1">
      <c r="A66" s="164" t="s">
        <v>176</v>
      </c>
      <c r="B66" s="165" t="str">
        <f>IF(div_G!$W$65="3:0",div_G!$L$65,IF(div_G!$W$65="3:1",div_G!$L$65,IF(div_G!$W$65="3:2",div_G!$L$65,IF(div_G!$W$65="2:3",div_G!$L$63,IF(div_G!$W$65="1:3",div_G!$L$63,IF(div_G!$W$65="0:3",div_G!$L$63,""))))))</f>
        <v>Hušek Marek (190) (KMST)</v>
      </c>
      <c r="C66" s="166"/>
      <c r="D66" s="157"/>
      <c r="E66" s="164" t="s">
        <v>176</v>
      </c>
      <c r="F66" s="165" t="str">
        <f>IF(div_H!$W$65="3:0",div_H!$L$65,IF(div_H!$W$65="3:1",div_H!$L$65,IF(div_H!$W$65="3:2",div_H!$L$65,IF(div_H!$W$65="2:3",div_H!$L$63,IF(div_H!$W$65="1:3",div_H!$L$63,IF(div_H!$W$65="0:3",div_H!$L$63,""))))))</f>
        <v>Šachl Jan (208) (N. Ves)</v>
      </c>
      <c r="G66" s="166"/>
      <c r="H66" s="154"/>
      <c r="I66" s="154"/>
      <c r="J66" s="154"/>
      <c r="K66" s="154"/>
      <c r="L66" s="154"/>
      <c r="M66" s="154"/>
      <c r="N66" s="154"/>
      <c r="O66" s="154"/>
      <c r="P66" s="154"/>
      <c r="Q66" s="154"/>
      <c r="R66" s="154"/>
      <c r="S66" s="154"/>
      <c r="T66" s="154"/>
      <c r="U66" s="154"/>
      <c r="V66" s="154"/>
      <c r="W66" s="154"/>
      <c r="X66" s="154"/>
      <c r="Y66" s="154"/>
      <c r="Z66" s="154"/>
      <c r="AA66" s="154"/>
    </row>
    <row r="67" ht="12.75" customHeight="1">
      <c r="A67" s="164" t="s">
        <v>177</v>
      </c>
      <c r="B67" s="165" t="str">
        <f>div_G!$W$80</f>
        <v>Spilka Václav (194) (Víchová)</v>
      </c>
      <c r="C67" s="166"/>
      <c r="D67" s="157"/>
      <c r="E67" s="164" t="s">
        <v>177</v>
      </c>
      <c r="F67" s="165" t="str">
        <f>div_H!$W$80</f>
        <v>Kordík Filip (208) (KMST)</v>
      </c>
      <c r="G67" s="166"/>
      <c r="H67" s="154"/>
      <c r="I67" s="154"/>
      <c r="J67" s="154"/>
      <c r="K67" s="154"/>
      <c r="L67" s="154"/>
      <c r="M67" s="154"/>
      <c r="N67" s="154"/>
      <c r="O67" s="154"/>
      <c r="P67" s="154"/>
      <c r="Q67" s="154"/>
      <c r="R67" s="154"/>
      <c r="S67" s="154"/>
      <c r="T67" s="154"/>
      <c r="U67" s="154"/>
      <c r="V67" s="154"/>
      <c r="W67" s="154"/>
      <c r="X67" s="154"/>
      <c r="Y67" s="154"/>
      <c r="Z67" s="154"/>
      <c r="AA67" s="154"/>
    </row>
    <row r="68" ht="12.75" customHeight="1">
      <c r="A68" s="164" t="s">
        <v>178</v>
      </c>
      <c r="B68" s="165" t="str">
        <f>IF(div_G!$W$81="3:0",div_G!W102,IF(div_G!$W$81="3:1",div_G!$W$84,IF(div_G!$W$81="3:2",div_G!$W$84,IF(div_G!$W$81="2:3",div_G!$W$76,IF(div_G!$W$81="1:3",div_G!$W$76,IF(div_G!$W$81="0:3",div_G!$W$76,""))))))</f>
        <v>Fejfar Marek (182) (N. Ves)</v>
      </c>
      <c r="C68" s="166"/>
      <c r="D68" s="157"/>
      <c r="E68" s="164" t="s">
        <v>178</v>
      </c>
      <c r="F68" s="165" t="str">
        <f>IF(div_H!$W$81="3:0",div_H!AA102,IF(div_H!$W$81="3:1",div_H!$W$84,IF(div_H!$W$81="3:2",div_H!$W$84,IF(div_H!$W$81="2:3",div_H!$W$76,IF(div_H!$W$81="1:3",div_H!$W$76,IF(div_H!$W$81="0:3",div_H!$W$76,""))))))</f>
        <v>Huk Matyáš (208) (KMST)</v>
      </c>
      <c r="G68" s="166"/>
      <c r="H68" s="154"/>
      <c r="I68" s="154"/>
      <c r="J68" s="154"/>
      <c r="K68" s="154"/>
      <c r="L68" s="154"/>
      <c r="M68" s="154"/>
      <c r="N68" s="154"/>
      <c r="O68" s="154"/>
      <c r="P68" s="154"/>
      <c r="Q68" s="154"/>
      <c r="R68" s="154"/>
      <c r="S68" s="154"/>
      <c r="T68" s="154"/>
      <c r="U68" s="154"/>
      <c r="V68" s="154"/>
      <c r="W68" s="154"/>
      <c r="X68" s="154"/>
      <c r="Y68" s="154"/>
      <c r="Z68" s="154"/>
      <c r="AA68" s="154"/>
    </row>
    <row r="69" ht="12.75" customHeight="1">
      <c r="A69" s="164" t="s">
        <v>179</v>
      </c>
      <c r="B69" s="165" t="str">
        <f>div_G!$W$100</f>
        <v>Madiarii Maksym (208) (KMST)</v>
      </c>
      <c r="C69" s="166"/>
      <c r="D69" s="157"/>
      <c r="E69" s="164" t="s">
        <v>179</v>
      </c>
      <c r="F69" s="165" t="str">
        <f>div_H!$W$100</f>
        <v>Křemen Mikuláš (208) (SKST)</v>
      </c>
      <c r="G69" s="166"/>
      <c r="H69" s="154"/>
      <c r="I69" s="154"/>
      <c r="J69" s="154"/>
      <c r="K69" s="154"/>
      <c r="L69" s="154"/>
      <c r="M69" s="154"/>
      <c r="N69" s="154"/>
      <c r="O69" s="154"/>
      <c r="P69" s="154"/>
      <c r="Q69" s="154"/>
      <c r="R69" s="154"/>
      <c r="S69" s="154"/>
      <c r="T69" s="154"/>
      <c r="U69" s="154"/>
      <c r="V69" s="154"/>
      <c r="W69" s="154"/>
      <c r="X69" s="154"/>
      <c r="Y69" s="154"/>
      <c r="Z69" s="154"/>
      <c r="AA69" s="154"/>
    </row>
    <row r="70" ht="12.75" customHeight="1">
      <c r="A70" s="164" t="s">
        <v>180</v>
      </c>
      <c r="B70" s="165" t="str">
        <f>IF(div_G!$W$101="3:0",div_G!$L$101,IF(div_G!$W$101="3:1",div_G!$L$101,IF(div_G!$W$101="3:2",div_G!$L$101,IF(div_G!$W$101="2:3",div_G!$L$99,IF(div_G!$W$101="1:3",div_G!$L$99,IF(div_G!$W$101="0:3",div_G!$L$99,""))))))</f>
        <v>Urchgerová Mandukhai (208) (Ji KŠ)</v>
      </c>
      <c r="C70" s="166"/>
      <c r="D70" s="157"/>
      <c r="E70" s="164" t="s">
        <v>180</v>
      </c>
      <c r="F70" s="165" t="str">
        <f>IF(div_H!$W$101="3:0",div_H!$L$101,IF(div_H!$W$101="3:1",div_H!$L$101,IF(div_H!$W$101="3:2",div_H!$L$101,IF(div_H!$W$101="2:3",div_H!$L$99,IF(div_H!$W$101="1:3",div_H!$L$99,IF(div_H!$W$101="0:3",div_H!$L$99,""))))))</f>
        <v>Lukeš Daniel (208) (Semily)</v>
      </c>
      <c r="G70" s="166"/>
      <c r="H70" s="154"/>
      <c r="I70" s="154"/>
      <c r="J70" s="154"/>
      <c r="K70" s="154"/>
      <c r="L70" s="154"/>
      <c r="M70" s="154"/>
      <c r="N70" s="154"/>
      <c r="O70" s="154"/>
      <c r="P70" s="154"/>
      <c r="Q70" s="154"/>
      <c r="R70" s="154"/>
      <c r="S70" s="154"/>
      <c r="T70" s="154"/>
      <c r="U70" s="154"/>
      <c r="V70" s="154"/>
      <c r="W70" s="154"/>
      <c r="X70" s="154"/>
      <c r="Y70" s="154"/>
      <c r="Z70" s="154"/>
      <c r="AA70" s="154"/>
    </row>
    <row r="71" ht="12.75" customHeight="1">
      <c r="A71" s="164" t="s">
        <v>181</v>
      </c>
      <c r="B71" s="165" t="str">
        <f>div_G!$W$93</f>
        <v>Šikýř Daniel (191) (PINK!)</v>
      </c>
      <c r="C71" s="166"/>
      <c r="D71" s="157"/>
      <c r="E71" s="164" t="s">
        <v>181</v>
      </c>
      <c r="F71" s="165" t="str">
        <f>div_H!$W$93</f>
        <v>Křemen Štěpán (208) (SKST)</v>
      </c>
      <c r="G71" s="166"/>
      <c r="H71" s="154"/>
      <c r="I71" s="154"/>
      <c r="J71" s="154"/>
      <c r="K71" s="154"/>
      <c r="L71" s="154"/>
      <c r="M71" s="154"/>
      <c r="N71" s="154"/>
      <c r="O71" s="154"/>
      <c r="P71" s="154"/>
      <c r="Q71" s="154"/>
      <c r="R71" s="154"/>
      <c r="S71" s="154"/>
      <c r="T71" s="154"/>
      <c r="U71" s="154"/>
      <c r="V71" s="154"/>
      <c r="W71" s="154"/>
      <c r="X71" s="154"/>
      <c r="Y71" s="154"/>
      <c r="Z71" s="154"/>
      <c r="AA71" s="154"/>
    </row>
    <row r="72" ht="12.75" customHeight="1">
      <c r="A72" s="164" t="s">
        <v>182</v>
      </c>
      <c r="B72" s="165" t="str">
        <f>IF(div_G!$W$94="3:0",div_G!$L$95,IF(div_G!$W$94="3:1",div_G!$L$95,IF(div_G!$W$94="3:2",div_G!$L$95,IF(div_G!$W$94="2:3",div_G!$L$91,IF(div_G!$W$94="1:3",div_G!$L$91,IF(div_G!$W$94="0:3",div_G!$L$91,""))))))</f>
        <v>Pešková Adéla (208) (PINK!)</v>
      </c>
      <c r="C72" s="166"/>
      <c r="D72" s="157"/>
      <c r="E72" s="164" t="s">
        <v>182</v>
      </c>
      <c r="F72" s="165" t="str">
        <f>IF(div_H!$W$94="3:0",div_H!$L$95,IF(div_H!$W$94="3:1",div_H!$L$95,IF(div_H!$W$94="3:2",div_H!$L$95,IF(div_H!$W$94="2:3",div_H!$L$91,IF(div_H!$W$94="1:3",div_H!$L$91,IF(div_H!$W$94="0:3",div_H!$L$91,""))))))</f>
        <v>Zemánek Adam (208) (Semily)</v>
      </c>
      <c r="G72" s="166"/>
      <c r="H72" s="154"/>
      <c r="I72" s="154"/>
      <c r="J72" s="154"/>
      <c r="K72" s="154"/>
      <c r="L72" s="154"/>
      <c r="M72" s="154"/>
      <c r="N72" s="154"/>
      <c r="O72" s="154"/>
      <c r="P72" s="154"/>
      <c r="Q72" s="154"/>
      <c r="R72" s="154"/>
      <c r="S72" s="154"/>
      <c r="T72" s="154"/>
      <c r="U72" s="154"/>
      <c r="V72" s="154"/>
      <c r="W72" s="154"/>
      <c r="X72" s="154"/>
      <c r="Y72" s="154"/>
      <c r="Z72" s="154"/>
      <c r="AA72" s="154"/>
    </row>
    <row r="73" ht="12.75" customHeight="1">
      <c r="A73" s="164" t="s">
        <v>183</v>
      </c>
      <c r="B73" s="165" t="str">
        <f>div_G!$W$105</f>
        <v>Lamberský Petr (208) (KMST)</v>
      </c>
      <c r="C73" s="166"/>
      <c r="D73" s="157"/>
      <c r="E73" s="164" t="s">
        <v>183</v>
      </c>
      <c r="F73" s="165" t="str">
        <f>div_H!$W$105</f>
        <v>Keller Matyáš (208) (KMST)</v>
      </c>
      <c r="G73" s="166"/>
      <c r="H73" s="154"/>
      <c r="I73" s="154"/>
      <c r="J73" s="154"/>
      <c r="K73" s="154"/>
      <c r="L73" s="154"/>
      <c r="M73" s="154"/>
      <c r="N73" s="154"/>
      <c r="O73" s="154"/>
      <c r="P73" s="154"/>
      <c r="Q73" s="154"/>
      <c r="R73" s="154"/>
      <c r="S73" s="154"/>
      <c r="T73" s="154"/>
      <c r="U73" s="154"/>
      <c r="V73" s="154"/>
      <c r="W73" s="154"/>
      <c r="X73" s="154"/>
      <c r="Y73" s="154"/>
      <c r="Z73" s="154"/>
      <c r="AA73" s="154"/>
    </row>
    <row r="74" ht="12.75" customHeight="1">
      <c r="A74" s="168" t="s">
        <v>184</v>
      </c>
      <c r="B74" s="169" t="str">
        <f>IF(div_G!$W$106="3:0",div_G!$L$106,IF(div_G!$W$106="3:1",div_G!$L$106,IF(div_G!$W$106="3:2",div_G!$L$106,IF(div_G!$W$106="2:3",div_G!$L$104,IF(div_G!$W$106="1:3",div_G!$L$104,IF(div_G!$W$106="0:3",div_G!$L$104,""))))))</f>
        <v>Pelikán Ryan (208) (Vesec)</v>
      </c>
      <c r="C74" s="170"/>
      <c r="D74" s="157"/>
      <c r="E74" s="168" t="s">
        <v>184</v>
      </c>
      <c r="F74" s="169" t="str">
        <f>IF(div_H!$W$106="3:0",div_H!$L$106,IF(div_H!$W$106="3:1",div_H!$L$106,IF(div_H!$W$106="3:2",div_H!$L$106,IF(div_H!$W$106="2:3",div_H!$L$104,IF(div_H!$W$106="1:3",div_H!$L$104,IF(div_H!$W$106="0:3",div_H!$L$104,""))))))</f>
        <v/>
      </c>
      <c r="G74" s="170"/>
      <c r="H74" s="154"/>
      <c r="I74" s="154"/>
      <c r="J74" s="154"/>
      <c r="K74" s="154"/>
      <c r="L74" s="154"/>
      <c r="M74" s="154"/>
      <c r="N74" s="154"/>
      <c r="O74" s="154"/>
      <c r="P74" s="154"/>
      <c r="Q74" s="154"/>
      <c r="R74" s="154"/>
      <c r="S74" s="154"/>
      <c r="T74" s="154"/>
      <c r="U74" s="154"/>
      <c r="V74" s="154"/>
      <c r="W74" s="154"/>
      <c r="X74" s="154"/>
      <c r="Y74" s="154"/>
      <c r="Z74" s="154"/>
      <c r="AA74" s="154"/>
    </row>
    <row r="75" ht="12.75" customHeight="1">
      <c r="A75" s="157"/>
      <c r="B75" s="154"/>
      <c r="C75" s="158"/>
      <c r="D75" s="157"/>
      <c r="E75" s="157"/>
      <c r="F75" s="154"/>
      <c r="G75" s="156"/>
      <c r="H75" s="154"/>
      <c r="I75" s="154"/>
      <c r="J75" s="154"/>
      <c r="K75" s="154"/>
      <c r="L75" s="154"/>
      <c r="M75" s="154"/>
      <c r="N75" s="154"/>
      <c r="O75" s="154"/>
      <c r="P75" s="154"/>
      <c r="Q75" s="154"/>
      <c r="R75" s="154"/>
      <c r="S75" s="154"/>
      <c r="T75" s="154"/>
      <c r="U75" s="154"/>
      <c r="V75" s="154"/>
      <c r="W75" s="154"/>
      <c r="X75" s="154"/>
      <c r="Y75" s="154"/>
      <c r="Z75" s="154"/>
      <c r="AA75" s="154"/>
    </row>
    <row r="76" ht="12.75" customHeight="1">
      <c r="A76" s="157"/>
      <c r="B76" s="154"/>
      <c r="C76" s="158"/>
      <c r="D76" s="157"/>
      <c r="E76" s="157"/>
      <c r="F76" s="154"/>
      <c r="G76" s="156"/>
      <c r="H76" s="154"/>
      <c r="I76" s="154"/>
      <c r="J76" s="154"/>
      <c r="K76" s="154"/>
      <c r="L76" s="154"/>
      <c r="M76" s="154"/>
      <c r="N76" s="154"/>
      <c r="O76" s="154"/>
      <c r="P76" s="154"/>
      <c r="Q76" s="154"/>
      <c r="R76" s="154"/>
      <c r="S76" s="154"/>
      <c r="T76" s="154"/>
      <c r="U76" s="154"/>
      <c r="V76" s="154"/>
      <c r="W76" s="154"/>
      <c r="X76" s="154"/>
      <c r="Y76" s="154"/>
      <c r="Z76" s="154"/>
      <c r="AA76" s="154"/>
    </row>
    <row r="77" ht="12.75" customHeight="1">
      <c r="A77" s="157"/>
      <c r="B77" s="154"/>
      <c r="C77" s="158"/>
      <c r="D77" s="157"/>
      <c r="E77" s="157"/>
      <c r="F77" s="154"/>
      <c r="G77" s="156"/>
      <c r="H77" s="154"/>
      <c r="I77" s="154"/>
      <c r="J77" s="154"/>
      <c r="K77" s="154"/>
      <c r="L77" s="154"/>
      <c r="M77" s="154"/>
      <c r="N77" s="154"/>
      <c r="O77" s="154"/>
      <c r="P77" s="154"/>
      <c r="Q77" s="154"/>
      <c r="R77" s="154"/>
      <c r="S77" s="154"/>
      <c r="T77" s="154"/>
      <c r="U77" s="154"/>
      <c r="V77" s="154"/>
      <c r="W77" s="154"/>
      <c r="X77" s="154"/>
      <c r="Y77" s="154"/>
      <c r="Z77" s="154"/>
      <c r="AA77" s="154"/>
    </row>
    <row r="78" ht="12.75" customHeight="1">
      <c r="A78" s="157"/>
      <c r="B78" s="154"/>
      <c r="C78" s="158"/>
      <c r="D78" s="157"/>
      <c r="E78" s="157"/>
      <c r="F78" s="154"/>
      <c r="G78" s="156"/>
      <c r="H78" s="154"/>
      <c r="I78" s="154"/>
      <c r="J78" s="154"/>
      <c r="K78" s="154"/>
      <c r="L78" s="154"/>
      <c r="M78" s="154"/>
      <c r="N78" s="154"/>
      <c r="O78" s="154"/>
      <c r="P78" s="154"/>
      <c r="Q78" s="154"/>
      <c r="R78" s="154"/>
      <c r="S78" s="154"/>
      <c r="T78" s="154"/>
      <c r="U78" s="154"/>
      <c r="V78" s="154"/>
      <c r="W78" s="154"/>
      <c r="X78" s="154"/>
      <c r="Y78" s="154"/>
      <c r="Z78" s="154"/>
      <c r="AA78" s="154"/>
    </row>
    <row r="79" ht="12.75" customHeight="1">
      <c r="A79" s="157"/>
      <c r="B79" s="154"/>
      <c r="C79" s="158"/>
      <c r="D79" s="157"/>
      <c r="E79" s="157"/>
      <c r="F79" s="154"/>
      <c r="G79" s="156"/>
      <c r="H79" s="154"/>
      <c r="I79" s="154"/>
      <c r="J79" s="154"/>
      <c r="K79" s="154"/>
      <c r="L79" s="154"/>
      <c r="M79" s="154"/>
      <c r="N79" s="154"/>
      <c r="O79" s="154"/>
      <c r="P79" s="154"/>
      <c r="Q79" s="154"/>
      <c r="R79" s="154"/>
      <c r="S79" s="154"/>
      <c r="T79" s="154"/>
      <c r="U79" s="154"/>
      <c r="V79" s="154"/>
      <c r="W79" s="154"/>
      <c r="X79" s="154"/>
      <c r="Y79" s="154"/>
      <c r="Z79" s="154"/>
      <c r="AA79" s="154"/>
    </row>
    <row r="80" ht="12.75" customHeight="1">
      <c r="A80" s="157"/>
      <c r="B80" s="154"/>
      <c r="C80" s="158"/>
      <c r="D80" s="157"/>
      <c r="E80" s="157"/>
      <c r="F80" s="154"/>
      <c r="G80" s="156"/>
      <c r="H80" s="154"/>
      <c r="I80" s="154"/>
      <c r="J80" s="154"/>
      <c r="K80" s="154"/>
      <c r="L80" s="154"/>
      <c r="M80" s="154"/>
      <c r="N80" s="154"/>
      <c r="O80" s="154"/>
      <c r="P80" s="154"/>
      <c r="Q80" s="154"/>
      <c r="R80" s="154"/>
      <c r="S80" s="154"/>
      <c r="T80" s="154"/>
      <c r="U80" s="154"/>
      <c r="V80" s="154"/>
      <c r="W80" s="154"/>
      <c r="X80" s="154"/>
      <c r="Y80" s="154"/>
      <c r="Z80" s="154"/>
      <c r="AA80" s="154"/>
    </row>
    <row r="81" ht="12.75" customHeight="1">
      <c r="A81" s="157"/>
      <c r="B81" s="154"/>
      <c r="C81" s="158"/>
      <c r="D81" s="157"/>
      <c r="E81" s="157"/>
      <c r="F81" s="154"/>
      <c r="G81" s="156"/>
      <c r="H81" s="154"/>
      <c r="I81" s="154"/>
      <c r="J81" s="154"/>
      <c r="K81" s="154"/>
      <c r="L81" s="154"/>
      <c r="M81" s="154"/>
      <c r="N81" s="154"/>
      <c r="O81" s="154"/>
      <c r="P81" s="154"/>
      <c r="Q81" s="154"/>
      <c r="R81" s="154"/>
      <c r="S81" s="154"/>
      <c r="T81" s="154"/>
      <c r="U81" s="154"/>
      <c r="V81" s="154"/>
      <c r="W81" s="154"/>
      <c r="X81" s="154"/>
      <c r="Y81" s="154"/>
      <c r="Z81" s="154"/>
      <c r="AA81" s="154"/>
    </row>
    <row r="82" ht="12.75" customHeight="1">
      <c r="A82" s="157"/>
      <c r="B82" s="154"/>
      <c r="C82" s="158"/>
      <c r="D82" s="157"/>
      <c r="E82" s="157"/>
      <c r="F82" s="154"/>
      <c r="G82" s="156"/>
      <c r="H82" s="154"/>
      <c r="I82" s="154"/>
      <c r="J82" s="154"/>
      <c r="K82" s="154"/>
      <c r="L82" s="154"/>
      <c r="M82" s="154"/>
      <c r="N82" s="154"/>
      <c r="O82" s="154"/>
      <c r="P82" s="154"/>
      <c r="Q82" s="154"/>
      <c r="R82" s="154"/>
      <c r="S82" s="154"/>
      <c r="T82" s="154"/>
      <c r="U82" s="154"/>
      <c r="V82" s="154"/>
      <c r="W82" s="154"/>
      <c r="X82" s="154"/>
      <c r="Y82" s="154"/>
      <c r="Z82" s="154"/>
      <c r="AA82" s="154"/>
    </row>
    <row r="83" ht="12.75" customHeight="1">
      <c r="A83" s="157"/>
      <c r="B83" s="154"/>
      <c r="C83" s="158"/>
      <c r="D83" s="157"/>
      <c r="E83" s="157"/>
      <c r="F83" s="154"/>
      <c r="G83" s="156"/>
      <c r="H83" s="154"/>
      <c r="I83" s="154"/>
      <c r="J83" s="154"/>
      <c r="K83" s="154"/>
      <c r="L83" s="154"/>
      <c r="M83" s="154"/>
      <c r="N83" s="154"/>
      <c r="O83" s="154"/>
      <c r="P83" s="154"/>
      <c r="Q83" s="154"/>
      <c r="R83" s="154"/>
      <c r="S83" s="154"/>
      <c r="T83" s="154"/>
      <c r="U83" s="154"/>
      <c r="V83" s="154"/>
      <c r="W83" s="154"/>
      <c r="X83" s="154"/>
      <c r="Y83" s="154"/>
      <c r="Z83" s="154"/>
      <c r="AA83" s="154"/>
    </row>
    <row r="84" ht="12.75" customHeight="1">
      <c r="A84" s="157"/>
      <c r="B84" s="154"/>
      <c r="C84" s="158"/>
      <c r="D84" s="157"/>
      <c r="E84" s="157"/>
      <c r="F84" s="154"/>
      <c r="G84" s="156"/>
      <c r="H84" s="154"/>
      <c r="I84" s="154"/>
      <c r="J84" s="154"/>
      <c r="K84" s="154"/>
      <c r="L84" s="154"/>
      <c r="M84" s="154"/>
      <c r="N84" s="154"/>
      <c r="O84" s="154"/>
      <c r="P84" s="154"/>
      <c r="Q84" s="154"/>
      <c r="R84" s="154"/>
      <c r="S84" s="154"/>
      <c r="T84" s="154"/>
      <c r="U84" s="154"/>
      <c r="V84" s="154"/>
      <c r="W84" s="154"/>
      <c r="X84" s="154"/>
      <c r="Y84" s="154"/>
      <c r="Z84" s="154"/>
      <c r="AA84" s="154"/>
    </row>
    <row r="85" ht="12.75" customHeight="1">
      <c r="A85" s="157"/>
      <c r="B85" s="154"/>
      <c r="C85" s="158"/>
      <c r="D85" s="157"/>
      <c r="E85" s="157"/>
      <c r="F85" s="154"/>
      <c r="G85" s="156"/>
      <c r="H85" s="154"/>
      <c r="I85" s="154"/>
      <c r="J85" s="154"/>
      <c r="K85" s="154"/>
      <c r="L85" s="154"/>
      <c r="M85" s="154"/>
      <c r="N85" s="154"/>
      <c r="O85" s="154"/>
      <c r="P85" s="154"/>
      <c r="Q85" s="154"/>
      <c r="R85" s="154"/>
      <c r="S85" s="154"/>
      <c r="T85" s="154"/>
      <c r="U85" s="154"/>
      <c r="V85" s="154"/>
      <c r="W85" s="154"/>
      <c r="X85" s="154"/>
      <c r="Y85" s="154"/>
      <c r="Z85" s="154"/>
      <c r="AA85" s="154"/>
    </row>
    <row r="86" ht="12.75" customHeight="1">
      <c r="A86" s="157"/>
      <c r="B86" s="154"/>
      <c r="C86" s="158"/>
      <c r="D86" s="157"/>
      <c r="E86" s="157"/>
      <c r="F86" s="154"/>
      <c r="G86" s="156"/>
      <c r="H86" s="154"/>
      <c r="I86" s="154"/>
      <c r="J86" s="154"/>
      <c r="K86" s="154"/>
      <c r="L86" s="154"/>
      <c r="M86" s="154"/>
      <c r="N86" s="154"/>
      <c r="O86" s="154"/>
      <c r="P86" s="154"/>
      <c r="Q86" s="154"/>
      <c r="R86" s="154"/>
      <c r="S86" s="154"/>
      <c r="T86" s="154"/>
      <c r="U86" s="154"/>
      <c r="V86" s="154"/>
      <c r="W86" s="154"/>
      <c r="X86" s="154"/>
      <c r="Y86" s="154"/>
      <c r="Z86" s="154"/>
      <c r="AA86" s="154"/>
    </row>
    <row r="87" ht="12.75" customHeight="1">
      <c r="A87" s="157"/>
      <c r="B87" s="154"/>
      <c r="C87" s="158"/>
      <c r="D87" s="157"/>
      <c r="E87" s="157"/>
      <c r="F87" s="154"/>
      <c r="G87" s="156"/>
      <c r="H87" s="154"/>
      <c r="I87" s="154"/>
      <c r="J87" s="154"/>
      <c r="K87" s="154"/>
      <c r="L87" s="154"/>
      <c r="M87" s="154"/>
      <c r="N87" s="154"/>
      <c r="O87" s="154"/>
      <c r="P87" s="154"/>
      <c r="Q87" s="154"/>
      <c r="R87" s="154"/>
      <c r="S87" s="154"/>
      <c r="T87" s="154"/>
      <c r="U87" s="154"/>
      <c r="V87" s="154"/>
      <c r="W87" s="154"/>
      <c r="X87" s="154"/>
      <c r="Y87" s="154"/>
      <c r="Z87" s="154"/>
      <c r="AA87" s="154"/>
    </row>
    <row r="88" ht="12.75" customHeight="1">
      <c r="A88" s="157"/>
      <c r="B88" s="154"/>
      <c r="C88" s="158"/>
      <c r="D88" s="157"/>
      <c r="E88" s="157"/>
      <c r="F88" s="154"/>
      <c r="G88" s="156"/>
      <c r="H88" s="154"/>
      <c r="I88" s="154"/>
      <c r="J88" s="154"/>
      <c r="K88" s="154"/>
      <c r="L88" s="154"/>
      <c r="M88" s="154"/>
      <c r="N88" s="154"/>
      <c r="O88" s="154"/>
      <c r="P88" s="154"/>
      <c r="Q88" s="154"/>
      <c r="R88" s="154"/>
      <c r="S88" s="154"/>
      <c r="T88" s="154"/>
      <c r="U88" s="154"/>
      <c r="V88" s="154"/>
      <c r="W88" s="154"/>
      <c r="X88" s="154"/>
      <c r="Y88" s="154"/>
      <c r="Z88" s="154"/>
      <c r="AA88" s="154"/>
    </row>
    <row r="89" ht="12.75" customHeight="1">
      <c r="A89" s="157"/>
      <c r="B89" s="154"/>
      <c r="C89" s="158"/>
      <c r="D89" s="157"/>
      <c r="E89" s="157"/>
      <c r="F89" s="154"/>
      <c r="G89" s="156"/>
      <c r="H89" s="154"/>
      <c r="I89" s="154"/>
      <c r="J89" s="154"/>
      <c r="K89" s="154"/>
      <c r="L89" s="154"/>
      <c r="M89" s="154"/>
      <c r="N89" s="154"/>
      <c r="O89" s="154"/>
      <c r="P89" s="154"/>
      <c r="Q89" s="154"/>
      <c r="R89" s="154"/>
      <c r="S89" s="154"/>
      <c r="T89" s="154"/>
      <c r="U89" s="154"/>
      <c r="V89" s="154"/>
      <c r="W89" s="154"/>
      <c r="X89" s="154"/>
      <c r="Y89" s="154"/>
      <c r="Z89" s="154"/>
      <c r="AA89" s="154"/>
    </row>
    <row r="90" ht="12.75" customHeight="1">
      <c r="A90" s="157"/>
      <c r="B90" s="154"/>
      <c r="C90" s="158"/>
      <c r="D90" s="157"/>
      <c r="E90" s="157"/>
      <c r="F90" s="154"/>
      <c r="G90" s="156"/>
      <c r="H90" s="154"/>
      <c r="I90" s="154"/>
      <c r="J90" s="154"/>
      <c r="K90" s="154"/>
      <c r="L90" s="154"/>
      <c r="M90" s="154"/>
      <c r="N90" s="154"/>
      <c r="O90" s="154"/>
      <c r="P90" s="154"/>
      <c r="Q90" s="154"/>
      <c r="R90" s="154"/>
      <c r="S90" s="154"/>
      <c r="T90" s="154"/>
      <c r="U90" s="154"/>
      <c r="V90" s="154"/>
      <c r="W90" s="154"/>
      <c r="X90" s="154"/>
      <c r="Y90" s="154"/>
      <c r="Z90" s="154"/>
      <c r="AA90" s="154"/>
    </row>
    <row r="91" ht="12.75" customHeight="1">
      <c r="A91" s="157"/>
      <c r="B91" s="154"/>
      <c r="C91" s="158"/>
      <c r="D91" s="157"/>
      <c r="E91" s="157"/>
      <c r="F91" s="154"/>
      <c r="G91" s="156"/>
      <c r="H91" s="154"/>
      <c r="I91" s="154"/>
      <c r="J91" s="154"/>
      <c r="K91" s="154"/>
      <c r="L91" s="154"/>
      <c r="M91" s="154"/>
      <c r="N91" s="154"/>
      <c r="O91" s="154"/>
      <c r="P91" s="154"/>
      <c r="Q91" s="154"/>
      <c r="R91" s="154"/>
      <c r="S91" s="154"/>
      <c r="T91" s="154"/>
      <c r="U91" s="154"/>
      <c r="V91" s="154"/>
      <c r="W91" s="154"/>
      <c r="X91" s="154"/>
      <c r="Y91" s="154"/>
      <c r="Z91" s="154"/>
      <c r="AA91" s="154"/>
    </row>
    <row r="92" ht="12.75" customHeight="1">
      <c r="A92" s="157"/>
      <c r="B92" s="154"/>
      <c r="C92" s="158"/>
      <c r="D92" s="157"/>
      <c r="E92" s="157"/>
      <c r="F92" s="154"/>
      <c r="G92" s="156"/>
      <c r="H92" s="154"/>
      <c r="I92" s="154"/>
      <c r="J92" s="154"/>
      <c r="K92" s="154"/>
      <c r="L92" s="154"/>
      <c r="M92" s="154"/>
      <c r="N92" s="154"/>
      <c r="O92" s="154"/>
      <c r="P92" s="154"/>
      <c r="Q92" s="154"/>
      <c r="R92" s="154"/>
      <c r="S92" s="154"/>
      <c r="T92" s="154"/>
      <c r="U92" s="154"/>
      <c r="V92" s="154"/>
      <c r="W92" s="154"/>
      <c r="X92" s="154"/>
      <c r="Y92" s="154"/>
      <c r="Z92" s="154"/>
      <c r="AA92" s="154"/>
    </row>
    <row r="93" ht="12.75" customHeight="1">
      <c r="A93" s="157"/>
      <c r="B93" s="154"/>
      <c r="C93" s="158"/>
      <c r="D93" s="157"/>
      <c r="E93" s="157"/>
      <c r="F93" s="154"/>
      <c r="G93" s="156"/>
      <c r="H93" s="154"/>
      <c r="I93" s="154"/>
      <c r="J93" s="154"/>
      <c r="K93" s="154"/>
      <c r="L93" s="154"/>
      <c r="M93" s="154"/>
      <c r="N93" s="154"/>
      <c r="O93" s="154"/>
      <c r="P93" s="154"/>
      <c r="Q93" s="154"/>
      <c r="R93" s="154"/>
      <c r="S93" s="154"/>
      <c r="T93" s="154"/>
      <c r="U93" s="154"/>
      <c r="V93" s="154"/>
      <c r="W93" s="154"/>
      <c r="X93" s="154"/>
      <c r="Y93" s="154"/>
      <c r="Z93" s="154"/>
      <c r="AA93" s="154"/>
    </row>
    <row r="94" ht="12.75" customHeight="1">
      <c r="A94" s="157"/>
      <c r="B94" s="154"/>
      <c r="C94" s="158"/>
      <c r="D94" s="157"/>
      <c r="E94" s="157"/>
      <c r="F94" s="154"/>
      <c r="G94" s="156"/>
      <c r="H94" s="154"/>
      <c r="I94" s="154"/>
      <c r="J94" s="154"/>
      <c r="K94" s="154"/>
      <c r="L94" s="154"/>
      <c r="M94" s="154"/>
      <c r="N94" s="154"/>
      <c r="O94" s="154"/>
      <c r="P94" s="154"/>
      <c r="Q94" s="154"/>
      <c r="R94" s="154"/>
      <c r="S94" s="154"/>
      <c r="T94" s="154"/>
      <c r="U94" s="154"/>
      <c r="V94" s="154"/>
      <c r="W94" s="154"/>
      <c r="X94" s="154"/>
      <c r="Y94" s="154"/>
      <c r="Z94" s="154"/>
      <c r="AA94" s="154"/>
    </row>
    <row r="95" ht="12.75" customHeight="1">
      <c r="A95" s="157"/>
      <c r="B95" s="154"/>
      <c r="C95" s="158"/>
      <c r="D95" s="157"/>
      <c r="E95" s="157"/>
      <c r="F95" s="154"/>
      <c r="G95" s="156"/>
      <c r="H95" s="154"/>
      <c r="I95" s="154"/>
      <c r="J95" s="154"/>
      <c r="K95" s="154"/>
      <c r="L95" s="154"/>
      <c r="M95" s="154"/>
      <c r="N95" s="154"/>
      <c r="O95" s="154"/>
      <c r="P95" s="154"/>
      <c r="Q95" s="154"/>
      <c r="R95" s="154"/>
      <c r="S95" s="154"/>
      <c r="T95" s="154"/>
      <c r="U95" s="154"/>
      <c r="V95" s="154"/>
      <c r="W95" s="154"/>
      <c r="X95" s="154"/>
      <c r="Y95" s="154"/>
      <c r="Z95" s="154"/>
      <c r="AA95" s="154"/>
    </row>
    <row r="96" ht="12.75" customHeight="1">
      <c r="A96" s="157"/>
      <c r="B96" s="154"/>
      <c r="C96" s="158"/>
      <c r="D96" s="157"/>
      <c r="E96" s="157"/>
      <c r="F96" s="154"/>
      <c r="G96" s="156"/>
      <c r="H96" s="154"/>
      <c r="I96" s="154"/>
      <c r="J96" s="154"/>
      <c r="K96" s="154"/>
      <c r="L96" s="154"/>
      <c r="M96" s="154"/>
      <c r="N96" s="154"/>
      <c r="O96" s="154"/>
      <c r="P96" s="154"/>
      <c r="Q96" s="154"/>
      <c r="R96" s="154"/>
      <c r="S96" s="154"/>
      <c r="T96" s="154"/>
      <c r="U96" s="154"/>
      <c r="V96" s="154"/>
      <c r="W96" s="154"/>
      <c r="X96" s="154"/>
      <c r="Y96" s="154"/>
      <c r="Z96" s="154"/>
      <c r="AA96" s="154"/>
    </row>
    <row r="97" ht="12.75" customHeight="1">
      <c r="A97" s="157"/>
      <c r="B97" s="154"/>
      <c r="C97" s="158"/>
      <c r="D97" s="157"/>
      <c r="E97" s="157"/>
      <c r="F97" s="154"/>
      <c r="G97" s="156"/>
      <c r="H97" s="154"/>
      <c r="I97" s="154"/>
      <c r="J97" s="154"/>
      <c r="K97" s="154"/>
      <c r="L97" s="154"/>
      <c r="M97" s="154"/>
      <c r="N97" s="154"/>
      <c r="O97" s="154"/>
      <c r="P97" s="154"/>
      <c r="Q97" s="154"/>
      <c r="R97" s="154"/>
      <c r="S97" s="154"/>
      <c r="T97" s="154"/>
      <c r="U97" s="154"/>
      <c r="V97" s="154"/>
      <c r="W97" s="154"/>
      <c r="X97" s="154"/>
      <c r="Y97" s="154"/>
      <c r="Z97" s="154"/>
      <c r="AA97" s="154"/>
    </row>
    <row r="98" ht="12.75" customHeight="1">
      <c r="A98" s="157"/>
      <c r="B98" s="154"/>
      <c r="C98" s="158"/>
      <c r="D98" s="157"/>
      <c r="E98" s="157"/>
      <c r="F98" s="154"/>
      <c r="G98" s="156"/>
      <c r="H98" s="154"/>
      <c r="I98" s="154"/>
      <c r="J98" s="154"/>
      <c r="K98" s="154"/>
      <c r="L98" s="154"/>
      <c r="M98" s="154"/>
      <c r="N98" s="154"/>
      <c r="O98" s="154"/>
      <c r="P98" s="154"/>
      <c r="Q98" s="154"/>
      <c r="R98" s="154"/>
      <c r="S98" s="154"/>
      <c r="T98" s="154"/>
      <c r="U98" s="154"/>
      <c r="V98" s="154"/>
      <c r="W98" s="154"/>
      <c r="X98" s="154"/>
      <c r="Y98" s="154"/>
      <c r="Z98" s="154"/>
      <c r="AA98" s="154"/>
    </row>
    <row r="99" ht="12.75" customHeight="1">
      <c r="A99" s="157"/>
      <c r="B99" s="154"/>
      <c r="C99" s="158"/>
      <c r="D99" s="157"/>
      <c r="E99" s="157"/>
      <c r="F99" s="154"/>
      <c r="G99" s="156"/>
      <c r="H99" s="154"/>
      <c r="I99" s="154"/>
      <c r="J99" s="154"/>
      <c r="K99" s="154"/>
      <c r="L99" s="154"/>
      <c r="M99" s="154"/>
      <c r="N99" s="154"/>
      <c r="O99" s="154"/>
      <c r="P99" s="154"/>
      <c r="Q99" s="154"/>
      <c r="R99" s="154"/>
      <c r="S99" s="154"/>
      <c r="T99" s="154"/>
      <c r="U99" s="154"/>
      <c r="V99" s="154"/>
      <c r="W99" s="154"/>
      <c r="X99" s="154"/>
      <c r="Y99" s="154"/>
      <c r="Z99" s="154"/>
      <c r="AA99" s="154"/>
    </row>
    <row r="100" ht="12.75" customHeight="1">
      <c r="A100" s="157"/>
      <c r="B100" s="154"/>
      <c r="C100" s="158"/>
      <c r="D100" s="157"/>
      <c r="E100" s="157"/>
      <c r="F100" s="154"/>
      <c r="G100" s="156"/>
      <c r="H100" s="154"/>
      <c r="I100" s="154"/>
      <c r="J100" s="154"/>
      <c r="K100" s="154"/>
      <c r="L100" s="154"/>
      <c r="M100" s="154"/>
      <c r="N100" s="154"/>
      <c r="O100" s="154"/>
      <c r="P100" s="154"/>
      <c r="Q100" s="154"/>
      <c r="R100" s="154"/>
      <c r="S100" s="154"/>
      <c r="T100" s="154"/>
      <c r="U100" s="154"/>
      <c r="V100" s="154"/>
      <c r="W100" s="154"/>
      <c r="X100" s="154"/>
      <c r="Y100" s="154"/>
      <c r="Z100" s="154"/>
      <c r="AA100" s="154"/>
    </row>
    <row r="101" ht="12.75" customHeight="1">
      <c r="A101" s="157"/>
      <c r="B101" s="154"/>
      <c r="C101" s="158"/>
      <c r="D101" s="157"/>
      <c r="E101" s="157"/>
      <c r="F101" s="154"/>
      <c r="G101" s="156"/>
      <c r="H101" s="154"/>
      <c r="I101" s="154"/>
      <c r="J101" s="154"/>
      <c r="K101" s="154"/>
      <c r="L101" s="154"/>
      <c r="M101" s="154"/>
      <c r="N101" s="154"/>
      <c r="O101" s="154"/>
      <c r="P101" s="154"/>
      <c r="Q101" s="154"/>
      <c r="R101" s="154"/>
      <c r="S101" s="154"/>
      <c r="T101" s="154"/>
      <c r="U101" s="154"/>
      <c r="V101" s="154"/>
      <c r="W101" s="154"/>
      <c r="X101" s="154"/>
      <c r="Y101" s="154"/>
      <c r="Z101" s="154"/>
      <c r="AA101" s="154"/>
    </row>
    <row r="102" ht="12.75" customHeight="1">
      <c r="A102" s="157"/>
      <c r="B102" s="154"/>
      <c r="C102" s="158"/>
      <c r="D102" s="157"/>
      <c r="E102" s="157"/>
      <c r="F102" s="154"/>
      <c r="G102" s="156"/>
      <c r="H102" s="154"/>
      <c r="I102" s="154"/>
      <c r="J102" s="154"/>
      <c r="K102" s="154"/>
      <c r="L102" s="154"/>
      <c r="M102" s="154"/>
      <c r="N102" s="154"/>
      <c r="O102" s="154"/>
      <c r="P102" s="154"/>
      <c r="Q102" s="154"/>
      <c r="R102" s="154"/>
      <c r="S102" s="154"/>
      <c r="T102" s="154"/>
      <c r="U102" s="154"/>
      <c r="V102" s="154"/>
      <c r="W102" s="154"/>
      <c r="X102" s="154"/>
      <c r="Y102" s="154"/>
      <c r="Z102" s="154"/>
      <c r="AA102" s="154"/>
    </row>
    <row r="103" ht="12.75" customHeight="1">
      <c r="A103" s="157"/>
      <c r="B103" s="154"/>
      <c r="C103" s="158"/>
      <c r="D103" s="157"/>
      <c r="E103" s="157"/>
      <c r="F103" s="154"/>
      <c r="G103" s="156"/>
      <c r="H103" s="154"/>
      <c r="I103" s="154"/>
      <c r="J103" s="154"/>
      <c r="K103" s="154"/>
      <c r="L103" s="154"/>
      <c r="M103" s="154"/>
      <c r="N103" s="154"/>
      <c r="O103" s="154"/>
      <c r="P103" s="154"/>
      <c r="Q103" s="154"/>
      <c r="R103" s="154"/>
      <c r="S103" s="154"/>
      <c r="T103" s="154"/>
      <c r="U103" s="154"/>
      <c r="V103" s="154"/>
      <c r="W103" s="154"/>
      <c r="X103" s="154"/>
      <c r="Y103" s="154"/>
      <c r="Z103" s="154"/>
      <c r="AA103" s="154"/>
    </row>
    <row r="104" ht="12.75" customHeight="1">
      <c r="A104" s="157"/>
      <c r="B104" s="154"/>
      <c r="C104" s="158"/>
      <c r="D104" s="157"/>
      <c r="E104" s="157"/>
      <c r="F104" s="154"/>
      <c r="G104" s="156"/>
      <c r="H104" s="154"/>
      <c r="I104" s="154"/>
      <c r="J104" s="154"/>
      <c r="K104" s="154"/>
      <c r="L104" s="154"/>
      <c r="M104" s="154"/>
      <c r="N104" s="154"/>
      <c r="O104" s="154"/>
      <c r="P104" s="154"/>
      <c r="Q104" s="154"/>
      <c r="R104" s="154"/>
      <c r="S104" s="154"/>
      <c r="T104" s="154"/>
      <c r="U104" s="154"/>
      <c r="V104" s="154"/>
      <c r="W104" s="154"/>
      <c r="X104" s="154"/>
      <c r="Y104" s="154"/>
      <c r="Z104" s="154"/>
      <c r="AA104" s="154"/>
    </row>
    <row r="105" ht="12.75" customHeight="1">
      <c r="A105" s="157"/>
      <c r="B105" s="154"/>
      <c r="C105" s="158"/>
      <c r="D105" s="157"/>
      <c r="E105" s="157"/>
      <c r="F105" s="154"/>
      <c r="G105" s="156"/>
      <c r="H105" s="154"/>
      <c r="I105" s="154"/>
      <c r="J105" s="154"/>
      <c r="K105" s="154"/>
      <c r="L105" s="154"/>
      <c r="M105" s="154"/>
      <c r="N105" s="154"/>
      <c r="O105" s="154"/>
      <c r="P105" s="154"/>
      <c r="Q105" s="154"/>
      <c r="R105" s="154"/>
      <c r="S105" s="154"/>
      <c r="T105" s="154"/>
      <c r="U105" s="154"/>
      <c r="V105" s="154"/>
      <c r="W105" s="154"/>
      <c r="X105" s="154"/>
      <c r="Y105" s="154"/>
      <c r="Z105" s="154"/>
      <c r="AA105" s="154"/>
    </row>
    <row r="106" ht="12.75" customHeight="1">
      <c r="A106" s="157"/>
      <c r="B106" s="154"/>
      <c r="C106" s="158"/>
      <c r="D106" s="157"/>
      <c r="E106" s="157"/>
      <c r="F106" s="154"/>
      <c r="G106" s="156"/>
      <c r="H106" s="154"/>
      <c r="I106" s="154"/>
      <c r="J106" s="154"/>
      <c r="K106" s="154"/>
      <c r="L106" s="154"/>
      <c r="M106" s="154"/>
      <c r="N106" s="154"/>
      <c r="O106" s="154"/>
      <c r="P106" s="154"/>
      <c r="Q106" s="154"/>
      <c r="R106" s="154"/>
      <c r="S106" s="154"/>
      <c r="T106" s="154"/>
      <c r="U106" s="154"/>
      <c r="V106" s="154"/>
      <c r="W106" s="154"/>
      <c r="X106" s="154"/>
      <c r="Y106" s="154"/>
      <c r="Z106" s="154"/>
      <c r="AA106" s="154"/>
    </row>
    <row r="107" ht="12.75" customHeight="1">
      <c r="A107" s="157"/>
      <c r="B107" s="154"/>
      <c r="C107" s="158"/>
      <c r="D107" s="157"/>
      <c r="E107" s="157"/>
      <c r="F107" s="154"/>
      <c r="G107" s="156"/>
      <c r="H107" s="154"/>
      <c r="I107" s="154"/>
      <c r="J107" s="154"/>
      <c r="K107" s="154"/>
      <c r="L107" s="154"/>
      <c r="M107" s="154"/>
      <c r="N107" s="154"/>
      <c r="O107" s="154"/>
      <c r="P107" s="154"/>
      <c r="Q107" s="154"/>
      <c r="R107" s="154"/>
      <c r="S107" s="154"/>
      <c r="T107" s="154"/>
      <c r="U107" s="154"/>
      <c r="V107" s="154"/>
      <c r="W107" s="154"/>
      <c r="X107" s="154"/>
      <c r="Y107" s="154"/>
      <c r="Z107" s="154"/>
      <c r="AA107" s="154"/>
    </row>
    <row r="108" ht="12.75" customHeight="1">
      <c r="A108" s="157"/>
      <c r="B108" s="154"/>
      <c r="C108" s="158"/>
      <c r="D108" s="157"/>
      <c r="E108" s="157"/>
      <c r="F108" s="154"/>
      <c r="G108" s="156"/>
      <c r="H108" s="154"/>
      <c r="I108" s="154"/>
      <c r="J108" s="154"/>
      <c r="K108" s="154"/>
      <c r="L108" s="154"/>
      <c r="M108" s="154"/>
      <c r="N108" s="154"/>
      <c r="O108" s="154"/>
      <c r="P108" s="154"/>
      <c r="Q108" s="154"/>
      <c r="R108" s="154"/>
      <c r="S108" s="154"/>
      <c r="T108" s="154"/>
      <c r="U108" s="154"/>
      <c r="V108" s="154"/>
      <c r="W108" s="154"/>
      <c r="X108" s="154"/>
      <c r="Y108" s="154"/>
      <c r="Z108" s="154"/>
      <c r="AA108" s="154"/>
    </row>
    <row r="109" ht="12.75" customHeight="1">
      <c r="A109" s="157"/>
      <c r="B109" s="154"/>
      <c r="C109" s="158"/>
      <c r="D109" s="157"/>
      <c r="E109" s="157"/>
      <c r="F109" s="154"/>
      <c r="G109" s="156"/>
      <c r="H109" s="154"/>
      <c r="I109" s="154"/>
      <c r="J109" s="154"/>
      <c r="K109" s="154"/>
      <c r="L109" s="154"/>
      <c r="M109" s="154"/>
      <c r="N109" s="154"/>
      <c r="O109" s="154"/>
      <c r="P109" s="154"/>
      <c r="Q109" s="154"/>
      <c r="R109" s="154"/>
      <c r="S109" s="154"/>
      <c r="T109" s="154"/>
      <c r="U109" s="154"/>
      <c r="V109" s="154"/>
      <c r="W109" s="154"/>
      <c r="X109" s="154"/>
      <c r="Y109" s="154"/>
      <c r="Z109" s="154"/>
      <c r="AA109" s="154"/>
    </row>
    <row r="110" ht="12.75" customHeight="1">
      <c r="A110" s="157"/>
      <c r="B110" s="154"/>
      <c r="C110" s="158"/>
      <c r="D110" s="157"/>
      <c r="E110" s="157"/>
      <c r="F110" s="154"/>
      <c r="G110" s="156"/>
      <c r="H110" s="154"/>
      <c r="I110" s="154"/>
      <c r="J110" s="154"/>
      <c r="K110" s="154"/>
      <c r="L110" s="154"/>
      <c r="M110" s="154"/>
      <c r="N110" s="154"/>
      <c r="O110" s="154"/>
      <c r="P110" s="154"/>
      <c r="Q110" s="154"/>
      <c r="R110" s="154"/>
      <c r="S110" s="154"/>
      <c r="T110" s="154"/>
      <c r="U110" s="154"/>
      <c r="V110" s="154"/>
      <c r="W110" s="154"/>
      <c r="X110" s="154"/>
      <c r="Y110" s="154"/>
      <c r="Z110" s="154"/>
      <c r="AA110" s="154"/>
    </row>
    <row r="111" ht="12.75" customHeight="1">
      <c r="A111" s="157"/>
      <c r="B111" s="154"/>
      <c r="C111" s="158"/>
      <c r="D111" s="157"/>
      <c r="E111" s="157"/>
      <c r="F111" s="154"/>
      <c r="G111" s="156"/>
      <c r="H111" s="154"/>
      <c r="I111" s="154"/>
      <c r="J111" s="154"/>
      <c r="K111" s="154"/>
      <c r="L111" s="154"/>
      <c r="M111" s="154"/>
      <c r="N111" s="154"/>
      <c r="O111" s="154"/>
      <c r="P111" s="154"/>
      <c r="Q111" s="154"/>
      <c r="R111" s="154"/>
      <c r="S111" s="154"/>
      <c r="T111" s="154"/>
      <c r="U111" s="154"/>
      <c r="V111" s="154"/>
      <c r="W111" s="154"/>
      <c r="X111" s="154"/>
      <c r="Y111" s="154"/>
      <c r="Z111" s="154"/>
      <c r="AA111" s="154"/>
    </row>
    <row r="112" ht="12.75" customHeight="1">
      <c r="A112" s="157"/>
      <c r="B112" s="154"/>
      <c r="C112" s="158"/>
      <c r="D112" s="157"/>
      <c r="E112" s="157"/>
      <c r="F112" s="154"/>
      <c r="G112" s="156"/>
      <c r="H112" s="154"/>
      <c r="I112" s="154"/>
      <c r="J112" s="154"/>
      <c r="K112" s="154"/>
      <c r="L112" s="154"/>
      <c r="M112" s="154"/>
      <c r="N112" s="154"/>
      <c r="O112" s="154"/>
      <c r="P112" s="154"/>
      <c r="Q112" s="154"/>
      <c r="R112" s="154"/>
      <c r="S112" s="154"/>
      <c r="T112" s="154"/>
      <c r="U112" s="154"/>
      <c r="V112" s="154"/>
      <c r="W112" s="154"/>
      <c r="X112" s="154"/>
      <c r="Y112" s="154"/>
      <c r="Z112" s="154"/>
      <c r="AA112" s="154"/>
    </row>
    <row r="113" ht="12.75" customHeight="1">
      <c r="A113" s="157"/>
      <c r="B113" s="154"/>
      <c r="C113" s="158"/>
      <c r="D113" s="157"/>
      <c r="E113" s="157"/>
      <c r="F113" s="154"/>
      <c r="G113" s="156"/>
      <c r="H113" s="154"/>
      <c r="I113" s="154"/>
      <c r="J113" s="154"/>
      <c r="K113" s="154"/>
      <c r="L113" s="154"/>
      <c r="M113" s="154"/>
      <c r="N113" s="154"/>
      <c r="O113" s="154"/>
      <c r="P113" s="154"/>
      <c r="Q113" s="154"/>
      <c r="R113" s="154"/>
      <c r="S113" s="154"/>
      <c r="T113" s="154"/>
      <c r="U113" s="154"/>
      <c r="V113" s="154"/>
      <c r="W113" s="154"/>
      <c r="X113" s="154"/>
      <c r="Y113" s="154"/>
      <c r="Z113" s="154"/>
      <c r="AA113" s="154"/>
    </row>
    <row r="114" ht="12.75" customHeight="1">
      <c r="A114" s="157"/>
      <c r="B114" s="154"/>
      <c r="C114" s="158"/>
      <c r="D114" s="157"/>
      <c r="E114" s="157"/>
      <c r="F114" s="154"/>
      <c r="G114" s="156"/>
      <c r="H114" s="154"/>
      <c r="I114" s="154"/>
      <c r="J114" s="154"/>
      <c r="K114" s="154"/>
      <c r="L114" s="154"/>
      <c r="M114" s="154"/>
      <c r="N114" s="154"/>
      <c r="O114" s="154"/>
      <c r="P114" s="154"/>
      <c r="Q114" s="154"/>
      <c r="R114" s="154"/>
      <c r="S114" s="154"/>
      <c r="T114" s="154"/>
      <c r="U114" s="154"/>
      <c r="V114" s="154"/>
      <c r="W114" s="154"/>
      <c r="X114" s="154"/>
      <c r="Y114" s="154"/>
      <c r="Z114" s="154"/>
      <c r="AA114" s="154"/>
    </row>
    <row r="115" ht="12.75" customHeight="1">
      <c r="A115" s="157"/>
      <c r="B115" s="154"/>
      <c r="C115" s="158"/>
      <c r="D115" s="157"/>
      <c r="E115" s="157"/>
      <c r="F115" s="154"/>
      <c r="G115" s="156"/>
      <c r="H115" s="154"/>
      <c r="I115" s="154"/>
      <c r="J115" s="154"/>
      <c r="K115" s="154"/>
      <c r="L115" s="154"/>
      <c r="M115" s="154"/>
      <c r="N115" s="154"/>
      <c r="O115" s="154"/>
      <c r="P115" s="154"/>
      <c r="Q115" s="154"/>
      <c r="R115" s="154"/>
      <c r="S115" s="154"/>
      <c r="T115" s="154"/>
      <c r="U115" s="154"/>
      <c r="V115" s="154"/>
      <c r="W115" s="154"/>
      <c r="X115" s="154"/>
      <c r="Y115" s="154"/>
      <c r="Z115" s="154"/>
      <c r="AA115" s="154"/>
    </row>
    <row r="116" ht="12.75" customHeight="1">
      <c r="A116" s="157"/>
      <c r="B116" s="154"/>
      <c r="C116" s="158"/>
      <c r="D116" s="157"/>
      <c r="E116" s="157"/>
      <c r="F116" s="154"/>
      <c r="G116" s="156"/>
      <c r="H116" s="154"/>
      <c r="I116" s="154"/>
      <c r="J116" s="154"/>
      <c r="K116" s="154"/>
      <c r="L116" s="154"/>
      <c r="M116" s="154"/>
      <c r="N116" s="154"/>
      <c r="O116" s="154"/>
      <c r="P116" s="154"/>
      <c r="Q116" s="154"/>
      <c r="R116" s="154"/>
      <c r="S116" s="154"/>
      <c r="T116" s="154"/>
      <c r="U116" s="154"/>
      <c r="V116" s="154"/>
      <c r="W116" s="154"/>
      <c r="X116" s="154"/>
      <c r="Y116" s="154"/>
      <c r="Z116" s="154"/>
      <c r="AA116" s="154"/>
    </row>
    <row r="117" ht="12.75" customHeight="1">
      <c r="A117" s="157"/>
      <c r="B117" s="154"/>
      <c r="C117" s="158"/>
      <c r="D117" s="157"/>
      <c r="E117" s="157"/>
      <c r="F117" s="154"/>
      <c r="G117" s="156"/>
      <c r="H117" s="154"/>
      <c r="I117" s="154"/>
      <c r="J117" s="154"/>
      <c r="K117" s="154"/>
      <c r="L117" s="154"/>
      <c r="M117" s="154"/>
      <c r="N117" s="154"/>
      <c r="O117" s="154"/>
      <c r="P117" s="154"/>
      <c r="Q117" s="154"/>
      <c r="R117" s="154"/>
      <c r="S117" s="154"/>
      <c r="T117" s="154"/>
      <c r="U117" s="154"/>
      <c r="V117" s="154"/>
      <c r="W117" s="154"/>
      <c r="X117" s="154"/>
      <c r="Y117" s="154"/>
      <c r="Z117" s="154"/>
      <c r="AA117" s="154"/>
    </row>
    <row r="118" ht="12.75" customHeight="1">
      <c r="A118" s="157"/>
      <c r="B118" s="154"/>
      <c r="C118" s="158"/>
      <c r="D118" s="157"/>
      <c r="E118" s="157"/>
      <c r="F118" s="154"/>
      <c r="G118" s="156"/>
      <c r="H118" s="154"/>
      <c r="I118" s="154"/>
      <c r="J118" s="154"/>
      <c r="K118" s="154"/>
      <c r="L118" s="154"/>
      <c r="M118" s="154"/>
      <c r="N118" s="154"/>
      <c r="O118" s="154"/>
      <c r="P118" s="154"/>
      <c r="Q118" s="154"/>
      <c r="R118" s="154"/>
      <c r="S118" s="154"/>
      <c r="T118" s="154"/>
      <c r="U118" s="154"/>
      <c r="V118" s="154"/>
      <c r="W118" s="154"/>
      <c r="X118" s="154"/>
      <c r="Y118" s="154"/>
      <c r="Z118" s="154"/>
      <c r="AA118" s="154"/>
    </row>
    <row r="119" ht="12.75" customHeight="1">
      <c r="A119" s="157"/>
      <c r="B119" s="154"/>
      <c r="C119" s="158"/>
      <c r="D119" s="157"/>
      <c r="E119" s="157"/>
      <c r="F119" s="154"/>
      <c r="G119" s="156"/>
      <c r="H119" s="154"/>
      <c r="I119" s="154"/>
      <c r="J119" s="154"/>
      <c r="K119" s="154"/>
      <c r="L119" s="154"/>
      <c r="M119" s="154"/>
      <c r="N119" s="154"/>
      <c r="O119" s="154"/>
      <c r="P119" s="154"/>
      <c r="Q119" s="154"/>
      <c r="R119" s="154"/>
      <c r="S119" s="154"/>
      <c r="T119" s="154"/>
      <c r="U119" s="154"/>
      <c r="V119" s="154"/>
      <c r="W119" s="154"/>
      <c r="X119" s="154"/>
      <c r="Y119" s="154"/>
      <c r="Z119" s="154"/>
      <c r="AA119" s="154"/>
    </row>
    <row r="120" ht="12.75" customHeight="1">
      <c r="A120" s="157"/>
      <c r="B120" s="154"/>
      <c r="C120" s="158"/>
      <c r="D120" s="157"/>
      <c r="E120" s="157"/>
      <c r="F120" s="154"/>
      <c r="G120" s="156"/>
      <c r="H120" s="154"/>
      <c r="I120" s="154"/>
      <c r="J120" s="154"/>
      <c r="K120" s="154"/>
      <c r="L120" s="154"/>
      <c r="M120" s="154"/>
      <c r="N120" s="154"/>
      <c r="O120" s="154"/>
      <c r="P120" s="154"/>
      <c r="Q120" s="154"/>
      <c r="R120" s="154"/>
      <c r="S120" s="154"/>
      <c r="T120" s="154"/>
      <c r="U120" s="154"/>
      <c r="V120" s="154"/>
      <c r="W120" s="154"/>
      <c r="X120" s="154"/>
      <c r="Y120" s="154"/>
      <c r="Z120" s="154"/>
      <c r="AA120" s="154"/>
    </row>
    <row r="121" ht="12.75" customHeight="1">
      <c r="A121" s="157"/>
      <c r="B121" s="154"/>
      <c r="C121" s="158"/>
      <c r="D121" s="157"/>
      <c r="E121" s="157"/>
      <c r="F121" s="154"/>
      <c r="G121" s="156"/>
      <c r="H121" s="154"/>
      <c r="I121" s="154"/>
      <c r="J121" s="154"/>
      <c r="K121" s="154"/>
      <c r="L121" s="154"/>
      <c r="M121" s="154"/>
      <c r="N121" s="154"/>
      <c r="O121" s="154"/>
      <c r="P121" s="154"/>
      <c r="Q121" s="154"/>
      <c r="R121" s="154"/>
      <c r="S121" s="154"/>
      <c r="T121" s="154"/>
      <c r="U121" s="154"/>
      <c r="V121" s="154"/>
      <c r="W121" s="154"/>
      <c r="X121" s="154"/>
      <c r="Y121" s="154"/>
      <c r="Z121" s="154"/>
      <c r="AA121" s="154"/>
    </row>
    <row r="122" ht="12.75" customHeight="1">
      <c r="A122" s="157"/>
      <c r="B122" s="154"/>
      <c r="C122" s="158"/>
      <c r="D122" s="157"/>
      <c r="E122" s="157"/>
      <c r="F122" s="154"/>
      <c r="G122" s="156"/>
      <c r="H122" s="154"/>
      <c r="I122" s="154"/>
      <c r="J122" s="154"/>
      <c r="K122" s="154"/>
      <c r="L122" s="154"/>
      <c r="M122" s="154"/>
      <c r="N122" s="154"/>
      <c r="O122" s="154"/>
      <c r="P122" s="154"/>
      <c r="Q122" s="154"/>
      <c r="R122" s="154"/>
      <c r="S122" s="154"/>
      <c r="T122" s="154"/>
      <c r="U122" s="154"/>
      <c r="V122" s="154"/>
      <c r="W122" s="154"/>
      <c r="X122" s="154"/>
      <c r="Y122" s="154"/>
      <c r="Z122" s="154"/>
      <c r="AA122" s="154"/>
    </row>
    <row r="123" ht="12.75" customHeight="1">
      <c r="A123" s="157"/>
      <c r="B123" s="154"/>
      <c r="C123" s="158"/>
      <c r="D123" s="157"/>
      <c r="E123" s="157"/>
      <c r="F123" s="154"/>
      <c r="G123" s="156"/>
      <c r="H123" s="154"/>
      <c r="I123" s="154"/>
      <c r="J123" s="154"/>
      <c r="K123" s="154"/>
      <c r="L123" s="154"/>
      <c r="M123" s="154"/>
      <c r="N123" s="154"/>
      <c r="O123" s="154"/>
      <c r="P123" s="154"/>
      <c r="Q123" s="154"/>
      <c r="R123" s="154"/>
      <c r="S123" s="154"/>
      <c r="T123" s="154"/>
      <c r="U123" s="154"/>
      <c r="V123" s="154"/>
      <c r="W123" s="154"/>
      <c r="X123" s="154"/>
      <c r="Y123" s="154"/>
      <c r="Z123" s="154"/>
      <c r="AA123" s="154"/>
    </row>
    <row r="124" ht="12.75" customHeight="1">
      <c r="A124" s="157"/>
      <c r="B124" s="154"/>
      <c r="C124" s="158"/>
      <c r="D124" s="157"/>
      <c r="E124" s="157"/>
      <c r="F124" s="154"/>
      <c r="G124" s="156"/>
      <c r="H124" s="154"/>
      <c r="I124" s="154"/>
      <c r="J124" s="154"/>
      <c r="K124" s="154"/>
      <c r="L124" s="154"/>
      <c r="M124" s="154"/>
      <c r="N124" s="154"/>
      <c r="O124" s="154"/>
      <c r="P124" s="154"/>
      <c r="Q124" s="154"/>
      <c r="R124" s="154"/>
      <c r="S124" s="154"/>
      <c r="T124" s="154"/>
      <c r="U124" s="154"/>
      <c r="V124" s="154"/>
      <c r="W124" s="154"/>
      <c r="X124" s="154"/>
      <c r="Y124" s="154"/>
      <c r="Z124" s="154"/>
      <c r="AA124" s="154"/>
    </row>
    <row r="125" ht="12.75" customHeight="1">
      <c r="A125" s="157"/>
      <c r="B125" s="154"/>
      <c r="C125" s="158"/>
      <c r="D125" s="157"/>
      <c r="E125" s="157"/>
      <c r="F125" s="154"/>
      <c r="G125" s="156"/>
      <c r="H125" s="154"/>
      <c r="I125" s="154"/>
      <c r="J125" s="154"/>
      <c r="K125" s="154"/>
      <c r="L125" s="154"/>
      <c r="M125" s="154"/>
      <c r="N125" s="154"/>
      <c r="O125" s="154"/>
      <c r="P125" s="154"/>
      <c r="Q125" s="154"/>
      <c r="R125" s="154"/>
      <c r="S125" s="154"/>
      <c r="T125" s="154"/>
      <c r="U125" s="154"/>
      <c r="V125" s="154"/>
      <c r="W125" s="154"/>
      <c r="X125" s="154"/>
      <c r="Y125" s="154"/>
      <c r="Z125" s="154"/>
      <c r="AA125" s="154"/>
    </row>
    <row r="126" ht="12.75" customHeight="1">
      <c r="A126" s="157"/>
      <c r="B126" s="154"/>
      <c r="C126" s="158"/>
      <c r="D126" s="157"/>
      <c r="E126" s="157"/>
      <c r="F126" s="154"/>
      <c r="G126" s="156"/>
      <c r="H126" s="154"/>
      <c r="I126" s="154"/>
      <c r="J126" s="154"/>
      <c r="K126" s="154"/>
      <c r="L126" s="154"/>
      <c r="M126" s="154"/>
      <c r="N126" s="154"/>
      <c r="O126" s="154"/>
      <c r="P126" s="154"/>
      <c r="Q126" s="154"/>
      <c r="R126" s="154"/>
      <c r="S126" s="154"/>
      <c r="T126" s="154"/>
      <c r="U126" s="154"/>
      <c r="V126" s="154"/>
      <c r="W126" s="154"/>
      <c r="X126" s="154"/>
      <c r="Y126" s="154"/>
      <c r="Z126" s="154"/>
      <c r="AA126" s="154"/>
    </row>
    <row r="127" ht="12.75" customHeight="1">
      <c r="A127" s="157"/>
      <c r="B127" s="154"/>
      <c r="C127" s="158"/>
      <c r="D127" s="157"/>
      <c r="E127" s="157"/>
      <c r="F127" s="154"/>
      <c r="G127" s="156"/>
      <c r="H127" s="154"/>
      <c r="I127" s="154"/>
      <c r="J127" s="154"/>
      <c r="K127" s="154"/>
      <c r="L127" s="154"/>
      <c r="M127" s="154"/>
      <c r="N127" s="154"/>
      <c r="O127" s="154"/>
      <c r="P127" s="154"/>
      <c r="Q127" s="154"/>
      <c r="R127" s="154"/>
      <c r="S127" s="154"/>
      <c r="T127" s="154"/>
      <c r="U127" s="154"/>
      <c r="V127" s="154"/>
      <c r="W127" s="154"/>
      <c r="X127" s="154"/>
      <c r="Y127" s="154"/>
      <c r="Z127" s="154"/>
      <c r="AA127" s="154"/>
    </row>
    <row r="128" ht="12.75" customHeight="1">
      <c r="A128" s="157"/>
      <c r="B128" s="154"/>
      <c r="C128" s="158"/>
      <c r="D128" s="157"/>
      <c r="E128" s="157"/>
      <c r="F128" s="154"/>
      <c r="G128" s="156"/>
      <c r="H128" s="154"/>
      <c r="I128" s="154"/>
      <c r="J128" s="154"/>
      <c r="K128" s="154"/>
      <c r="L128" s="154"/>
      <c r="M128" s="154"/>
      <c r="N128" s="154"/>
      <c r="O128" s="154"/>
      <c r="P128" s="154"/>
      <c r="Q128" s="154"/>
      <c r="R128" s="154"/>
      <c r="S128" s="154"/>
      <c r="T128" s="154"/>
      <c r="U128" s="154"/>
      <c r="V128" s="154"/>
      <c r="W128" s="154"/>
      <c r="X128" s="154"/>
      <c r="Y128" s="154"/>
      <c r="Z128" s="154"/>
      <c r="AA128" s="154"/>
    </row>
    <row r="129" ht="12.75" customHeight="1">
      <c r="A129" s="157"/>
      <c r="B129" s="154"/>
      <c r="C129" s="158"/>
      <c r="D129" s="157"/>
      <c r="E129" s="157"/>
      <c r="F129" s="154"/>
      <c r="G129" s="156"/>
      <c r="H129" s="154"/>
      <c r="I129" s="154"/>
      <c r="J129" s="154"/>
      <c r="K129" s="154"/>
      <c r="L129" s="154"/>
      <c r="M129" s="154"/>
      <c r="N129" s="154"/>
      <c r="O129" s="154"/>
      <c r="P129" s="154"/>
      <c r="Q129" s="154"/>
      <c r="R129" s="154"/>
      <c r="S129" s="154"/>
      <c r="T129" s="154"/>
      <c r="U129" s="154"/>
      <c r="V129" s="154"/>
      <c r="W129" s="154"/>
      <c r="X129" s="154"/>
      <c r="Y129" s="154"/>
      <c r="Z129" s="154"/>
      <c r="AA129" s="154"/>
    </row>
    <row r="130" ht="12.75" customHeight="1">
      <c r="A130" s="157"/>
      <c r="B130" s="154"/>
      <c r="C130" s="158"/>
      <c r="D130" s="157"/>
      <c r="E130" s="157"/>
      <c r="F130" s="154"/>
      <c r="G130" s="156"/>
      <c r="H130" s="154"/>
      <c r="I130" s="154"/>
      <c r="J130" s="154"/>
      <c r="K130" s="154"/>
      <c r="L130" s="154"/>
      <c r="M130" s="154"/>
      <c r="N130" s="154"/>
      <c r="O130" s="154"/>
      <c r="P130" s="154"/>
      <c r="Q130" s="154"/>
      <c r="R130" s="154"/>
      <c r="S130" s="154"/>
      <c r="T130" s="154"/>
      <c r="U130" s="154"/>
      <c r="V130" s="154"/>
      <c r="W130" s="154"/>
      <c r="X130" s="154"/>
      <c r="Y130" s="154"/>
      <c r="Z130" s="154"/>
      <c r="AA130" s="154"/>
    </row>
    <row r="131" ht="12.75" customHeight="1">
      <c r="A131" s="157"/>
      <c r="B131" s="154"/>
      <c r="C131" s="158"/>
      <c r="D131" s="157"/>
      <c r="E131" s="157"/>
      <c r="F131" s="154"/>
      <c r="G131" s="156"/>
      <c r="H131" s="154"/>
      <c r="I131" s="154"/>
      <c r="J131" s="154"/>
      <c r="K131" s="154"/>
      <c r="L131" s="154"/>
      <c r="M131" s="154"/>
      <c r="N131" s="154"/>
      <c r="O131" s="154"/>
      <c r="P131" s="154"/>
      <c r="Q131" s="154"/>
      <c r="R131" s="154"/>
      <c r="S131" s="154"/>
      <c r="T131" s="154"/>
      <c r="U131" s="154"/>
      <c r="V131" s="154"/>
      <c r="W131" s="154"/>
      <c r="X131" s="154"/>
      <c r="Y131" s="154"/>
      <c r="Z131" s="154"/>
      <c r="AA131" s="154"/>
    </row>
    <row r="132" ht="12.75" customHeight="1">
      <c r="A132" s="157"/>
      <c r="B132" s="154"/>
      <c r="C132" s="158"/>
      <c r="D132" s="157"/>
      <c r="E132" s="157"/>
      <c r="F132" s="154"/>
      <c r="G132" s="156"/>
      <c r="H132" s="154"/>
      <c r="I132" s="154"/>
      <c r="J132" s="154"/>
      <c r="K132" s="154"/>
      <c r="L132" s="154"/>
      <c r="M132" s="154"/>
      <c r="N132" s="154"/>
      <c r="O132" s="154"/>
      <c r="P132" s="154"/>
      <c r="Q132" s="154"/>
      <c r="R132" s="154"/>
      <c r="S132" s="154"/>
      <c r="T132" s="154"/>
      <c r="U132" s="154"/>
      <c r="V132" s="154"/>
      <c r="W132" s="154"/>
      <c r="X132" s="154"/>
      <c r="Y132" s="154"/>
      <c r="Z132" s="154"/>
      <c r="AA132" s="154"/>
    </row>
    <row r="133" ht="12.75" customHeight="1">
      <c r="A133" s="157"/>
      <c r="B133" s="154"/>
      <c r="C133" s="158"/>
      <c r="D133" s="157"/>
      <c r="E133" s="157"/>
      <c r="F133" s="154"/>
      <c r="G133" s="156"/>
      <c r="H133" s="154"/>
      <c r="I133" s="154"/>
      <c r="J133" s="154"/>
      <c r="K133" s="154"/>
      <c r="L133" s="154"/>
      <c r="M133" s="154"/>
      <c r="N133" s="154"/>
      <c r="O133" s="154"/>
      <c r="P133" s="154"/>
      <c r="Q133" s="154"/>
      <c r="R133" s="154"/>
      <c r="S133" s="154"/>
      <c r="T133" s="154"/>
      <c r="U133" s="154"/>
      <c r="V133" s="154"/>
      <c r="W133" s="154"/>
      <c r="X133" s="154"/>
      <c r="Y133" s="154"/>
      <c r="Z133" s="154"/>
      <c r="AA133" s="154"/>
    </row>
    <row r="134" ht="12.75" customHeight="1">
      <c r="A134" s="157"/>
      <c r="B134" s="154"/>
      <c r="C134" s="158"/>
      <c r="D134" s="157"/>
      <c r="E134" s="157"/>
      <c r="F134" s="154"/>
      <c r="G134" s="156"/>
      <c r="H134" s="154"/>
      <c r="I134" s="154"/>
      <c r="J134" s="154"/>
      <c r="K134" s="154"/>
      <c r="L134" s="154"/>
      <c r="M134" s="154"/>
      <c r="N134" s="154"/>
      <c r="O134" s="154"/>
      <c r="P134" s="154"/>
      <c r="Q134" s="154"/>
      <c r="R134" s="154"/>
      <c r="S134" s="154"/>
      <c r="T134" s="154"/>
      <c r="U134" s="154"/>
      <c r="V134" s="154"/>
      <c r="W134" s="154"/>
      <c r="X134" s="154"/>
      <c r="Y134" s="154"/>
      <c r="Z134" s="154"/>
      <c r="AA134" s="154"/>
    </row>
    <row r="135" ht="12.75" customHeight="1">
      <c r="A135" s="157"/>
      <c r="B135" s="154"/>
      <c r="C135" s="158"/>
      <c r="D135" s="157"/>
      <c r="E135" s="157"/>
      <c r="F135" s="154"/>
      <c r="G135" s="156"/>
      <c r="H135" s="154"/>
      <c r="I135" s="154"/>
      <c r="J135" s="154"/>
      <c r="K135" s="154"/>
      <c r="L135" s="154"/>
      <c r="M135" s="154"/>
      <c r="N135" s="154"/>
      <c r="O135" s="154"/>
      <c r="P135" s="154"/>
      <c r="Q135" s="154"/>
      <c r="R135" s="154"/>
      <c r="S135" s="154"/>
      <c r="T135" s="154"/>
      <c r="U135" s="154"/>
      <c r="V135" s="154"/>
      <c r="W135" s="154"/>
      <c r="X135" s="154"/>
      <c r="Y135" s="154"/>
      <c r="Z135" s="154"/>
      <c r="AA135" s="154"/>
    </row>
    <row r="136" ht="12.75" customHeight="1">
      <c r="A136" s="157"/>
      <c r="B136" s="154"/>
      <c r="C136" s="158"/>
      <c r="D136" s="157"/>
      <c r="E136" s="157"/>
      <c r="F136" s="154"/>
      <c r="G136" s="156"/>
      <c r="H136" s="154"/>
      <c r="I136" s="154"/>
      <c r="J136" s="154"/>
      <c r="K136" s="154"/>
      <c r="L136" s="154"/>
      <c r="M136" s="154"/>
      <c r="N136" s="154"/>
      <c r="O136" s="154"/>
      <c r="P136" s="154"/>
      <c r="Q136" s="154"/>
      <c r="R136" s="154"/>
      <c r="S136" s="154"/>
      <c r="T136" s="154"/>
      <c r="U136" s="154"/>
      <c r="V136" s="154"/>
      <c r="W136" s="154"/>
      <c r="X136" s="154"/>
      <c r="Y136" s="154"/>
      <c r="Z136" s="154"/>
      <c r="AA136" s="154"/>
    </row>
    <row r="137" ht="12.75" customHeight="1">
      <c r="A137" s="157"/>
      <c r="B137" s="154"/>
      <c r="C137" s="158"/>
      <c r="D137" s="157"/>
      <c r="E137" s="157"/>
      <c r="F137" s="154"/>
      <c r="G137" s="156"/>
      <c r="H137" s="154"/>
      <c r="I137" s="154"/>
      <c r="J137" s="154"/>
      <c r="K137" s="154"/>
      <c r="L137" s="154"/>
      <c r="M137" s="154"/>
      <c r="N137" s="154"/>
      <c r="O137" s="154"/>
      <c r="P137" s="154"/>
      <c r="Q137" s="154"/>
      <c r="R137" s="154"/>
      <c r="S137" s="154"/>
      <c r="T137" s="154"/>
      <c r="U137" s="154"/>
      <c r="V137" s="154"/>
      <c r="W137" s="154"/>
      <c r="X137" s="154"/>
      <c r="Y137" s="154"/>
      <c r="Z137" s="154"/>
      <c r="AA137" s="154"/>
    </row>
    <row r="138" ht="12.75" customHeight="1">
      <c r="A138" s="157"/>
      <c r="B138" s="154"/>
      <c r="C138" s="158"/>
      <c r="D138" s="157"/>
      <c r="E138" s="157"/>
      <c r="F138" s="154"/>
      <c r="G138" s="156"/>
      <c r="H138" s="154"/>
      <c r="I138" s="154"/>
      <c r="J138" s="154"/>
      <c r="K138" s="154"/>
      <c r="L138" s="154"/>
      <c r="M138" s="154"/>
      <c r="N138" s="154"/>
      <c r="O138" s="154"/>
      <c r="P138" s="154"/>
      <c r="Q138" s="154"/>
      <c r="R138" s="154"/>
      <c r="S138" s="154"/>
      <c r="T138" s="154"/>
      <c r="U138" s="154"/>
      <c r="V138" s="154"/>
      <c r="W138" s="154"/>
      <c r="X138" s="154"/>
      <c r="Y138" s="154"/>
      <c r="Z138" s="154"/>
      <c r="AA138" s="154"/>
    </row>
    <row r="139" ht="12.75" customHeight="1">
      <c r="A139" s="157"/>
      <c r="B139" s="154"/>
      <c r="C139" s="158"/>
      <c r="D139" s="157"/>
      <c r="E139" s="157"/>
      <c r="F139" s="154"/>
      <c r="G139" s="156"/>
      <c r="H139" s="154"/>
      <c r="I139" s="154"/>
      <c r="J139" s="154"/>
      <c r="K139" s="154"/>
      <c r="L139" s="154"/>
      <c r="M139" s="154"/>
      <c r="N139" s="154"/>
      <c r="O139" s="154"/>
      <c r="P139" s="154"/>
      <c r="Q139" s="154"/>
      <c r="R139" s="154"/>
      <c r="S139" s="154"/>
      <c r="T139" s="154"/>
      <c r="U139" s="154"/>
      <c r="V139" s="154"/>
      <c r="W139" s="154"/>
      <c r="X139" s="154"/>
      <c r="Y139" s="154"/>
      <c r="Z139" s="154"/>
      <c r="AA139" s="154"/>
    </row>
    <row r="140" ht="12.75" customHeight="1">
      <c r="A140" s="157"/>
      <c r="B140" s="154"/>
      <c r="C140" s="158"/>
      <c r="D140" s="157"/>
      <c r="E140" s="157"/>
      <c r="F140" s="154"/>
      <c r="G140" s="156"/>
      <c r="H140" s="154"/>
      <c r="I140" s="154"/>
      <c r="J140" s="154"/>
      <c r="K140" s="154"/>
      <c r="L140" s="154"/>
      <c r="M140" s="154"/>
      <c r="N140" s="154"/>
      <c r="O140" s="154"/>
      <c r="P140" s="154"/>
      <c r="Q140" s="154"/>
      <c r="R140" s="154"/>
      <c r="S140" s="154"/>
      <c r="T140" s="154"/>
      <c r="U140" s="154"/>
      <c r="V140" s="154"/>
      <c r="W140" s="154"/>
      <c r="X140" s="154"/>
      <c r="Y140" s="154"/>
      <c r="Z140" s="154"/>
      <c r="AA140" s="154"/>
    </row>
    <row r="141" ht="12.75" customHeight="1">
      <c r="A141" s="157"/>
      <c r="B141" s="154"/>
      <c r="C141" s="158"/>
      <c r="D141" s="157"/>
      <c r="E141" s="157"/>
      <c r="F141" s="154"/>
      <c r="G141" s="156"/>
      <c r="H141" s="154"/>
      <c r="I141" s="154"/>
      <c r="J141" s="154"/>
      <c r="K141" s="154"/>
      <c r="L141" s="154"/>
      <c r="M141" s="154"/>
      <c r="N141" s="154"/>
      <c r="O141" s="154"/>
      <c r="P141" s="154"/>
      <c r="Q141" s="154"/>
      <c r="R141" s="154"/>
      <c r="S141" s="154"/>
      <c r="T141" s="154"/>
      <c r="U141" s="154"/>
      <c r="V141" s="154"/>
      <c r="W141" s="154"/>
      <c r="X141" s="154"/>
      <c r="Y141" s="154"/>
      <c r="Z141" s="154"/>
      <c r="AA141" s="154"/>
    </row>
    <row r="142" ht="12.75" customHeight="1">
      <c r="A142" s="157"/>
      <c r="B142" s="154"/>
      <c r="C142" s="158"/>
      <c r="D142" s="157"/>
      <c r="E142" s="157"/>
      <c r="F142" s="154"/>
      <c r="G142" s="156"/>
      <c r="H142" s="154"/>
      <c r="I142" s="154"/>
      <c r="J142" s="154"/>
      <c r="K142" s="154"/>
      <c r="L142" s="154"/>
      <c r="M142" s="154"/>
      <c r="N142" s="154"/>
      <c r="O142" s="154"/>
      <c r="P142" s="154"/>
      <c r="Q142" s="154"/>
      <c r="R142" s="154"/>
      <c r="S142" s="154"/>
      <c r="T142" s="154"/>
      <c r="U142" s="154"/>
      <c r="V142" s="154"/>
      <c r="W142" s="154"/>
      <c r="X142" s="154"/>
      <c r="Y142" s="154"/>
      <c r="Z142" s="154"/>
      <c r="AA142" s="154"/>
    </row>
    <row r="143" ht="12.75" customHeight="1">
      <c r="A143" s="157"/>
      <c r="B143" s="154"/>
      <c r="C143" s="158"/>
      <c r="D143" s="157"/>
      <c r="E143" s="157"/>
      <c r="F143" s="154"/>
      <c r="G143" s="156"/>
      <c r="H143" s="154"/>
      <c r="I143" s="154"/>
      <c r="J143" s="154"/>
      <c r="K143" s="154"/>
      <c r="L143" s="154"/>
      <c r="M143" s="154"/>
      <c r="N143" s="154"/>
      <c r="O143" s="154"/>
      <c r="P143" s="154"/>
      <c r="Q143" s="154"/>
      <c r="R143" s="154"/>
      <c r="S143" s="154"/>
      <c r="T143" s="154"/>
      <c r="U143" s="154"/>
      <c r="V143" s="154"/>
      <c r="W143" s="154"/>
      <c r="X143" s="154"/>
      <c r="Y143" s="154"/>
      <c r="Z143" s="154"/>
      <c r="AA143" s="154"/>
    </row>
    <row r="144" ht="12.75" customHeight="1">
      <c r="A144" s="157"/>
      <c r="B144" s="154"/>
      <c r="C144" s="158"/>
      <c r="D144" s="157"/>
      <c r="E144" s="157"/>
      <c r="F144" s="154"/>
      <c r="G144" s="156"/>
      <c r="H144" s="154"/>
      <c r="I144" s="154"/>
      <c r="J144" s="154"/>
      <c r="K144" s="154"/>
      <c r="L144" s="154"/>
      <c r="M144" s="154"/>
      <c r="N144" s="154"/>
      <c r="O144" s="154"/>
      <c r="P144" s="154"/>
      <c r="Q144" s="154"/>
      <c r="R144" s="154"/>
      <c r="S144" s="154"/>
      <c r="T144" s="154"/>
      <c r="U144" s="154"/>
      <c r="V144" s="154"/>
      <c r="W144" s="154"/>
      <c r="X144" s="154"/>
      <c r="Y144" s="154"/>
      <c r="Z144" s="154"/>
      <c r="AA144" s="154"/>
    </row>
    <row r="145" ht="12.75" customHeight="1">
      <c r="A145" s="157"/>
      <c r="B145" s="154"/>
      <c r="C145" s="158"/>
      <c r="D145" s="157"/>
      <c r="E145" s="157"/>
      <c r="F145" s="154"/>
      <c r="G145" s="156"/>
      <c r="H145" s="154"/>
      <c r="I145" s="154"/>
      <c r="J145" s="154"/>
      <c r="K145" s="154"/>
      <c r="L145" s="154"/>
      <c r="M145" s="154"/>
      <c r="N145" s="154"/>
      <c r="O145" s="154"/>
      <c r="P145" s="154"/>
      <c r="Q145" s="154"/>
      <c r="R145" s="154"/>
      <c r="S145" s="154"/>
      <c r="T145" s="154"/>
      <c r="U145" s="154"/>
      <c r="V145" s="154"/>
      <c r="W145" s="154"/>
      <c r="X145" s="154"/>
      <c r="Y145" s="154"/>
      <c r="Z145" s="154"/>
      <c r="AA145" s="154"/>
    </row>
    <row r="146" ht="12.75" customHeight="1">
      <c r="A146" s="157"/>
      <c r="B146" s="154"/>
      <c r="C146" s="158"/>
      <c r="D146" s="157"/>
      <c r="E146" s="157"/>
      <c r="F146" s="154"/>
      <c r="G146" s="156"/>
      <c r="H146" s="154"/>
      <c r="I146" s="154"/>
      <c r="J146" s="154"/>
      <c r="K146" s="154"/>
      <c r="L146" s="154"/>
      <c r="M146" s="154"/>
      <c r="N146" s="154"/>
      <c r="O146" s="154"/>
      <c r="P146" s="154"/>
      <c r="Q146" s="154"/>
      <c r="R146" s="154"/>
      <c r="S146" s="154"/>
      <c r="T146" s="154"/>
      <c r="U146" s="154"/>
      <c r="V146" s="154"/>
      <c r="W146" s="154"/>
      <c r="X146" s="154"/>
      <c r="Y146" s="154"/>
      <c r="Z146" s="154"/>
      <c r="AA146" s="154"/>
    </row>
    <row r="147" ht="12.75" customHeight="1">
      <c r="A147" s="157"/>
      <c r="B147" s="154"/>
      <c r="C147" s="158"/>
      <c r="D147" s="157"/>
      <c r="E147" s="157"/>
      <c r="F147" s="154"/>
      <c r="G147" s="156"/>
      <c r="H147" s="154"/>
      <c r="I147" s="154"/>
      <c r="J147" s="154"/>
      <c r="K147" s="154"/>
      <c r="L147" s="154"/>
      <c r="M147" s="154"/>
      <c r="N147" s="154"/>
      <c r="O147" s="154"/>
      <c r="P147" s="154"/>
      <c r="Q147" s="154"/>
      <c r="R147" s="154"/>
      <c r="S147" s="154"/>
      <c r="T147" s="154"/>
      <c r="U147" s="154"/>
      <c r="V147" s="154"/>
      <c r="W147" s="154"/>
      <c r="X147" s="154"/>
      <c r="Y147" s="154"/>
      <c r="Z147" s="154"/>
      <c r="AA147" s="154"/>
    </row>
    <row r="148" ht="12.75" customHeight="1">
      <c r="A148" s="157"/>
      <c r="B148" s="154"/>
      <c r="C148" s="158"/>
      <c r="D148" s="157"/>
      <c r="E148" s="157"/>
      <c r="F148" s="154"/>
      <c r="G148" s="156"/>
      <c r="H148" s="154"/>
      <c r="I148" s="154"/>
      <c r="J148" s="154"/>
      <c r="K148" s="154"/>
      <c r="L148" s="154"/>
      <c r="M148" s="154"/>
      <c r="N148" s="154"/>
      <c r="O148" s="154"/>
      <c r="P148" s="154"/>
      <c r="Q148" s="154"/>
      <c r="R148" s="154"/>
      <c r="S148" s="154"/>
      <c r="T148" s="154"/>
      <c r="U148" s="154"/>
      <c r="V148" s="154"/>
      <c r="W148" s="154"/>
      <c r="X148" s="154"/>
      <c r="Y148" s="154"/>
      <c r="Z148" s="154"/>
      <c r="AA148" s="154"/>
    </row>
    <row r="149" ht="12.75" customHeight="1">
      <c r="A149" s="157"/>
      <c r="B149" s="154"/>
      <c r="C149" s="158"/>
      <c r="D149" s="157"/>
      <c r="E149" s="157"/>
      <c r="F149" s="154"/>
      <c r="G149" s="156"/>
      <c r="H149" s="154"/>
      <c r="I149" s="154"/>
      <c r="J149" s="154"/>
      <c r="K149" s="154"/>
      <c r="L149" s="154"/>
      <c r="M149" s="154"/>
      <c r="N149" s="154"/>
      <c r="O149" s="154"/>
      <c r="P149" s="154"/>
      <c r="Q149" s="154"/>
      <c r="R149" s="154"/>
      <c r="S149" s="154"/>
      <c r="T149" s="154"/>
      <c r="U149" s="154"/>
      <c r="V149" s="154"/>
      <c r="W149" s="154"/>
      <c r="X149" s="154"/>
      <c r="Y149" s="154"/>
      <c r="Z149" s="154"/>
      <c r="AA149" s="154"/>
    </row>
    <row r="150" ht="12.75" customHeight="1">
      <c r="A150" s="157"/>
      <c r="B150" s="154"/>
      <c r="C150" s="158"/>
      <c r="D150" s="157"/>
      <c r="E150" s="157"/>
      <c r="F150" s="154"/>
      <c r="G150" s="156"/>
      <c r="H150" s="154"/>
      <c r="I150" s="154"/>
      <c r="J150" s="154"/>
      <c r="K150" s="154"/>
      <c r="L150" s="154"/>
      <c r="M150" s="154"/>
      <c r="N150" s="154"/>
      <c r="O150" s="154"/>
      <c r="P150" s="154"/>
      <c r="Q150" s="154"/>
      <c r="R150" s="154"/>
      <c r="S150" s="154"/>
      <c r="T150" s="154"/>
      <c r="U150" s="154"/>
      <c r="V150" s="154"/>
      <c r="W150" s="154"/>
      <c r="X150" s="154"/>
      <c r="Y150" s="154"/>
      <c r="Z150" s="154"/>
      <c r="AA150" s="154"/>
    </row>
    <row r="151" ht="12.75" customHeight="1">
      <c r="A151" s="157"/>
      <c r="B151" s="154"/>
      <c r="C151" s="158"/>
      <c r="D151" s="157"/>
      <c r="E151" s="157"/>
      <c r="F151" s="154"/>
      <c r="G151" s="156"/>
      <c r="H151" s="154"/>
      <c r="I151" s="154"/>
      <c r="J151" s="154"/>
      <c r="K151" s="154"/>
      <c r="L151" s="154"/>
      <c r="M151" s="154"/>
      <c r="N151" s="154"/>
      <c r="O151" s="154"/>
      <c r="P151" s="154"/>
      <c r="Q151" s="154"/>
      <c r="R151" s="154"/>
      <c r="S151" s="154"/>
      <c r="T151" s="154"/>
      <c r="U151" s="154"/>
      <c r="V151" s="154"/>
      <c r="W151" s="154"/>
      <c r="X151" s="154"/>
      <c r="Y151" s="154"/>
      <c r="Z151" s="154"/>
      <c r="AA151" s="154"/>
    </row>
    <row r="152" ht="12.75" customHeight="1">
      <c r="A152" s="157"/>
      <c r="B152" s="154"/>
      <c r="C152" s="158"/>
      <c r="D152" s="157"/>
      <c r="E152" s="157"/>
      <c r="F152" s="154"/>
      <c r="G152" s="156"/>
      <c r="H152" s="154"/>
      <c r="I152" s="154"/>
      <c r="J152" s="154"/>
      <c r="K152" s="154"/>
      <c r="L152" s="154"/>
      <c r="M152" s="154"/>
      <c r="N152" s="154"/>
      <c r="O152" s="154"/>
      <c r="P152" s="154"/>
      <c r="Q152" s="154"/>
      <c r="R152" s="154"/>
      <c r="S152" s="154"/>
      <c r="T152" s="154"/>
      <c r="U152" s="154"/>
      <c r="V152" s="154"/>
      <c r="W152" s="154"/>
      <c r="X152" s="154"/>
      <c r="Y152" s="154"/>
      <c r="Z152" s="154"/>
      <c r="AA152" s="154"/>
    </row>
    <row r="153" ht="12.75" customHeight="1">
      <c r="A153" s="157"/>
      <c r="B153" s="154"/>
      <c r="C153" s="158"/>
      <c r="D153" s="157"/>
      <c r="E153" s="157"/>
      <c r="F153" s="154"/>
      <c r="G153" s="156"/>
      <c r="H153" s="154"/>
      <c r="I153" s="154"/>
      <c r="J153" s="154"/>
      <c r="K153" s="154"/>
      <c r="L153" s="154"/>
      <c r="M153" s="154"/>
      <c r="N153" s="154"/>
      <c r="O153" s="154"/>
      <c r="P153" s="154"/>
      <c r="Q153" s="154"/>
      <c r="R153" s="154"/>
      <c r="S153" s="154"/>
      <c r="T153" s="154"/>
      <c r="U153" s="154"/>
      <c r="V153" s="154"/>
      <c r="W153" s="154"/>
      <c r="X153" s="154"/>
      <c r="Y153" s="154"/>
      <c r="Z153" s="154"/>
      <c r="AA153" s="154"/>
    </row>
    <row r="154" ht="12.75" customHeight="1">
      <c r="A154" s="157"/>
      <c r="B154" s="154"/>
      <c r="C154" s="158"/>
      <c r="D154" s="157"/>
      <c r="E154" s="157"/>
      <c r="F154" s="154"/>
      <c r="G154" s="156"/>
      <c r="H154" s="154"/>
      <c r="I154" s="154"/>
      <c r="J154" s="154"/>
      <c r="K154" s="154"/>
      <c r="L154" s="154"/>
      <c r="M154" s="154"/>
      <c r="N154" s="154"/>
      <c r="O154" s="154"/>
      <c r="P154" s="154"/>
      <c r="Q154" s="154"/>
      <c r="R154" s="154"/>
      <c r="S154" s="154"/>
      <c r="T154" s="154"/>
      <c r="U154" s="154"/>
      <c r="V154" s="154"/>
      <c r="W154" s="154"/>
      <c r="X154" s="154"/>
      <c r="Y154" s="154"/>
      <c r="Z154" s="154"/>
      <c r="AA154" s="154"/>
    </row>
    <row r="155" ht="12.75" customHeight="1">
      <c r="A155" s="157"/>
      <c r="B155" s="154"/>
      <c r="C155" s="158"/>
      <c r="D155" s="157"/>
      <c r="E155" s="157"/>
      <c r="F155" s="154"/>
      <c r="G155" s="156"/>
      <c r="H155" s="154"/>
      <c r="I155" s="154"/>
      <c r="J155" s="154"/>
      <c r="K155" s="154"/>
      <c r="L155" s="154"/>
      <c r="M155" s="154"/>
      <c r="N155" s="154"/>
      <c r="O155" s="154"/>
      <c r="P155" s="154"/>
      <c r="Q155" s="154"/>
      <c r="R155" s="154"/>
      <c r="S155" s="154"/>
      <c r="T155" s="154"/>
      <c r="U155" s="154"/>
      <c r="V155" s="154"/>
      <c r="W155" s="154"/>
      <c r="X155" s="154"/>
      <c r="Y155" s="154"/>
      <c r="Z155" s="154"/>
      <c r="AA155" s="154"/>
    </row>
    <row r="156" ht="12.75" customHeight="1">
      <c r="A156" s="157"/>
      <c r="B156" s="154"/>
      <c r="C156" s="158"/>
      <c r="D156" s="157"/>
      <c r="E156" s="157"/>
      <c r="F156" s="154"/>
      <c r="G156" s="156"/>
      <c r="H156" s="154"/>
      <c r="I156" s="154"/>
      <c r="J156" s="154"/>
      <c r="K156" s="154"/>
      <c r="L156" s="154"/>
      <c r="M156" s="154"/>
      <c r="N156" s="154"/>
      <c r="O156" s="154"/>
      <c r="P156" s="154"/>
      <c r="Q156" s="154"/>
      <c r="R156" s="154"/>
      <c r="S156" s="154"/>
      <c r="T156" s="154"/>
      <c r="U156" s="154"/>
      <c r="V156" s="154"/>
      <c r="W156" s="154"/>
      <c r="X156" s="154"/>
      <c r="Y156" s="154"/>
      <c r="Z156" s="154"/>
      <c r="AA156" s="154"/>
    </row>
    <row r="157" ht="12.75" customHeight="1">
      <c r="A157" s="157"/>
      <c r="B157" s="154"/>
      <c r="C157" s="158"/>
      <c r="D157" s="157"/>
      <c r="E157" s="157"/>
      <c r="F157" s="154"/>
      <c r="G157" s="156"/>
      <c r="H157" s="154"/>
      <c r="I157" s="154"/>
      <c r="J157" s="154"/>
      <c r="K157" s="154"/>
      <c r="L157" s="154"/>
      <c r="M157" s="154"/>
      <c r="N157" s="154"/>
      <c r="O157" s="154"/>
      <c r="P157" s="154"/>
      <c r="Q157" s="154"/>
      <c r="R157" s="154"/>
      <c r="S157" s="154"/>
      <c r="T157" s="154"/>
      <c r="U157" s="154"/>
      <c r="V157" s="154"/>
      <c r="W157" s="154"/>
      <c r="X157" s="154"/>
      <c r="Y157" s="154"/>
      <c r="Z157" s="154"/>
      <c r="AA157" s="154"/>
    </row>
    <row r="158" ht="12.75" customHeight="1">
      <c r="A158" s="157"/>
      <c r="B158" s="154"/>
      <c r="C158" s="158"/>
      <c r="D158" s="157"/>
      <c r="E158" s="157"/>
      <c r="F158" s="154"/>
      <c r="G158" s="156"/>
      <c r="H158" s="154"/>
      <c r="I158" s="154"/>
      <c r="J158" s="154"/>
      <c r="K158" s="154"/>
      <c r="L158" s="154"/>
      <c r="M158" s="154"/>
      <c r="N158" s="154"/>
      <c r="O158" s="154"/>
      <c r="P158" s="154"/>
      <c r="Q158" s="154"/>
      <c r="R158" s="154"/>
      <c r="S158" s="154"/>
      <c r="T158" s="154"/>
      <c r="U158" s="154"/>
      <c r="V158" s="154"/>
      <c r="W158" s="154"/>
      <c r="X158" s="154"/>
      <c r="Y158" s="154"/>
      <c r="Z158" s="154"/>
      <c r="AA158" s="154"/>
    </row>
    <row r="159" ht="12.75" customHeight="1">
      <c r="A159" s="157"/>
      <c r="B159" s="154"/>
      <c r="C159" s="158"/>
      <c r="D159" s="157"/>
      <c r="E159" s="157"/>
      <c r="F159" s="154"/>
      <c r="G159" s="156"/>
      <c r="H159" s="154"/>
      <c r="I159" s="154"/>
      <c r="J159" s="154"/>
      <c r="K159" s="154"/>
      <c r="L159" s="154"/>
      <c r="M159" s="154"/>
      <c r="N159" s="154"/>
      <c r="O159" s="154"/>
      <c r="P159" s="154"/>
      <c r="Q159" s="154"/>
      <c r="R159" s="154"/>
      <c r="S159" s="154"/>
      <c r="T159" s="154"/>
      <c r="U159" s="154"/>
      <c r="V159" s="154"/>
      <c r="W159" s="154"/>
      <c r="X159" s="154"/>
      <c r="Y159" s="154"/>
      <c r="Z159" s="154"/>
      <c r="AA159" s="154"/>
    </row>
    <row r="160" ht="12.75" customHeight="1">
      <c r="A160" s="157"/>
      <c r="B160" s="154"/>
      <c r="C160" s="158"/>
      <c r="D160" s="157"/>
      <c r="E160" s="157"/>
      <c r="F160" s="154"/>
      <c r="G160" s="156"/>
      <c r="H160" s="154"/>
      <c r="I160" s="154"/>
      <c r="J160" s="154"/>
      <c r="K160" s="154"/>
      <c r="L160" s="154"/>
      <c r="M160" s="154"/>
      <c r="N160" s="154"/>
      <c r="O160" s="154"/>
      <c r="P160" s="154"/>
      <c r="Q160" s="154"/>
      <c r="R160" s="154"/>
      <c r="S160" s="154"/>
      <c r="T160" s="154"/>
      <c r="U160" s="154"/>
      <c r="V160" s="154"/>
      <c r="W160" s="154"/>
      <c r="X160" s="154"/>
      <c r="Y160" s="154"/>
      <c r="Z160" s="154"/>
      <c r="AA160" s="154"/>
    </row>
    <row r="161" ht="12.75" customHeight="1">
      <c r="A161" s="157"/>
      <c r="B161" s="154"/>
      <c r="C161" s="158"/>
      <c r="D161" s="157"/>
      <c r="E161" s="157"/>
      <c r="F161" s="154"/>
      <c r="G161" s="156"/>
      <c r="H161" s="154"/>
      <c r="I161" s="154"/>
      <c r="J161" s="154"/>
      <c r="K161" s="154"/>
      <c r="L161" s="154"/>
      <c r="M161" s="154"/>
      <c r="N161" s="154"/>
      <c r="O161" s="154"/>
      <c r="P161" s="154"/>
      <c r="Q161" s="154"/>
      <c r="R161" s="154"/>
      <c r="S161" s="154"/>
      <c r="T161" s="154"/>
      <c r="U161" s="154"/>
      <c r="V161" s="154"/>
      <c r="W161" s="154"/>
      <c r="X161" s="154"/>
      <c r="Y161" s="154"/>
      <c r="Z161" s="154"/>
      <c r="AA161" s="154"/>
    </row>
    <row r="162" ht="12.75" customHeight="1">
      <c r="A162" s="157"/>
      <c r="B162" s="154"/>
      <c r="C162" s="158"/>
      <c r="D162" s="157"/>
      <c r="E162" s="157"/>
      <c r="F162" s="154"/>
      <c r="G162" s="156"/>
      <c r="H162" s="154"/>
      <c r="I162" s="154"/>
      <c r="J162" s="154"/>
      <c r="K162" s="154"/>
      <c r="L162" s="154"/>
      <c r="M162" s="154"/>
      <c r="N162" s="154"/>
      <c r="O162" s="154"/>
      <c r="P162" s="154"/>
      <c r="Q162" s="154"/>
      <c r="R162" s="154"/>
      <c r="S162" s="154"/>
      <c r="T162" s="154"/>
      <c r="U162" s="154"/>
      <c r="V162" s="154"/>
      <c r="W162" s="154"/>
      <c r="X162" s="154"/>
      <c r="Y162" s="154"/>
      <c r="Z162" s="154"/>
      <c r="AA162" s="154"/>
    </row>
    <row r="163" ht="12.75" customHeight="1">
      <c r="A163" s="157"/>
      <c r="B163" s="154"/>
      <c r="C163" s="158"/>
      <c r="D163" s="157"/>
      <c r="E163" s="157"/>
      <c r="F163" s="154"/>
      <c r="G163" s="156"/>
      <c r="H163" s="154"/>
      <c r="I163" s="154"/>
      <c r="J163" s="154"/>
      <c r="K163" s="154"/>
      <c r="L163" s="154"/>
      <c r="M163" s="154"/>
      <c r="N163" s="154"/>
      <c r="O163" s="154"/>
      <c r="P163" s="154"/>
      <c r="Q163" s="154"/>
      <c r="R163" s="154"/>
      <c r="S163" s="154"/>
      <c r="T163" s="154"/>
      <c r="U163" s="154"/>
      <c r="V163" s="154"/>
      <c r="W163" s="154"/>
      <c r="X163" s="154"/>
      <c r="Y163" s="154"/>
      <c r="Z163" s="154"/>
      <c r="AA163" s="154"/>
    </row>
    <row r="164" ht="12.75" customHeight="1">
      <c r="A164" s="157"/>
      <c r="B164" s="154"/>
      <c r="C164" s="158"/>
      <c r="D164" s="157"/>
      <c r="E164" s="157"/>
      <c r="F164" s="154"/>
      <c r="G164" s="156"/>
      <c r="H164" s="154"/>
      <c r="I164" s="154"/>
      <c r="J164" s="154"/>
      <c r="K164" s="154"/>
      <c r="L164" s="154"/>
      <c r="M164" s="154"/>
      <c r="N164" s="154"/>
      <c r="O164" s="154"/>
      <c r="P164" s="154"/>
      <c r="Q164" s="154"/>
      <c r="R164" s="154"/>
      <c r="S164" s="154"/>
      <c r="T164" s="154"/>
      <c r="U164" s="154"/>
      <c r="V164" s="154"/>
      <c r="W164" s="154"/>
      <c r="X164" s="154"/>
      <c r="Y164" s="154"/>
      <c r="Z164" s="154"/>
      <c r="AA164" s="154"/>
    </row>
    <row r="165" ht="12.75" customHeight="1">
      <c r="A165" s="157"/>
      <c r="B165" s="154"/>
      <c r="C165" s="158"/>
      <c r="D165" s="157"/>
      <c r="E165" s="157"/>
      <c r="F165" s="154"/>
      <c r="G165" s="156"/>
      <c r="H165" s="154"/>
      <c r="I165" s="154"/>
      <c r="J165" s="154"/>
      <c r="K165" s="154"/>
      <c r="L165" s="154"/>
      <c r="M165" s="154"/>
      <c r="N165" s="154"/>
      <c r="O165" s="154"/>
      <c r="P165" s="154"/>
      <c r="Q165" s="154"/>
      <c r="R165" s="154"/>
      <c r="S165" s="154"/>
      <c r="T165" s="154"/>
      <c r="U165" s="154"/>
      <c r="V165" s="154"/>
      <c r="W165" s="154"/>
      <c r="X165" s="154"/>
      <c r="Y165" s="154"/>
      <c r="Z165" s="154"/>
      <c r="AA165" s="154"/>
    </row>
    <row r="166" ht="12.75" customHeight="1">
      <c r="A166" s="157"/>
      <c r="B166" s="154"/>
      <c r="C166" s="158"/>
      <c r="D166" s="157"/>
      <c r="E166" s="157"/>
      <c r="F166" s="154"/>
      <c r="G166" s="156"/>
      <c r="H166" s="154"/>
      <c r="I166" s="154"/>
      <c r="J166" s="154"/>
      <c r="K166" s="154"/>
      <c r="L166" s="154"/>
      <c r="M166" s="154"/>
      <c r="N166" s="154"/>
      <c r="O166" s="154"/>
      <c r="P166" s="154"/>
      <c r="Q166" s="154"/>
      <c r="R166" s="154"/>
      <c r="S166" s="154"/>
      <c r="T166" s="154"/>
      <c r="U166" s="154"/>
      <c r="V166" s="154"/>
      <c r="W166" s="154"/>
      <c r="X166" s="154"/>
      <c r="Y166" s="154"/>
      <c r="Z166" s="154"/>
      <c r="AA166" s="154"/>
    </row>
    <row r="167" ht="12.75" customHeight="1">
      <c r="A167" s="157"/>
      <c r="B167" s="154"/>
      <c r="C167" s="158"/>
      <c r="D167" s="157"/>
      <c r="E167" s="157"/>
      <c r="F167" s="154"/>
      <c r="G167" s="156"/>
      <c r="H167" s="154"/>
      <c r="I167" s="154"/>
      <c r="J167" s="154"/>
      <c r="K167" s="154"/>
      <c r="L167" s="154"/>
      <c r="M167" s="154"/>
      <c r="N167" s="154"/>
      <c r="O167" s="154"/>
      <c r="P167" s="154"/>
      <c r="Q167" s="154"/>
      <c r="R167" s="154"/>
      <c r="S167" s="154"/>
      <c r="T167" s="154"/>
      <c r="U167" s="154"/>
      <c r="V167" s="154"/>
      <c r="W167" s="154"/>
      <c r="X167" s="154"/>
      <c r="Y167" s="154"/>
      <c r="Z167" s="154"/>
      <c r="AA167" s="154"/>
    </row>
    <row r="168" ht="12.75" customHeight="1">
      <c r="A168" s="157"/>
      <c r="B168" s="154"/>
      <c r="C168" s="158"/>
      <c r="D168" s="157"/>
      <c r="E168" s="157"/>
      <c r="F168" s="154"/>
      <c r="G168" s="156"/>
      <c r="H168" s="154"/>
      <c r="I168" s="154"/>
      <c r="J168" s="154"/>
      <c r="K168" s="154"/>
      <c r="L168" s="154"/>
      <c r="M168" s="154"/>
      <c r="N168" s="154"/>
      <c r="O168" s="154"/>
      <c r="P168" s="154"/>
      <c r="Q168" s="154"/>
      <c r="R168" s="154"/>
      <c r="S168" s="154"/>
      <c r="T168" s="154"/>
      <c r="U168" s="154"/>
      <c r="V168" s="154"/>
      <c r="W168" s="154"/>
      <c r="X168" s="154"/>
      <c r="Y168" s="154"/>
      <c r="Z168" s="154"/>
      <c r="AA168" s="154"/>
    </row>
    <row r="169" ht="12.75" customHeight="1">
      <c r="A169" s="157"/>
      <c r="B169" s="154"/>
      <c r="C169" s="158"/>
      <c r="D169" s="157"/>
      <c r="E169" s="157"/>
      <c r="F169" s="154"/>
      <c r="G169" s="156"/>
      <c r="H169" s="154"/>
      <c r="I169" s="154"/>
      <c r="J169" s="154"/>
      <c r="K169" s="154"/>
      <c r="L169" s="154"/>
      <c r="M169" s="154"/>
      <c r="N169" s="154"/>
      <c r="O169" s="154"/>
      <c r="P169" s="154"/>
      <c r="Q169" s="154"/>
      <c r="R169" s="154"/>
      <c r="S169" s="154"/>
      <c r="T169" s="154"/>
      <c r="U169" s="154"/>
      <c r="V169" s="154"/>
      <c r="W169" s="154"/>
      <c r="X169" s="154"/>
      <c r="Y169" s="154"/>
      <c r="Z169" s="154"/>
      <c r="AA169" s="154"/>
    </row>
    <row r="170" ht="12.75" customHeight="1">
      <c r="A170" s="157"/>
      <c r="B170" s="154"/>
      <c r="C170" s="158"/>
      <c r="D170" s="157"/>
      <c r="E170" s="157"/>
      <c r="F170" s="154"/>
      <c r="G170" s="156"/>
      <c r="H170" s="154"/>
      <c r="I170" s="154"/>
      <c r="J170" s="154"/>
      <c r="K170" s="154"/>
      <c r="L170" s="154"/>
      <c r="M170" s="154"/>
      <c r="N170" s="154"/>
      <c r="O170" s="154"/>
      <c r="P170" s="154"/>
      <c r="Q170" s="154"/>
      <c r="R170" s="154"/>
      <c r="S170" s="154"/>
      <c r="T170" s="154"/>
      <c r="U170" s="154"/>
      <c r="V170" s="154"/>
      <c r="W170" s="154"/>
      <c r="X170" s="154"/>
      <c r="Y170" s="154"/>
      <c r="Z170" s="154"/>
      <c r="AA170" s="154"/>
    </row>
    <row r="171" ht="12.75" customHeight="1">
      <c r="A171" s="157"/>
      <c r="B171" s="154"/>
      <c r="C171" s="158"/>
      <c r="D171" s="157"/>
      <c r="E171" s="157"/>
      <c r="F171" s="154"/>
      <c r="G171" s="156"/>
      <c r="H171" s="154"/>
      <c r="I171" s="154"/>
      <c r="J171" s="154"/>
      <c r="K171" s="154"/>
      <c r="L171" s="154"/>
      <c r="M171" s="154"/>
      <c r="N171" s="154"/>
      <c r="O171" s="154"/>
      <c r="P171" s="154"/>
      <c r="Q171" s="154"/>
      <c r="R171" s="154"/>
      <c r="S171" s="154"/>
      <c r="T171" s="154"/>
      <c r="U171" s="154"/>
      <c r="V171" s="154"/>
      <c r="W171" s="154"/>
      <c r="X171" s="154"/>
      <c r="Y171" s="154"/>
      <c r="Z171" s="154"/>
      <c r="AA171" s="154"/>
    </row>
    <row r="172" ht="12.75" customHeight="1">
      <c r="A172" s="157"/>
      <c r="B172" s="154"/>
      <c r="C172" s="158"/>
      <c r="D172" s="157"/>
      <c r="E172" s="157"/>
      <c r="F172" s="154"/>
      <c r="G172" s="156"/>
      <c r="H172" s="154"/>
      <c r="I172" s="154"/>
      <c r="J172" s="154"/>
      <c r="K172" s="154"/>
      <c r="L172" s="154"/>
      <c r="M172" s="154"/>
      <c r="N172" s="154"/>
      <c r="O172" s="154"/>
      <c r="P172" s="154"/>
      <c r="Q172" s="154"/>
      <c r="R172" s="154"/>
      <c r="S172" s="154"/>
      <c r="T172" s="154"/>
      <c r="U172" s="154"/>
      <c r="V172" s="154"/>
      <c r="W172" s="154"/>
      <c r="X172" s="154"/>
      <c r="Y172" s="154"/>
      <c r="Z172" s="154"/>
      <c r="AA172" s="154"/>
    </row>
    <row r="173" ht="12.75" customHeight="1">
      <c r="A173" s="157"/>
      <c r="B173" s="154"/>
      <c r="C173" s="158"/>
      <c r="D173" s="157"/>
      <c r="E173" s="157"/>
      <c r="F173" s="154"/>
      <c r="G173" s="156"/>
      <c r="H173" s="154"/>
      <c r="I173" s="154"/>
      <c r="J173" s="154"/>
      <c r="K173" s="154"/>
      <c r="L173" s="154"/>
      <c r="M173" s="154"/>
      <c r="N173" s="154"/>
      <c r="O173" s="154"/>
      <c r="P173" s="154"/>
      <c r="Q173" s="154"/>
      <c r="R173" s="154"/>
      <c r="S173" s="154"/>
      <c r="T173" s="154"/>
      <c r="U173" s="154"/>
      <c r="V173" s="154"/>
      <c r="W173" s="154"/>
      <c r="X173" s="154"/>
      <c r="Y173" s="154"/>
      <c r="Z173" s="154"/>
      <c r="AA173" s="154"/>
    </row>
    <row r="174" ht="12.75" customHeight="1">
      <c r="A174" s="157"/>
      <c r="B174" s="154"/>
      <c r="C174" s="158"/>
      <c r="D174" s="157"/>
      <c r="E174" s="157"/>
      <c r="F174" s="154"/>
      <c r="G174" s="156"/>
      <c r="H174" s="154"/>
      <c r="I174" s="154"/>
      <c r="J174" s="154"/>
      <c r="K174" s="154"/>
      <c r="L174" s="154"/>
      <c r="M174" s="154"/>
      <c r="N174" s="154"/>
      <c r="O174" s="154"/>
      <c r="P174" s="154"/>
      <c r="Q174" s="154"/>
      <c r="R174" s="154"/>
      <c r="S174" s="154"/>
      <c r="T174" s="154"/>
      <c r="U174" s="154"/>
      <c r="V174" s="154"/>
      <c r="W174" s="154"/>
      <c r="X174" s="154"/>
      <c r="Y174" s="154"/>
      <c r="Z174" s="154"/>
      <c r="AA174" s="154"/>
    </row>
    <row r="175" ht="12.75" customHeight="1">
      <c r="A175" s="157"/>
      <c r="B175" s="154"/>
      <c r="C175" s="158"/>
      <c r="D175" s="157"/>
      <c r="E175" s="157"/>
      <c r="F175" s="154"/>
      <c r="G175" s="156"/>
      <c r="H175" s="154"/>
      <c r="I175" s="154"/>
      <c r="J175" s="154"/>
      <c r="K175" s="154"/>
      <c r="L175" s="154"/>
      <c r="M175" s="154"/>
      <c r="N175" s="154"/>
      <c r="O175" s="154"/>
      <c r="P175" s="154"/>
      <c r="Q175" s="154"/>
      <c r="R175" s="154"/>
      <c r="S175" s="154"/>
      <c r="T175" s="154"/>
      <c r="U175" s="154"/>
      <c r="V175" s="154"/>
      <c r="W175" s="154"/>
      <c r="X175" s="154"/>
      <c r="Y175" s="154"/>
      <c r="Z175" s="154"/>
      <c r="AA175" s="154"/>
    </row>
    <row r="176" ht="12.75" customHeight="1">
      <c r="A176" s="157"/>
      <c r="B176" s="154"/>
      <c r="C176" s="158"/>
      <c r="D176" s="157"/>
      <c r="E176" s="157"/>
      <c r="F176" s="154"/>
      <c r="G176" s="156"/>
      <c r="H176" s="154"/>
      <c r="I176" s="154"/>
      <c r="J176" s="154"/>
      <c r="K176" s="154"/>
      <c r="L176" s="154"/>
      <c r="M176" s="154"/>
      <c r="N176" s="154"/>
      <c r="O176" s="154"/>
      <c r="P176" s="154"/>
      <c r="Q176" s="154"/>
      <c r="R176" s="154"/>
      <c r="S176" s="154"/>
      <c r="T176" s="154"/>
      <c r="U176" s="154"/>
      <c r="V176" s="154"/>
      <c r="W176" s="154"/>
      <c r="X176" s="154"/>
      <c r="Y176" s="154"/>
      <c r="Z176" s="154"/>
      <c r="AA176" s="154"/>
    </row>
    <row r="177" ht="12.75" customHeight="1">
      <c r="A177" s="157"/>
      <c r="B177" s="154"/>
      <c r="C177" s="158"/>
      <c r="D177" s="157"/>
      <c r="E177" s="157"/>
      <c r="F177" s="154"/>
      <c r="G177" s="156"/>
      <c r="H177" s="154"/>
      <c r="I177" s="154"/>
      <c r="J177" s="154"/>
      <c r="K177" s="154"/>
      <c r="L177" s="154"/>
      <c r="M177" s="154"/>
      <c r="N177" s="154"/>
      <c r="O177" s="154"/>
      <c r="P177" s="154"/>
      <c r="Q177" s="154"/>
      <c r="R177" s="154"/>
      <c r="S177" s="154"/>
      <c r="T177" s="154"/>
      <c r="U177" s="154"/>
      <c r="V177" s="154"/>
      <c r="W177" s="154"/>
      <c r="X177" s="154"/>
      <c r="Y177" s="154"/>
      <c r="Z177" s="154"/>
      <c r="AA177" s="154"/>
    </row>
    <row r="178" ht="12.75" customHeight="1">
      <c r="A178" s="157"/>
      <c r="B178" s="154"/>
      <c r="C178" s="158"/>
      <c r="D178" s="157"/>
      <c r="E178" s="157"/>
      <c r="F178" s="154"/>
      <c r="G178" s="156"/>
      <c r="H178" s="154"/>
      <c r="I178" s="154"/>
      <c r="J178" s="154"/>
      <c r="K178" s="154"/>
      <c r="L178" s="154"/>
      <c r="M178" s="154"/>
      <c r="N178" s="154"/>
      <c r="O178" s="154"/>
      <c r="P178" s="154"/>
      <c r="Q178" s="154"/>
      <c r="R178" s="154"/>
      <c r="S178" s="154"/>
      <c r="T178" s="154"/>
      <c r="U178" s="154"/>
      <c r="V178" s="154"/>
      <c r="W178" s="154"/>
      <c r="X178" s="154"/>
      <c r="Y178" s="154"/>
      <c r="Z178" s="154"/>
      <c r="AA178" s="154"/>
    </row>
    <row r="179" ht="12.75" customHeight="1">
      <c r="A179" s="157"/>
      <c r="B179" s="154"/>
      <c r="C179" s="158"/>
      <c r="D179" s="157"/>
      <c r="E179" s="157"/>
      <c r="F179" s="154"/>
      <c r="G179" s="156"/>
      <c r="H179" s="154"/>
      <c r="I179" s="154"/>
      <c r="J179" s="154"/>
      <c r="K179" s="154"/>
      <c r="L179" s="154"/>
      <c r="M179" s="154"/>
      <c r="N179" s="154"/>
      <c r="O179" s="154"/>
      <c r="P179" s="154"/>
      <c r="Q179" s="154"/>
      <c r="R179" s="154"/>
      <c r="S179" s="154"/>
      <c r="T179" s="154"/>
      <c r="U179" s="154"/>
      <c r="V179" s="154"/>
      <c r="W179" s="154"/>
      <c r="X179" s="154"/>
      <c r="Y179" s="154"/>
      <c r="Z179" s="154"/>
      <c r="AA179" s="154"/>
    </row>
    <row r="180" ht="12.75" customHeight="1">
      <c r="A180" s="157"/>
      <c r="B180" s="154"/>
      <c r="C180" s="158"/>
      <c r="D180" s="157"/>
      <c r="E180" s="157"/>
      <c r="F180" s="154"/>
      <c r="G180" s="156"/>
      <c r="H180" s="154"/>
      <c r="I180" s="154"/>
      <c r="J180" s="154"/>
      <c r="K180" s="154"/>
      <c r="L180" s="154"/>
      <c r="M180" s="154"/>
      <c r="N180" s="154"/>
      <c r="O180" s="154"/>
      <c r="P180" s="154"/>
      <c r="Q180" s="154"/>
      <c r="R180" s="154"/>
      <c r="S180" s="154"/>
      <c r="T180" s="154"/>
      <c r="U180" s="154"/>
      <c r="V180" s="154"/>
      <c r="W180" s="154"/>
      <c r="X180" s="154"/>
      <c r="Y180" s="154"/>
      <c r="Z180" s="154"/>
      <c r="AA180" s="154"/>
    </row>
    <row r="181" ht="12.75" customHeight="1">
      <c r="A181" s="157"/>
      <c r="B181" s="154"/>
      <c r="C181" s="158"/>
      <c r="D181" s="157"/>
      <c r="E181" s="157"/>
      <c r="F181" s="154"/>
      <c r="G181" s="156"/>
      <c r="H181" s="154"/>
      <c r="I181" s="154"/>
      <c r="J181" s="154"/>
      <c r="K181" s="154"/>
      <c r="L181" s="154"/>
      <c r="M181" s="154"/>
      <c r="N181" s="154"/>
      <c r="O181" s="154"/>
      <c r="P181" s="154"/>
      <c r="Q181" s="154"/>
      <c r="R181" s="154"/>
      <c r="S181" s="154"/>
      <c r="T181" s="154"/>
      <c r="U181" s="154"/>
      <c r="V181" s="154"/>
      <c r="W181" s="154"/>
      <c r="X181" s="154"/>
      <c r="Y181" s="154"/>
      <c r="Z181" s="154"/>
      <c r="AA181" s="154"/>
    </row>
    <row r="182" ht="12.75" customHeight="1">
      <c r="A182" s="157"/>
      <c r="B182" s="154"/>
      <c r="C182" s="158"/>
      <c r="D182" s="157"/>
      <c r="E182" s="157"/>
      <c r="F182" s="154"/>
      <c r="G182" s="156"/>
      <c r="H182" s="154"/>
      <c r="I182" s="154"/>
      <c r="J182" s="154"/>
      <c r="K182" s="154"/>
      <c r="L182" s="154"/>
      <c r="M182" s="154"/>
      <c r="N182" s="154"/>
      <c r="O182" s="154"/>
      <c r="P182" s="154"/>
      <c r="Q182" s="154"/>
      <c r="R182" s="154"/>
      <c r="S182" s="154"/>
      <c r="T182" s="154"/>
      <c r="U182" s="154"/>
      <c r="V182" s="154"/>
      <c r="W182" s="154"/>
      <c r="X182" s="154"/>
      <c r="Y182" s="154"/>
      <c r="Z182" s="154"/>
      <c r="AA182" s="154"/>
    </row>
    <row r="183" ht="12.75" customHeight="1">
      <c r="A183" s="157"/>
      <c r="B183" s="154"/>
      <c r="C183" s="158"/>
      <c r="D183" s="157"/>
      <c r="E183" s="157"/>
      <c r="F183" s="154"/>
      <c r="G183" s="156"/>
      <c r="H183" s="154"/>
      <c r="I183" s="154"/>
      <c r="J183" s="154"/>
      <c r="K183" s="154"/>
      <c r="L183" s="154"/>
      <c r="M183" s="154"/>
      <c r="N183" s="154"/>
      <c r="O183" s="154"/>
      <c r="P183" s="154"/>
      <c r="Q183" s="154"/>
      <c r="R183" s="154"/>
      <c r="S183" s="154"/>
      <c r="T183" s="154"/>
      <c r="U183" s="154"/>
      <c r="V183" s="154"/>
      <c r="W183" s="154"/>
      <c r="X183" s="154"/>
      <c r="Y183" s="154"/>
      <c r="Z183" s="154"/>
      <c r="AA183" s="154"/>
    </row>
    <row r="184" ht="12.75" customHeight="1">
      <c r="A184" s="157"/>
      <c r="B184" s="154"/>
      <c r="C184" s="158"/>
      <c r="D184" s="157"/>
      <c r="E184" s="157"/>
      <c r="F184" s="154"/>
      <c r="G184" s="156"/>
      <c r="H184" s="154"/>
      <c r="I184" s="154"/>
      <c r="J184" s="154"/>
      <c r="K184" s="154"/>
      <c r="L184" s="154"/>
      <c r="M184" s="154"/>
      <c r="N184" s="154"/>
      <c r="O184" s="154"/>
      <c r="P184" s="154"/>
      <c r="Q184" s="154"/>
      <c r="R184" s="154"/>
      <c r="S184" s="154"/>
      <c r="T184" s="154"/>
      <c r="U184" s="154"/>
      <c r="V184" s="154"/>
      <c r="W184" s="154"/>
      <c r="X184" s="154"/>
      <c r="Y184" s="154"/>
      <c r="Z184" s="154"/>
      <c r="AA184" s="154"/>
    </row>
    <row r="185" ht="12.75" customHeight="1">
      <c r="A185" s="157"/>
      <c r="B185" s="154"/>
      <c r="C185" s="158"/>
      <c r="D185" s="157"/>
      <c r="E185" s="157"/>
      <c r="F185" s="154"/>
      <c r="G185" s="156"/>
      <c r="H185" s="154"/>
      <c r="I185" s="154"/>
      <c r="J185" s="154"/>
      <c r="K185" s="154"/>
      <c r="L185" s="154"/>
      <c r="M185" s="154"/>
      <c r="N185" s="154"/>
      <c r="O185" s="154"/>
      <c r="P185" s="154"/>
      <c r="Q185" s="154"/>
      <c r="R185" s="154"/>
      <c r="S185" s="154"/>
      <c r="T185" s="154"/>
      <c r="U185" s="154"/>
      <c r="V185" s="154"/>
      <c r="W185" s="154"/>
      <c r="X185" s="154"/>
      <c r="Y185" s="154"/>
      <c r="Z185" s="154"/>
      <c r="AA185" s="154"/>
    </row>
    <row r="186" ht="12.75" customHeight="1">
      <c r="A186" s="157"/>
      <c r="B186" s="154"/>
      <c r="C186" s="158"/>
      <c r="D186" s="157"/>
      <c r="E186" s="157"/>
      <c r="F186" s="154"/>
      <c r="G186" s="156"/>
      <c r="H186" s="154"/>
      <c r="I186" s="154"/>
      <c r="J186" s="154"/>
      <c r="K186" s="154"/>
      <c r="L186" s="154"/>
      <c r="M186" s="154"/>
      <c r="N186" s="154"/>
      <c r="O186" s="154"/>
      <c r="P186" s="154"/>
      <c r="Q186" s="154"/>
      <c r="R186" s="154"/>
      <c r="S186" s="154"/>
      <c r="T186" s="154"/>
      <c r="U186" s="154"/>
      <c r="V186" s="154"/>
      <c r="W186" s="154"/>
      <c r="X186" s="154"/>
      <c r="Y186" s="154"/>
      <c r="Z186" s="154"/>
      <c r="AA186" s="154"/>
    </row>
    <row r="187" ht="12.75" customHeight="1">
      <c r="A187" s="157"/>
      <c r="B187" s="154"/>
      <c r="C187" s="158"/>
      <c r="D187" s="157"/>
      <c r="E187" s="157"/>
      <c r="F187" s="154"/>
      <c r="G187" s="156"/>
      <c r="H187" s="154"/>
      <c r="I187" s="154"/>
      <c r="J187" s="154"/>
      <c r="K187" s="154"/>
      <c r="L187" s="154"/>
      <c r="M187" s="154"/>
      <c r="N187" s="154"/>
      <c r="O187" s="154"/>
      <c r="P187" s="154"/>
      <c r="Q187" s="154"/>
      <c r="R187" s="154"/>
      <c r="S187" s="154"/>
      <c r="T187" s="154"/>
      <c r="U187" s="154"/>
      <c r="V187" s="154"/>
      <c r="W187" s="154"/>
      <c r="X187" s="154"/>
      <c r="Y187" s="154"/>
      <c r="Z187" s="154"/>
      <c r="AA187" s="154"/>
    </row>
    <row r="188" ht="12.75" customHeight="1">
      <c r="A188" s="157"/>
      <c r="B188" s="154"/>
      <c r="C188" s="158"/>
      <c r="D188" s="157"/>
      <c r="E188" s="157"/>
      <c r="F188" s="154"/>
      <c r="G188" s="156"/>
      <c r="H188" s="154"/>
      <c r="I188" s="154"/>
      <c r="J188" s="154"/>
      <c r="K188" s="154"/>
      <c r="L188" s="154"/>
      <c r="M188" s="154"/>
      <c r="N188" s="154"/>
      <c r="O188" s="154"/>
      <c r="P188" s="154"/>
      <c r="Q188" s="154"/>
      <c r="R188" s="154"/>
      <c r="S188" s="154"/>
      <c r="T188" s="154"/>
      <c r="U188" s="154"/>
      <c r="V188" s="154"/>
      <c r="W188" s="154"/>
      <c r="X188" s="154"/>
      <c r="Y188" s="154"/>
      <c r="Z188" s="154"/>
      <c r="AA188" s="154"/>
    </row>
    <row r="189" ht="12.75" customHeight="1">
      <c r="A189" s="157"/>
      <c r="B189" s="154"/>
      <c r="C189" s="158"/>
      <c r="D189" s="157"/>
      <c r="E189" s="157"/>
      <c r="F189" s="154"/>
      <c r="G189" s="156"/>
      <c r="H189" s="154"/>
      <c r="I189" s="154"/>
      <c r="J189" s="154"/>
      <c r="K189" s="154"/>
      <c r="L189" s="154"/>
      <c r="M189" s="154"/>
      <c r="N189" s="154"/>
      <c r="O189" s="154"/>
      <c r="P189" s="154"/>
      <c r="Q189" s="154"/>
      <c r="R189" s="154"/>
      <c r="S189" s="154"/>
      <c r="T189" s="154"/>
      <c r="U189" s="154"/>
      <c r="V189" s="154"/>
      <c r="W189" s="154"/>
      <c r="X189" s="154"/>
      <c r="Y189" s="154"/>
      <c r="Z189" s="154"/>
      <c r="AA189" s="154"/>
    </row>
    <row r="190" ht="12.75" customHeight="1">
      <c r="A190" s="157"/>
      <c r="B190" s="154"/>
      <c r="C190" s="158"/>
      <c r="D190" s="157"/>
      <c r="E190" s="157"/>
      <c r="F190" s="154"/>
      <c r="G190" s="156"/>
      <c r="H190" s="154"/>
      <c r="I190" s="154"/>
      <c r="J190" s="154"/>
      <c r="K190" s="154"/>
      <c r="L190" s="154"/>
      <c r="M190" s="154"/>
      <c r="N190" s="154"/>
      <c r="O190" s="154"/>
      <c r="P190" s="154"/>
      <c r="Q190" s="154"/>
      <c r="R190" s="154"/>
      <c r="S190" s="154"/>
      <c r="T190" s="154"/>
      <c r="U190" s="154"/>
      <c r="V190" s="154"/>
      <c r="W190" s="154"/>
      <c r="X190" s="154"/>
      <c r="Y190" s="154"/>
      <c r="Z190" s="154"/>
      <c r="AA190" s="154"/>
    </row>
    <row r="191" ht="12.75" customHeight="1">
      <c r="A191" s="157"/>
      <c r="B191" s="154"/>
      <c r="C191" s="158"/>
      <c r="D191" s="157"/>
      <c r="E191" s="157"/>
      <c r="F191" s="154"/>
      <c r="G191" s="156"/>
      <c r="H191" s="154"/>
      <c r="I191" s="154"/>
      <c r="J191" s="154"/>
      <c r="K191" s="154"/>
      <c r="L191" s="154"/>
      <c r="M191" s="154"/>
      <c r="N191" s="154"/>
      <c r="O191" s="154"/>
      <c r="P191" s="154"/>
      <c r="Q191" s="154"/>
      <c r="R191" s="154"/>
      <c r="S191" s="154"/>
      <c r="T191" s="154"/>
      <c r="U191" s="154"/>
      <c r="V191" s="154"/>
      <c r="W191" s="154"/>
      <c r="X191" s="154"/>
      <c r="Y191" s="154"/>
      <c r="Z191" s="154"/>
      <c r="AA191" s="154"/>
    </row>
    <row r="192" ht="12.75" customHeight="1">
      <c r="A192" s="157"/>
      <c r="B192" s="154"/>
      <c r="C192" s="158"/>
      <c r="D192" s="157"/>
      <c r="E192" s="157"/>
      <c r="F192" s="154"/>
      <c r="G192" s="156"/>
      <c r="H192" s="154"/>
      <c r="I192" s="154"/>
      <c r="J192" s="154"/>
      <c r="K192" s="154"/>
      <c r="L192" s="154"/>
      <c r="M192" s="154"/>
      <c r="N192" s="154"/>
      <c r="O192" s="154"/>
      <c r="P192" s="154"/>
      <c r="Q192" s="154"/>
      <c r="R192" s="154"/>
      <c r="S192" s="154"/>
      <c r="T192" s="154"/>
      <c r="U192" s="154"/>
      <c r="V192" s="154"/>
      <c r="W192" s="154"/>
      <c r="X192" s="154"/>
      <c r="Y192" s="154"/>
      <c r="Z192" s="154"/>
      <c r="AA192" s="154"/>
    </row>
    <row r="193" ht="12.75" customHeight="1">
      <c r="A193" s="157"/>
      <c r="B193" s="154"/>
      <c r="C193" s="158"/>
      <c r="D193" s="157"/>
      <c r="E193" s="157"/>
      <c r="F193" s="154"/>
      <c r="G193" s="156"/>
      <c r="H193" s="154"/>
      <c r="I193" s="154"/>
      <c r="J193" s="154"/>
      <c r="K193" s="154"/>
      <c r="L193" s="154"/>
      <c r="M193" s="154"/>
      <c r="N193" s="154"/>
      <c r="O193" s="154"/>
      <c r="P193" s="154"/>
      <c r="Q193" s="154"/>
      <c r="R193" s="154"/>
      <c r="S193" s="154"/>
      <c r="T193" s="154"/>
      <c r="U193" s="154"/>
      <c r="V193" s="154"/>
      <c r="W193" s="154"/>
      <c r="X193" s="154"/>
      <c r="Y193" s="154"/>
      <c r="Z193" s="154"/>
      <c r="AA193" s="154"/>
    </row>
    <row r="194" ht="12.75" customHeight="1">
      <c r="A194" s="157"/>
      <c r="B194" s="154"/>
      <c r="C194" s="158"/>
      <c r="D194" s="157"/>
      <c r="E194" s="157"/>
      <c r="F194" s="154"/>
      <c r="G194" s="156"/>
      <c r="H194" s="154"/>
      <c r="I194" s="154"/>
      <c r="J194" s="154"/>
      <c r="K194" s="154"/>
      <c r="L194" s="154"/>
      <c r="M194" s="154"/>
      <c r="N194" s="154"/>
      <c r="O194" s="154"/>
      <c r="P194" s="154"/>
      <c r="Q194" s="154"/>
      <c r="R194" s="154"/>
      <c r="S194" s="154"/>
      <c r="T194" s="154"/>
      <c r="U194" s="154"/>
      <c r="V194" s="154"/>
      <c r="W194" s="154"/>
      <c r="X194" s="154"/>
      <c r="Y194" s="154"/>
      <c r="Z194" s="154"/>
      <c r="AA194" s="154"/>
    </row>
    <row r="195" ht="12.75" customHeight="1">
      <c r="A195" s="157"/>
      <c r="B195" s="154"/>
      <c r="C195" s="158"/>
      <c r="D195" s="157"/>
      <c r="E195" s="157"/>
      <c r="F195" s="154"/>
      <c r="G195" s="156"/>
      <c r="H195" s="154"/>
      <c r="I195" s="154"/>
      <c r="J195" s="154"/>
      <c r="K195" s="154"/>
      <c r="L195" s="154"/>
      <c r="M195" s="154"/>
      <c r="N195" s="154"/>
      <c r="O195" s="154"/>
      <c r="P195" s="154"/>
      <c r="Q195" s="154"/>
      <c r="R195" s="154"/>
      <c r="S195" s="154"/>
      <c r="T195" s="154"/>
      <c r="U195" s="154"/>
      <c r="V195" s="154"/>
      <c r="W195" s="154"/>
      <c r="X195" s="154"/>
      <c r="Y195" s="154"/>
      <c r="Z195" s="154"/>
      <c r="AA195" s="154"/>
    </row>
    <row r="196" ht="12.75" customHeight="1">
      <c r="A196" s="157"/>
      <c r="B196" s="154"/>
      <c r="C196" s="158"/>
      <c r="D196" s="157"/>
      <c r="E196" s="157"/>
      <c r="F196" s="154"/>
      <c r="G196" s="156"/>
      <c r="H196" s="154"/>
      <c r="I196" s="154"/>
      <c r="J196" s="154"/>
      <c r="K196" s="154"/>
      <c r="L196" s="154"/>
      <c r="M196" s="154"/>
      <c r="N196" s="154"/>
      <c r="O196" s="154"/>
      <c r="P196" s="154"/>
      <c r="Q196" s="154"/>
      <c r="R196" s="154"/>
      <c r="S196" s="154"/>
      <c r="T196" s="154"/>
      <c r="U196" s="154"/>
      <c r="V196" s="154"/>
      <c r="W196" s="154"/>
      <c r="X196" s="154"/>
      <c r="Y196" s="154"/>
      <c r="Z196" s="154"/>
      <c r="AA196" s="154"/>
    </row>
    <row r="197" ht="12.75" customHeight="1">
      <c r="A197" s="157"/>
      <c r="B197" s="154"/>
      <c r="C197" s="158"/>
      <c r="D197" s="157"/>
      <c r="E197" s="157"/>
      <c r="F197" s="154"/>
      <c r="G197" s="156"/>
      <c r="H197" s="154"/>
      <c r="I197" s="154"/>
      <c r="J197" s="154"/>
      <c r="K197" s="154"/>
      <c r="L197" s="154"/>
      <c r="M197" s="154"/>
      <c r="N197" s="154"/>
      <c r="O197" s="154"/>
      <c r="P197" s="154"/>
      <c r="Q197" s="154"/>
      <c r="R197" s="154"/>
      <c r="S197" s="154"/>
      <c r="T197" s="154"/>
      <c r="U197" s="154"/>
      <c r="V197" s="154"/>
      <c r="W197" s="154"/>
      <c r="X197" s="154"/>
      <c r="Y197" s="154"/>
      <c r="Z197" s="154"/>
      <c r="AA197" s="154"/>
    </row>
    <row r="198" ht="12.75" customHeight="1">
      <c r="A198" s="157"/>
      <c r="B198" s="154"/>
      <c r="C198" s="158"/>
      <c r="D198" s="157"/>
      <c r="E198" s="157"/>
      <c r="F198" s="154"/>
      <c r="G198" s="156"/>
      <c r="H198" s="154"/>
      <c r="I198" s="154"/>
      <c r="J198" s="154"/>
      <c r="K198" s="154"/>
      <c r="L198" s="154"/>
      <c r="M198" s="154"/>
      <c r="N198" s="154"/>
      <c r="O198" s="154"/>
      <c r="P198" s="154"/>
      <c r="Q198" s="154"/>
      <c r="R198" s="154"/>
      <c r="S198" s="154"/>
      <c r="T198" s="154"/>
      <c r="U198" s="154"/>
      <c r="V198" s="154"/>
      <c r="W198" s="154"/>
      <c r="X198" s="154"/>
      <c r="Y198" s="154"/>
      <c r="Z198" s="154"/>
      <c r="AA198" s="154"/>
    </row>
    <row r="199" ht="12.75" customHeight="1">
      <c r="A199" s="157"/>
      <c r="B199" s="154"/>
      <c r="C199" s="158"/>
      <c r="D199" s="157"/>
      <c r="E199" s="157"/>
      <c r="F199" s="154"/>
      <c r="G199" s="156"/>
      <c r="H199" s="154"/>
      <c r="I199" s="154"/>
      <c r="J199" s="154"/>
      <c r="K199" s="154"/>
      <c r="L199" s="154"/>
      <c r="M199" s="154"/>
      <c r="N199" s="154"/>
      <c r="O199" s="154"/>
      <c r="P199" s="154"/>
      <c r="Q199" s="154"/>
      <c r="R199" s="154"/>
      <c r="S199" s="154"/>
      <c r="T199" s="154"/>
      <c r="U199" s="154"/>
      <c r="V199" s="154"/>
      <c r="W199" s="154"/>
      <c r="X199" s="154"/>
      <c r="Y199" s="154"/>
      <c r="Z199" s="154"/>
      <c r="AA199" s="154"/>
    </row>
    <row r="200" ht="12.75" customHeight="1">
      <c r="A200" s="157"/>
      <c r="B200" s="154"/>
      <c r="C200" s="158"/>
      <c r="D200" s="157"/>
      <c r="E200" s="157"/>
      <c r="F200" s="154"/>
      <c r="G200" s="156"/>
      <c r="H200" s="154"/>
      <c r="I200" s="154"/>
      <c r="J200" s="154"/>
      <c r="K200" s="154"/>
      <c r="L200" s="154"/>
      <c r="M200" s="154"/>
      <c r="N200" s="154"/>
      <c r="O200" s="154"/>
      <c r="P200" s="154"/>
      <c r="Q200" s="154"/>
      <c r="R200" s="154"/>
      <c r="S200" s="154"/>
      <c r="T200" s="154"/>
      <c r="U200" s="154"/>
      <c r="V200" s="154"/>
      <c r="W200" s="154"/>
      <c r="X200" s="154"/>
      <c r="Y200" s="154"/>
      <c r="Z200" s="154"/>
      <c r="AA200" s="154"/>
    </row>
    <row r="201" ht="12.75" customHeight="1">
      <c r="A201" s="157"/>
      <c r="B201" s="154"/>
      <c r="C201" s="158"/>
      <c r="D201" s="157"/>
      <c r="E201" s="157"/>
      <c r="F201" s="154"/>
      <c r="G201" s="156"/>
      <c r="H201" s="154"/>
      <c r="I201" s="154"/>
      <c r="J201" s="154"/>
      <c r="K201" s="154"/>
      <c r="L201" s="154"/>
      <c r="M201" s="154"/>
      <c r="N201" s="154"/>
      <c r="O201" s="154"/>
      <c r="P201" s="154"/>
      <c r="Q201" s="154"/>
      <c r="R201" s="154"/>
      <c r="S201" s="154"/>
      <c r="T201" s="154"/>
      <c r="U201" s="154"/>
      <c r="V201" s="154"/>
      <c r="W201" s="154"/>
      <c r="X201" s="154"/>
      <c r="Y201" s="154"/>
      <c r="Z201" s="154"/>
      <c r="AA201" s="154"/>
    </row>
    <row r="202" ht="12.75" customHeight="1">
      <c r="A202" s="157"/>
      <c r="B202" s="154"/>
      <c r="C202" s="158"/>
      <c r="D202" s="157"/>
      <c r="E202" s="157"/>
      <c r="F202" s="154"/>
      <c r="G202" s="156"/>
      <c r="H202" s="154"/>
      <c r="I202" s="154"/>
      <c r="J202" s="154"/>
      <c r="K202" s="154"/>
      <c r="L202" s="154"/>
      <c r="M202" s="154"/>
      <c r="N202" s="154"/>
      <c r="O202" s="154"/>
      <c r="P202" s="154"/>
      <c r="Q202" s="154"/>
      <c r="R202" s="154"/>
      <c r="S202" s="154"/>
      <c r="T202" s="154"/>
      <c r="U202" s="154"/>
      <c r="V202" s="154"/>
      <c r="W202" s="154"/>
      <c r="X202" s="154"/>
      <c r="Y202" s="154"/>
      <c r="Z202" s="154"/>
      <c r="AA202" s="154"/>
    </row>
    <row r="203" ht="12.75" customHeight="1">
      <c r="A203" s="157"/>
      <c r="B203" s="154"/>
      <c r="C203" s="158"/>
      <c r="D203" s="157"/>
      <c r="E203" s="157"/>
      <c r="F203" s="154"/>
      <c r="G203" s="156"/>
      <c r="H203" s="154"/>
      <c r="I203" s="154"/>
      <c r="J203" s="154"/>
      <c r="K203" s="154"/>
      <c r="L203" s="154"/>
      <c r="M203" s="154"/>
      <c r="N203" s="154"/>
      <c r="O203" s="154"/>
      <c r="P203" s="154"/>
      <c r="Q203" s="154"/>
      <c r="R203" s="154"/>
      <c r="S203" s="154"/>
      <c r="T203" s="154"/>
      <c r="U203" s="154"/>
      <c r="V203" s="154"/>
      <c r="W203" s="154"/>
      <c r="X203" s="154"/>
      <c r="Y203" s="154"/>
      <c r="Z203" s="154"/>
      <c r="AA203" s="154"/>
    </row>
    <row r="204" ht="12.75" customHeight="1">
      <c r="A204" s="157"/>
      <c r="B204" s="154"/>
      <c r="C204" s="158"/>
      <c r="D204" s="157"/>
      <c r="E204" s="157"/>
      <c r="F204" s="154"/>
      <c r="G204" s="156"/>
      <c r="H204" s="154"/>
      <c r="I204" s="154"/>
      <c r="J204" s="154"/>
      <c r="K204" s="154"/>
      <c r="L204" s="154"/>
      <c r="M204" s="154"/>
      <c r="N204" s="154"/>
      <c r="O204" s="154"/>
      <c r="P204" s="154"/>
      <c r="Q204" s="154"/>
      <c r="R204" s="154"/>
      <c r="S204" s="154"/>
      <c r="T204" s="154"/>
      <c r="U204" s="154"/>
      <c r="V204" s="154"/>
      <c r="W204" s="154"/>
      <c r="X204" s="154"/>
      <c r="Y204" s="154"/>
      <c r="Z204" s="154"/>
      <c r="AA204" s="154"/>
    </row>
    <row r="205" ht="12.75" customHeight="1">
      <c r="A205" s="157"/>
      <c r="B205" s="154"/>
      <c r="C205" s="158"/>
      <c r="D205" s="157"/>
      <c r="E205" s="157"/>
      <c r="F205" s="154"/>
      <c r="G205" s="156"/>
      <c r="H205" s="154"/>
      <c r="I205" s="154"/>
      <c r="J205" s="154"/>
      <c r="K205" s="154"/>
      <c r="L205" s="154"/>
      <c r="M205" s="154"/>
      <c r="N205" s="154"/>
      <c r="O205" s="154"/>
      <c r="P205" s="154"/>
      <c r="Q205" s="154"/>
      <c r="R205" s="154"/>
      <c r="S205" s="154"/>
      <c r="T205" s="154"/>
      <c r="U205" s="154"/>
      <c r="V205" s="154"/>
      <c r="W205" s="154"/>
      <c r="X205" s="154"/>
      <c r="Y205" s="154"/>
      <c r="Z205" s="154"/>
      <c r="AA205" s="154"/>
    </row>
    <row r="206" ht="12.75" customHeight="1">
      <c r="A206" s="157"/>
      <c r="B206" s="154"/>
      <c r="C206" s="158"/>
      <c r="D206" s="157"/>
      <c r="E206" s="157"/>
      <c r="F206" s="154"/>
      <c r="G206" s="156"/>
      <c r="H206" s="154"/>
      <c r="I206" s="154"/>
      <c r="J206" s="154"/>
      <c r="K206" s="154"/>
      <c r="L206" s="154"/>
      <c r="M206" s="154"/>
      <c r="N206" s="154"/>
      <c r="O206" s="154"/>
      <c r="P206" s="154"/>
      <c r="Q206" s="154"/>
      <c r="R206" s="154"/>
      <c r="S206" s="154"/>
      <c r="T206" s="154"/>
      <c r="U206" s="154"/>
      <c r="V206" s="154"/>
      <c r="W206" s="154"/>
      <c r="X206" s="154"/>
      <c r="Y206" s="154"/>
      <c r="Z206" s="154"/>
      <c r="AA206" s="154"/>
    </row>
    <row r="207" ht="12.75" customHeight="1">
      <c r="A207" s="157"/>
      <c r="B207" s="154"/>
      <c r="C207" s="158"/>
      <c r="D207" s="157"/>
      <c r="E207" s="157"/>
      <c r="F207" s="154"/>
      <c r="G207" s="156"/>
      <c r="H207" s="154"/>
      <c r="I207" s="154"/>
      <c r="J207" s="154"/>
      <c r="K207" s="154"/>
      <c r="L207" s="154"/>
      <c r="M207" s="154"/>
      <c r="N207" s="154"/>
      <c r="O207" s="154"/>
      <c r="P207" s="154"/>
      <c r="Q207" s="154"/>
      <c r="R207" s="154"/>
      <c r="S207" s="154"/>
      <c r="T207" s="154"/>
      <c r="U207" s="154"/>
      <c r="V207" s="154"/>
      <c r="W207" s="154"/>
      <c r="X207" s="154"/>
      <c r="Y207" s="154"/>
      <c r="Z207" s="154"/>
      <c r="AA207" s="154"/>
    </row>
    <row r="208" ht="12.75" customHeight="1">
      <c r="A208" s="157"/>
      <c r="B208" s="154"/>
      <c r="C208" s="158"/>
      <c r="D208" s="157"/>
      <c r="E208" s="157"/>
      <c r="F208" s="154"/>
      <c r="G208" s="156"/>
      <c r="H208" s="154"/>
      <c r="I208" s="154"/>
      <c r="J208" s="154"/>
      <c r="K208" s="154"/>
      <c r="L208" s="154"/>
      <c r="M208" s="154"/>
      <c r="N208" s="154"/>
      <c r="O208" s="154"/>
      <c r="P208" s="154"/>
      <c r="Q208" s="154"/>
      <c r="R208" s="154"/>
      <c r="S208" s="154"/>
      <c r="T208" s="154"/>
      <c r="U208" s="154"/>
      <c r="V208" s="154"/>
      <c r="W208" s="154"/>
      <c r="X208" s="154"/>
      <c r="Y208" s="154"/>
      <c r="Z208" s="154"/>
      <c r="AA208" s="154"/>
    </row>
    <row r="209" ht="12.75" customHeight="1">
      <c r="A209" s="157"/>
      <c r="B209" s="154"/>
      <c r="C209" s="158"/>
      <c r="D209" s="157"/>
      <c r="E209" s="157"/>
      <c r="F209" s="154"/>
      <c r="G209" s="156"/>
      <c r="H209" s="154"/>
      <c r="I209" s="154"/>
      <c r="J209" s="154"/>
      <c r="K209" s="154"/>
      <c r="L209" s="154"/>
      <c r="M209" s="154"/>
      <c r="N209" s="154"/>
      <c r="O209" s="154"/>
      <c r="P209" s="154"/>
      <c r="Q209" s="154"/>
      <c r="R209" s="154"/>
      <c r="S209" s="154"/>
      <c r="T209" s="154"/>
      <c r="U209" s="154"/>
      <c r="V209" s="154"/>
      <c r="W209" s="154"/>
      <c r="X209" s="154"/>
      <c r="Y209" s="154"/>
      <c r="Z209" s="154"/>
      <c r="AA209" s="154"/>
    </row>
    <row r="210" ht="12.75" customHeight="1">
      <c r="A210" s="157"/>
      <c r="B210" s="154"/>
      <c r="C210" s="158"/>
      <c r="D210" s="157"/>
      <c r="E210" s="157"/>
      <c r="F210" s="154"/>
      <c r="G210" s="156"/>
      <c r="H210" s="154"/>
      <c r="I210" s="154"/>
      <c r="J210" s="154"/>
      <c r="K210" s="154"/>
      <c r="L210" s="154"/>
      <c r="M210" s="154"/>
      <c r="N210" s="154"/>
      <c r="O210" s="154"/>
      <c r="P210" s="154"/>
      <c r="Q210" s="154"/>
      <c r="R210" s="154"/>
      <c r="S210" s="154"/>
      <c r="T210" s="154"/>
      <c r="U210" s="154"/>
      <c r="V210" s="154"/>
      <c r="W210" s="154"/>
      <c r="X210" s="154"/>
      <c r="Y210" s="154"/>
      <c r="Z210" s="154"/>
      <c r="AA210" s="154"/>
    </row>
    <row r="211" ht="12.75" customHeight="1">
      <c r="A211" s="157"/>
      <c r="B211" s="154"/>
      <c r="C211" s="158"/>
      <c r="D211" s="157"/>
      <c r="E211" s="157"/>
      <c r="F211" s="154"/>
      <c r="G211" s="156"/>
      <c r="H211" s="154"/>
      <c r="I211" s="154"/>
      <c r="J211" s="154"/>
      <c r="K211" s="154"/>
      <c r="L211" s="154"/>
      <c r="M211" s="154"/>
      <c r="N211" s="154"/>
      <c r="O211" s="154"/>
      <c r="P211" s="154"/>
      <c r="Q211" s="154"/>
      <c r="R211" s="154"/>
      <c r="S211" s="154"/>
      <c r="T211" s="154"/>
      <c r="U211" s="154"/>
      <c r="V211" s="154"/>
      <c r="W211" s="154"/>
      <c r="X211" s="154"/>
      <c r="Y211" s="154"/>
      <c r="Z211" s="154"/>
      <c r="AA211" s="154"/>
    </row>
    <row r="212" ht="12.75" customHeight="1">
      <c r="A212" s="157"/>
      <c r="B212" s="154"/>
      <c r="C212" s="158"/>
      <c r="D212" s="157"/>
      <c r="E212" s="157"/>
      <c r="F212" s="154"/>
      <c r="G212" s="156"/>
      <c r="H212" s="154"/>
      <c r="I212" s="154"/>
      <c r="J212" s="154"/>
      <c r="K212" s="154"/>
      <c r="L212" s="154"/>
      <c r="M212" s="154"/>
      <c r="N212" s="154"/>
      <c r="O212" s="154"/>
      <c r="P212" s="154"/>
      <c r="Q212" s="154"/>
      <c r="R212" s="154"/>
      <c r="S212" s="154"/>
      <c r="T212" s="154"/>
      <c r="U212" s="154"/>
      <c r="V212" s="154"/>
      <c r="W212" s="154"/>
      <c r="X212" s="154"/>
      <c r="Y212" s="154"/>
      <c r="Z212" s="154"/>
      <c r="AA212" s="154"/>
    </row>
    <row r="213" ht="12.75" customHeight="1">
      <c r="A213" s="157"/>
      <c r="B213" s="154"/>
      <c r="C213" s="158"/>
      <c r="D213" s="157"/>
      <c r="E213" s="157"/>
      <c r="F213" s="154"/>
      <c r="G213" s="156"/>
      <c r="H213" s="154"/>
      <c r="I213" s="154"/>
      <c r="J213" s="154"/>
      <c r="K213" s="154"/>
      <c r="L213" s="154"/>
      <c r="M213" s="154"/>
      <c r="N213" s="154"/>
      <c r="O213" s="154"/>
      <c r="P213" s="154"/>
      <c r="Q213" s="154"/>
      <c r="R213" s="154"/>
      <c r="S213" s="154"/>
      <c r="T213" s="154"/>
      <c r="U213" s="154"/>
      <c r="V213" s="154"/>
      <c r="W213" s="154"/>
      <c r="X213" s="154"/>
      <c r="Y213" s="154"/>
      <c r="Z213" s="154"/>
      <c r="AA213" s="154"/>
    </row>
    <row r="214" ht="12.75" customHeight="1">
      <c r="A214" s="157"/>
      <c r="B214" s="154"/>
      <c r="C214" s="158"/>
      <c r="D214" s="157"/>
      <c r="E214" s="157"/>
      <c r="F214" s="154"/>
      <c r="G214" s="156"/>
      <c r="H214" s="154"/>
      <c r="I214" s="154"/>
      <c r="J214" s="154"/>
      <c r="K214" s="154"/>
      <c r="L214" s="154"/>
      <c r="M214" s="154"/>
      <c r="N214" s="154"/>
      <c r="O214" s="154"/>
      <c r="P214" s="154"/>
      <c r="Q214" s="154"/>
      <c r="R214" s="154"/>
      <c r="S214" s="154"/>
      <c r="T214" s="154"/>
      <c r="U214" s="154"/>
      <c r="V214" s="154"/>
      <c r="W214" s="154"/>
      <c r="X214" s="154"/>
      <c r="Y214" s="154"/>
      <c r="Z214" s="154"/>
      <c r="AA214" s="154"/>
    </row>
    <row r="215" ht="12.75" customHeight="1">
      <c r="A215" s="157"/>
      <c r="B215" s="154"/>
      <c r="C215" s="158"/>
      <c r="D215" s="157"/>
      <c r="E215" s="157"/>
      <c r="F215" s="154"/>
      <c r="G215" s="156"/>
      <c r="H215" s="154"/>
      <c r="I215" s="154"/>
      <c r="J215" s="154"/>
      <c r="K215" s="154"/>
      <c r="L215" s="154"/>
      <c r="M215" s="154"/>
      <c r="N215" s="154"/>
      <c r="O215" s="154"/>
      <c r="P215" s="154"/>
      <c r="Q215" s="154"/>
      <c r="R215" s="154"/>
      <c r="S215" s="154"/>
      <c r="T215" s="154"/>
      <c r="U215" s="154"/>
      <c r="V215" s="154"/>
      <c r="W215" s="154"/>
      <c r="X215" s="154"/>
      <c r="Y215" s="154"/>
      <c r="Z215" s="154"/>
      <c r="AA215" s="154"/>
    </row>
    <row r="216" ht="12.75" customHeight="1">
      <c r="A216" s="157"/>
      <c r="B216" s="154"/>
      <c r="C216" s="158"/>
      <c r="D216" s="157"/>
      <c r="E216" s="157"/>
      <c r="F216" s="154"/>
      <c r="G216" s="156"/>
      <c r="H216" s="154"/>
      <c r="I216" s="154"/>
      <c r="J216" s="154"/>
      <c r="K216" s="154"/>
      <c r="L216" s="154"/>
      <c r="M216" s="154"/>
      <c r="N216" s="154"/>
      <c r="O216" s="154"/>
      <c r="P216" s="154"/>
      <c r="Q216" s="154"/>
      <c r="R216" s="154"/>
      <c r="S216" s="154"/>
      <c r="T216" s="154"/>
      <c r="U216" s="154"/>
      <c r="V216" s="154"/>
      <c r="W216" s="154"/>
      <c r="X216" s="154"/>
      <c r="Y216" s="154"/>
      <c r="Z216" s="154"/>
      <c r="AA216" s="154"/>
    </row>
    <row r="217" ht="12.75" customHeight="1">
      <c r="A217" s="157"/>
      <c r="B217" s="154"/>
      <c r="C217" s="158"/>
      <c r="D217" s="157"/>
      <c r="E217" s="157"/>
      <c r="F217" s="154"/>
      <c r="G217" s="156"/>
      <c r="H217" s="154"/>
      <c r="I217" s="154"/>
      <c r="J217" s="154"/>
      <c r="K217" s="154"/>
      <c r="L217" s="154"/>
      <c r="M217" s="154"/>
      <c r="N217" s="154"/>
      <c r="O217" s="154"/>
      <c r="P217" s="154"/>
      <c r="Q217" s="154"/>
      <c r="R217" s="154"/>
      <c r="S217" s="154"/>
      <c r="T217" s="154"/>
      <c r="U217" s="154"/>
      <c r="V217" s="154"/>
      <c r="W217" s="154"/>
      <c r="X217" s="154"/>
      <c r="Y217" s="154"/>
      <c r="Z217" s="154"/>
      <c r="AA217" s="154"/>
    </row>
    <row r="218" ht="12.75" customHeight="1">
      <c r="A218" s="157"/>
      <c r="B218" s="154"/>
      <c r="C218" s="158"/>
      <c r="D218" s="157"/>
      <c r="E218" s="157"/>
      <c r="F218" s="154"/>
      <c r="G218" s="156"/>
      <c r="H218" s="154"/>
      <c r="I218" s="154"/>
      <c r="J218" s="154"/>
      <c r="K218" s="154"/>
      <c r="L218" s="154"/>
      <c r="M218" s="154"/>
      <c r="N218" s="154"/>
      <c r="O218" s="154"/>
      <c r="P218" s="154"/>
      <c r="Q218" s="154"/>
      <c r="R218" s="154"/>
      <c r="S218" s="154"/>
      <c r="T218" s="154"/>
      <c r="U218" s="154"/>
      <c r="V218" s="154"/>
      <c r="W218" s="154"/>
      <c r="X218" s="154"/>
      <c r="Y218" s="154"/>
      <c r="Z218" s="154"/>
      <c r="AA218" s="154"/>
    </row>
    <row r="219" ht="12.75" customHeight="1">
      <c r="A219" s="157"/>
      <c r="B219" s="154"/>
      <c r="C219" s="158"/>
      <c r="D219" s="157"/>
      <c r="E219" s="157"/>
      <c r="F219" s="154"/>
      <c r="G219" s="156"/>
      <c r="H219" s="154"/>
      <c r="I219" s="154"/>
      <c r="J219" s="154"/>
      <c r="K219" s="154"/>
      <c r="L219" s="154"/>
      <c r="M219" s="154"/>
      <c r="N219" s="154"/>
      <c r="O219" s="154"/>
      <c r="P219" s="154"/>
      <c r="Q219" s="154"/>
      <c r="R219" s="154"/>
      <c r="S219" s="154"/>
      <c r="T219" s="154"/>
      <c r="U219" s="154"/>
      <c r="V219" s="154"/>
      <c r="W219" s="154"/>
      <c r="X219" s="154"/>
      <c r="Y219" s="154"/>
      <c r="Z219" s="154"/>
      <c r="AA219" s="154"/>
    </row>
    <row r="220" ht="12.75" customHeight="1">
      <c r="A220" s="157"/>
      <c r="B220" s="154"/>
      <c r="C220" s="158"/>
      <c r="D220" s="157"/>
      <c r="E220" s="157"/>
      <c r="F220" s="154"/>
      <c r="G220" s="156"/>
      <c r="H220" s="154"/>
      <c r="I220" s="154"/>
      <c r="J220" s="154"/>
      <c r="K220" s="154"/>
      <c r="L220" s="154"/>
      <c r="M220" s="154"/>
      <c r="N220" s="154"/>
      <c r="O220" s="154"/>
      <c r="P220" s="154"/>
      <c r="Q220" s="154"/>
      <c r="R220" s="154"/>
      <c r="S220" s="154"/>
      <c r="T220" s="154"/>
      <c r="U220" s="154"/>
      <c r="V220" s="154"/>
      <c r="W220" s="154"/>
      <c r="X220" s="154"/>
      <c r="Y220" s="154"/>
      <c r="Z220" s="154"/>
      <c r="AA220" s="154"/>
    </row>
    <row r="221" ht="12.75" customHeight="1">
      <c r="A221" s="157"/>
      <c r="B221" s="154"/>
      <c r="C221" s="158"/>
      <c r="D221" s="157"/>
      <c r="E221" s="157"/>
      <c r="F221" s="154"/>
      <c r="G221" s="156"/>
      <c r="H221" s="154"/>
      <c r="I221" s="154"/>
      <c r="J221" s="154"/>
      <c r="K221" s="154"/>
      <c r="L221" s="154"/>
      <c r="M221" s="154"/>
      <c r="N221" s="154"/>
      <c r="O221" s="154"/>
      <c r="P221" s="154"/>
      <c r="Q221" s="154"/>
      <c r="R221" s="154"/>
      <c r="S221" s="154"/>
      <c r="T221" s="154"/>
      <c r="U221" s="154"/>
      <c r="V221" s="154"/>
      <c r="W221" s="154"/>
      <c r="X221" s="154"/>
      <c r="Y221" s="154"/>
      <c r="Z221" s="154"/>
      <c r="AA221" s="154"/>
    </row>
    <row r="222" ht="12.75" customHeight="1">
      <c r="A222" s="157"/>
      <c r="B222" s="154"/>
      <c r="C222" s="158"/>
      <c r="D222" s="157"/>
      <c r="E222" s="157"/>
      <c r="F222" s="154"/>
      <c r="G222" s="156"/>
      <c r="H222" s="154"/>
      <c r="I222" s="154"/>
      <c r="J222" s="154"/>
      <c r="K222" s="154"/>
      <c r="L222" s="154"/>
      <c r="M222" s="154"/>
      <c r="N222" s="154"/>
      <c r="O222" s="154"/>
      <c r="P222" s="154"/>
      <c r="Q222" s="154"/>
      <c r="R222" s="154"/>
      <c r="S222" s="154"/>
      <c r="T222" s="154"/>
      <c r="U222" s="154"/>
      <c r="V222" s="154"/>
      <c r="W222" s="154"/>
      <c r="X222" s="154"/>
      <c r="Y222" s="154"/>
      <c r="Z222" s="154"/>
      <c r="AA222" s="154"/>
    </row>
    <row r="223" ht="12.75" customHeight="1">
      <c r="A223" s="157"/>
      <c r="B223" s="154"/>
      <c r="C223" s="158"/>
      <c r="D223" s="157"/>
      <c r="E223" s="157"/>
      <c r="F223" s="154"/>
      <c r="G223" s="156"/>
      <c r="H223" s="154"/>
      <c r="I223" s="154"/>
      <c r="J223" s="154"/>
      <c r="K223" s="154"/>
      <c r="L223" s="154"/>
      <c r="M223" s="154"/>
      <c r="N223" s="154"/>
      <c r="O223" s="154"/>
      <c r="P223" s="154"/>
      <c r="Q223" s="154"/>
      <c r="R223" s="154"/>
      <c r="S223" s="154"/>
      <c r="T223" s="154"/>
      <c r="U223" s="154"/>
      <c r="V223" s="154"/>
      <c r="W223" s="154"/>
      <c r="X223" s="154"/>
      <c r="Y223" s="154"/>
      <c r="Z223" s="154"/>
      <c r="AA223" s="154"/>
    </row>
    <row r="224" ht="12.75" customHeight="1">
      <c r="A224" s="157"/>
      <c r="B224" s="154"/>
      <c r="C224" s="158"/>
      <c r="D224" s="157"/>
      <c r="E224" s="157"/>
      <c r="F224" s="154"/>
      <c r="G224" s="156"/>
      <c r="H224" s="154"/>
      <c r="I224" s="154"/>
      <c r="J224" s="154"/>
      <c r="K224" s="154"/>
      <c r="L224" s="154"/>
      <c r="M224" s="154"/>
      <c r="N224" s="154"/>
      <c r="O224" s="154"/>
      <c r="P224" s="154"/>
      <c r="Q224" s="154"/>
      <c r="R224" s="154"/>
      <c r="S224" s="154"/>
      <c r="T224" s="154"/>
      <c r="U224" s="154"/>
      <c r="V224" s="154"/>
      <c r="W224" s="154"/>
      <c r="X224" s="154"/>
      <c r="Y224" s="154"/>
      <c r="Z224" s="154"/>
      <c r="AA224" s="154"/>
    </row>
    <row r="225" ht="12.75" customHeight="1">
      <c r="A225" s="157"/>
      <c r="B225" s="154"/>
      <c r="C225" s="158"/>
      <c r="D225" s="157"/>
      <c r="E225" s="157"/>
      <c r="F225" s="154"/>
      <c r="G225" s="156"/>
      <c r="H225" s="154"/>
      <c r="I225" s="154"/>
      <c r="J225" s="154"/>
      <c r="K225" s="154"/>
      <c r="L225" s="154"/>
      <c r="M225" s="154"/>
      <c r="N225" s="154"/>
      <c r="O225" s="154"/>
      <c r="P225" s="154"/>
      <c r="Q225" s="154"/>
      <c r="R225" s="154"/>
      <c r="S225" s="154"/>
      <c r="T225" s="154"/>
      <c r="U225" s="154"/>
      <c r="V225" s="154"/>
      <c r="W225" s="154"/>
      <c r="X225" s="154"/>
      <c r="Y225" s="154"/>
      <c r="Z225" s="154"/>
      <c r="AA225" s="154"/>
    </row>
    <row r="226" ht="12.75" customHeight="1">
      <c r="A226" s="157"/>
      <c r="B226" s="154"/>
      <c r="C226" s="158"/>
      <c r="D226" s="157"/>
      <c r="E226" s="157"/>
      <c r="F226" s="154"/>
      <c r="G226" s="156"/>
      <c r="H226" s="154"/>
      <c r="I226" s="154"/>
      <c r="J226" s="154"/>
      <c r="K226" s="154"/>
      <c r="L226" s="154"/>
      <c r="M226" s="154"/>
      <c r="N226" s="154"/>
      <c r="O226" s="154"/>
      <c r="P226" s="154"/>
      <c r="Q226" s="154"/>
      <c r="R226" s="154"/>
      <c r="S226" s="154"/>
      <c r="T226" s="154"/>
      <c r="U226" s="154"/>
      <c r="V226" s="154"/>
      <c r="W226" s="154"/>
      <c r="X226" s="154"/>
      <c r="Y226" s="154"/>
      <c r="Z226" s="154"/>
      <c r="AA226" s="154"/>
    </row>
    <row r="227" ht="12.75" customHeight="1">
      <c r="A227" s="157"/>
      <c r="B227" s="154"/>
      <c r="C227" s="158"/>
      <c r="D227" s="157"/>
      <c r="E227" s="157"/>
      <c r="F227" s="154"/>
      <c r="G227" s="156"/>
      <c r="H227" s="154"/>
      <c r="I227" s="154"/>
      <c r="J227" s="154"/>
      <c r="K227" s="154"/>
      <c r="L227" s="154"/>
      <c r="M227" s="154"/>
      <c r="N227" s="154"/>
      <c r="O227" s="154"/>
      <c r="P227" s="154"/>
      <c r="Q227" s="154"/>
      <c r="R227" s="154"/>
      <c r="S227" s="154"/>
      <c r="T227" s="154"/>
      <c r="U227" s="154"/>
      <c r="V227" s="154"/>
      <c r="W227" s="154"/>
      <c r="X227" s="154"/>
      <c r="Y227" s="154"/>
      <c r="Z227" s="154"/>
      <c r="AA227" s="154"/>
    </row>
    <row r="228" ht="12.75" customHeight="1">
      <c r="A228" s="157"/>
      <c r="B228" s="154"/>
      <c r="C228" s="158"/>
      <c r="D228" s="157"/>
      <c r="E228" s="157"/>
      <c r="F228" s="154"/>
      <c r="G228" s="156"/>
      <c r="H228" s="154"/>
      <c r="I228" s="154"/>
      <c r="J228" s="154"/>
      <c r="K228" s="154"/>
      <c r="L228" s="154"/>
      <c r="M228" s="154"/>
      <c r="N228" s="154"/>
      <c r="O228" s="154"/>
      <c r="P228" s="154"/>
      <c r="Q228" s="154"/>
      <c r="R228" s="154"/>
      <c r="S228" s="154"/>
      <c r="T228" s="154"/>
      <c r="U228" s="154"/>
      <c r="V228" s="154"/>
      <c r="W228" s="154"/>
      <c r="X228" s="154"/>
      <c r="Y228" s="154"/>
      <c r="Z228" s="154"/>
      <c r="AA228" s="154"/>
    </row>
    <row r="229" ht="12.75" customHeight="1">
      <c r="A229" s="157"/>
      <c r="B229" s="154"/>
      <c r="C229" s="158"/>
      <c r="D229" s="157"/>
      <c r="E229" s="157"/>
      <c r="F229" s="154"/>
      <c r="G229" s="156"/>
      <c r="H229" s="154"/>
      <c r="I229" s="154"/>
      <c r="J229" s="154"/>
      <c r="K229" s="154"/>
      <c r="L229" s="154"/>
      <c r="M229" s="154"/>
      <c r="N229" s="154"/>
      <c r="O229" s="154"/>
      <c r="P229" s="154"/>
      <c r="Q229" s="154"/>
      <c r="R229" s="154"/>
      <c r="S229" s="154"/>
      <c r="T229" s="154"/>
      <c r="U229" s="154"/>
      <c r="V229" s="154"/>
      <c r="W229" s="154"/>
      <c r="X229" s="154"/>
      <c r="Y229" s="154"/>
      <c r="Z229" s="154"/>
      <c r="AA229" s="154"/>
    </row>
    <row r="230" ht="12.75" customHeight="1">
      <c r="A230" s="157"/>
      <c r="B230" s="154"/>
      <c r="C230" s="158"/>
      <c r="D230" s="157"/>
      <c r="E230" s="157"/>
      <c r="F230" s="154"/>
      <c r="G230" s="156"/>
      <c r="H230" s="154"/>
      <c r="I230" s="154"/>
      <c r="J230" s="154"/>
      <c r="K230" s="154"/>
      <c r="L230" s="154"/>
      <c r="M230" s="154"/>
      <c r="N230" s="154"/>
      <c r="O230" s="154"/>
      <c r="P230" s="154"/>
      <c r="Q230" s="154"/>
      <c r="R230" s="154"/>
      <c r="S230" s="154"/>
      <c r="T230" s="154"/>
      <c r="U230" s="154"/>
      <c r="V230" s="154"/>
      <c r="W230" s="154"/>
      <c r="X230" s="154"/>
      <c r="Y230" s="154"/>
      <c r="Z230" s="154"/>
      <c r="AA230" s="154"/>
    </row>
    <row r="231" ht="12.75" customHeight="1">
      <c r="A231" s="157"/>
      <c r="B231" s="154"/>
      <c r="C231" s="158"/>
      <c r="D231" s="157"/>
      <c r="E231" s="157"/>
      <c r="F231" s="154"/>
      <c r="G231" s="156"/>
      <c r="H231" s="154"/>
      <c r="I231" s="154"/>
      <c r="J231" s="154"/>
      <c r="K231" s="154"/>
      <c r="L231" s="154"/>
      <c r="M231" s="154"/>
      <c r="N231" s="154"/>
      <c r="O231" s="154"/>
      <c r="P231" s="154"/>
      <c r="Q231" s="154"/>
      <c r="R231" s="154"/>
      <c r="S231" s="154"/>
      <c r="T231" s="154"/>
      <c r="U231" s="154"/>
      <c r="V231" s="154"/>
      <c r="W231" s="154"/>
      <c r="X231" s="154"/>
      <c r="Y231" s="154"/>
      <c r="Z231" s="154"/>
      <c r="AA231" s="154"/>
    </row>
    <row r="232" ht="12.75" customHeight="1">
      <c r="A232" s="157"/>
      <c r="B232" s="154"/>
      <c r="C232" s="158"/>
      <c r="D232" s="157"/>
      <c r="E232" s="157"/>
      <c r="F232" s="154"/>
      <c r="G232" s="156"/>
      <c r="H232" s="154"/>
      <c r="I232" s="154"/>
      <c r="J232" s="154"/>
      <c r="K232" s="154"/>
      <c r="L232" s="154"/>
      <c r="M232" s="154"/>
      <c r="N232" s="154"/>
      <c r="O232" s="154"/>
      <c r="P232" s="154"/>
      <c r="Q232" s="154"/>
      <c r="R232" s="154"/>
      <c r="S232" s="154"/>
      <c r="T232" s="154"/>
      <c r="U232" s="154"/>
      <c r="V232" s="154"/>
      <c r="W232" s="154"/>
      <c r="X232" s="154"/>
      <c r="Y232" s="154"/>
      <c r="Z232" s="154"/>
      <c r="AA232" s="154"/>
    </row>
    <row r="233" ht="12.75" customHeight="1">
      <c r="A233" s="157"/>
      <c r="B233" s="154"/>
      <c r="C233" s="158"/>
      <c r="D233" s="157"/>
      <c r="E233" s="157"/>
      <c r="F233" s="154"/>
      <c r="G233" s="156"/>
      <c r="H233" s="154"/>
      <c r="I233" s="154"/>
      <c r="J233" s="154"/>
      <c r="K233" s="154"/>
      <c r="L233" s="154"/>
      <c r="M233" s="154"/>
      <c r="N233" s="154"/>
      <c r="O233" s="154"/>
      <c r="P233" s="154"/>
      <c r="Q233" s="154"/>
      <c r="R233" s="154"/>
      <c r="S233" s="154"/>
      <c r="T233" s="154"/>
      <c r="U233" s="154"/>
      <c r="V233" s="154"/>
      <c r="W233" s="154"/>
      <c r="X233" s="154"/>
      <c r="Y233" s="154"/>
      <c r="Z233" s="154"/>
      <c r="AA233" s="154"/>
    </row>
    <row r="234" ht="12.75" customHeight="1">
      <c r="A234" s="157"/>
      <c r="B234" s="154"/>
      <c r="C234" s="158"/>
      <c r="D234" s="157"/>
      <c r="E234" s="157"/>
      <c r="F234" s="154"/>
      <c r="G234" s="156"/>
      <c r="H234" s="154"/>
      <c r="I234" s="154"/>
      <c r="J234" s="154"/>
      <c r="K234" s="154"/>
      <c r="L234" s="154"/>
      <c r="M234" s="154"/>
      <c r="N234" s="154"/>
      <c r="O234" s="154"/>
      <c r="P234" s="154"/>
      <c r="Q234" s="154"/>
      <c r="R234" s="154"/>
      <c r="S234" s="154"/>
      <c r="T234" s="154"/>
      <c r="U234" s="154"/>
      <c r="V234" s="154"/>
      <c r="W234" s="154"/>
      <c r="X234" s="154"/>
      <c r="Y234" s="154"/>
      <c r="Z234" s="154"/>
      <c r="AA234" s="154"/>
    </row>
    <row r="235" ht="12.75" customHeight="1">
      <c r="A235" s="157"/>
      <c r="B235" s="154"/>
      <c r="C235" s="158"/>
      <c r="D235" s="157"/>
      <c r="E235" s="157"/>
      <c r="F235" s="154"/>
      <c r="G235" s="156"/>
      <c r="H235" s="154"/>
      <c r="I235" s="154"/>
      <c r="J235" s="154"/>
      <c r="K235" s="154"/>
      <c r="L235" s="154"/>
      <c r="M235" s="154"/>
      <c r="N235" s="154"/>
      <c r="O235" s="154"/>
      <c r="P235" s="154"/>
      <c r="Q235" s="154"/>
      <c r="R235" s="154"/>
      <c r="S235" s="154"/>
      <c r="T235" s="154"/>
      <c r="U235" s="154"/>
      <c r="V235" s="154"/>
      <c r="W235" s="154"/>
      <c r="X235" s="154"/>
      <c r="Y235" s="154"/>
      <c r="Z235" s="154"/>
      <c r="AA235" s="154"/>
    </row>
    <row r="236" ht="12.75" customHeight="1">
      <c r="A236" s="157"/>
      <c r="B236" s="154"/>
      <c r="C236" s="158"/>
      <c r="D236" s="157"/>
      <c r="E236" s="157"/>
      <c r="F236" s="154"/>
      <c r="G236" s="156"/>
      <c r="H236" s="154"/>
      <c r="I236" s="154"/>
      <c r="J236" s="154"/>
      <c r="K236" s="154"/>
      <c r="L236" s="154"/>
      <c r="M236" s="154"/>
      <c r="N236" s="154"/>
      <c r="O236" s="154"/>
      <c r="P236" s="154"/>
      <c r="Q236" s="154"/>
      <c r="R236" s="154"/>
      <c r="S236" s="154"/>
      <c r="T236" s="154"/>
      <c r="U236" s="154"/>
      <c r="V236" s="154"/>
      <c r="W236" s="154"/>
      <c r="X236" s="154"/>
      <c r="Y236" s="154"/>
      <c r="Z236" s="154"/>
      <c r="AA236" s="154"/>
    </row>
    <row r="237" ht="12.75" customHeight="1">
      <c r="A237" s="157"/>
      <c r="B237" s="154"/>
      <c r="C237" s="158"/>
      <c r="D237" s="157"/>
      <c r="E237" s="157"/>
      <c r="F237" s="154"/>
      <c r="G237" s="156"/>
      <c r="H237" s="154"/>
      <c r="I237" s="154"/>
      <c r="J237" s="154"/>
      <c r="K237" s="154"/>
      <c r="L237" s="154"/>
      <c r="M237" s="154"/>
      <c r="N237" s="154"/>
      <c r="O237" s="154"/>
      <c r="P237" s="154"/>
      <c r="Q237" s="154"/>
      <c r="R237" s="154"/>
      <c r="S237" s="154"/>
      <c r="T237" s="154"/>
      <c r="U237" s="154"/>
      <c r="V237" s="154"/>
      <c r="W237" s="154"/>
      <c r="X237" s="154"/>
      <c r="Y237" s="154"/>
      <c r="Z237" s="154"/>
      <c r="AA237" s="154"/>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sheetData>
  <mergeCells count="11">
    <mergeCell ref="A40:B40"/>
    <mergeCell ref="E40:F40"/>
    <mergeCell ref="A58:B58"/>
    <mergeCell ref="E58:F58"/>
    <mergeCell ref="A1:C1"/>
    <mergeCell ref="E1:G1"/>
    <mergeCell ref="A2:F2"/>
    <mergeCell ref="A4:B4"/>
    <mergeCell ref="E4:F4"/>
    <mergeCell ref="A22:B22"/>
    <mergeCell ref="E22:F22"/>
  </mergeCells>
  <printOptions/>
  <pageMargins bottom="0.1968503937007874" footer="0.0" header="0.0" left="0.1968503937007874" right="0.1968503937007874" top="0.1968503937007874"/>
  <pageSetup fitToWidth="0" paperSize="9"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8.5"/>
    <col customWidth="1" min="2" max="4" width="3.63"/>
    <col customWidth="1" min="5" max="6" width="8.5"/>
    <col customWidth="1" min="7" max="26" width="11.13"/>
  </cols>
  <sheetData>
    <row r="1" ht="15.75" customHeight="1">
      <c r="B1" s="175" t="str">
        <f>A18</f>
        <v>Hrac 1</v>
      </c>
      <c r="C1" s="175" t="str">
        <f>A19</f>
        <v>Hrac 2</v>
      </c>
      <c r="D1" s="175" t="str">
        <f>A20</f>
        <v>Hrac 3</v>
      </c>
    </row>
    <row r="2" ht="15.75" customHeight="1">
      <c r="A2" s="176" t="str">
        <f>CONCATENATE(B1," : ",C1)</f>
        <v>Hrac 1 : Hrac 2</v>
      </c>
      <c r="B2" s="177"/>
      <c r="C2" s="177"/>
      <c r="D2" s="178"/>
    </row>
    <row r="3" ht="15.75" customHeight="1">
      <c r="A3" s="179"/>
      <c r="B3" s="180"/>
      <c r="C3" s="180"/>
      <c r="D3" s="181"/>
    </row>
    <row r="4" ht="15.75" customHeight="1">
      <c r="A4" s="179"/>
      <c r="B4" s="180"/>
      <c r="C4" s="180"/>
      <c r="D4" s="181"/>
    </row>
    <row r="5" ht="15.75" customHeight="1">
      <c r="A5" s="179"/>
      <c r="B5" s="180"/>
      <c r="C5" s="180"/>
      <c r="D5" s="181"/>
    </row>
    <row r="6" ht="15.75" customHeight="1">
      <c r="A6" s="182"/>
      <c r="B6" s="183"/>
      <c r="C6" s="183"/>
      <c r="D6" s="184"/>
    </row>
    <row r="7" ht="15.75" customHeight="1">
      <c r="A7" s="176" t="str">
        <f>CONCATENATE(B1," : ",D1)</f>
        <v>Hrac 1 : Hrac 3</v>
      </c>
      <c r="B7" s="177"/>
      <c r="C7" s="178"/>
      <c r="D7" s="177"/>
    </row>
    <row r="8" ht="15.75" customHeight="1">
      <c r="A8" s="179"/>
      <c r="B8" s="180"/>
      <c r="C8" s="181"/>
      <c r="D8" s="180"/>
    </row>
    <row r="9" ht="15.75" customHeight="1">
      <c r="A9" s="179"/>
      <c r="B9" s="180"/>
      <c r="C9" s="181"/>
      <c r="D9" s="180"/>
    </row>
    <row r="10" ht="15.75" customHeight="1">
      <c r="A10" s="179"/>
      <c r="B10" s="180"/>
      <c r="C10" s="181"/>
      <c r="D10" s="180"/>
    </row>
    <row r="11" ht="15.75" customHeight="1">
      <c r="A11" s="182"/>
      <c r="B11" s="183"/>
      <c r="C11" s="184"/>
      <c r="D11" s="183"/>
    </row>
    <row r="12" ht="15.75" customHeight="1">
      <c r="A12" s="176" t="str">
        <f>CONCATENATE(C1," : ",D1)</f>
        <v>Hrac 2 : Hrac 3</v>
      </c>
      <c r="B12" s="178"/>
      <c r="C12" s="177"/>
      <c r="D12" s="177"/>
    </row>
    <row r="13" ht="15.75" customHeight="1">
      <c r="A13" s="179"/>
      <c r="B13" s="181"/>
      <c r="C13" s="180"/>
      <c r="D13" s="180"/>
    </row>
    <row r="14" ht="15.75" customHeight="1">
      <c r="A14" s="179"/>
      <c r="B14" s="181"/>
      <c r="C14" s="180"/>
      <c r="D14" s="180"/>
    </row>
    <row r="15" ht="15.75" customHeight="1">
      <c r="A15" s="179"/>
      <c r="B15" s="181"/>
      <c r="C15" s="180"/>
      <c r="D15" s="180"/>
    </row>
    <row r="16" ht="15.75" customHeight="1">
      <c r="A16" s="182"/>
      <c r="B16" s="184"/>
      <c r="C16" s="183"/>
      <c r="D16" s="183"/>
    </row>
    <row r="17" ht="15.75" customHeight="1"/>
    <row r="18" ht="15.75" customHeight="1">
      <c r="A18" s="101" t="s">
        <v>187</v>
      </c>
      <c r="B18" s="101">
        <f>SUM(B2:B11)</f>
        <v>0</v>
      </c>
      <c r="C18" s="101">
        <f>SUM(C2:C6)+SUM(D7:D11)</f>
        <v>0</v>
      </c>
      <c r="D18" s="101">
        <f t="shared" ref="D18:D20" si="1">IF(AND(B18&gt;0,C18&gt;0),B18/C18,0)</f>
        <v>0</v>
      </c>
    </row>
    <row r="19" ht="15.75" customHeight="1">
      <c r="A19" s="101" t="s">
        <v>188</v>
      </c>
      <c r="B19" s="101">
        <f>SUM(C2:C16)</f>
        <v>0</v>
      </c>
      <c r="C19" s="101">
        <f>SUM(B2:B6)+SUM(D12:D16)</f>
        <v>0</v>
      </c>
      <c r="D19" s="101">
        <f t="shared" si="1"/>
        <v>0</v>
      </c>
    </row>
    <row r="20" ht="15.75" customHeight="1">
      <c r="A20" s="101" t="s">
        <v>192</v>
      </c>
      <c r="B20" s="101">
        <f>SUM(D7:D16)</f>
        <v>0</v>
      </c>
      <c r="C20" s="101">
        <f>SUM(B7:B11)+SUM(D12:D16)</f>
        <v>0</v>
      </c>
      <c r="D20" s="101">
        <f t="shared" si="1"/>
        <v>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2:A6"/>
    <mergeCell ref="A7:A11"/>
    <mergeCell ref="A12:A16"/>
  </mergeCells>
  <printOptions/>
  <pageMargins bottom="0.787401575" footer="0.0" header="0.0" left="0.7" right="0.7" top="0.7874015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25"/>
    <col customWidth="1" min="2" max="2" width="5.0"/>
    <col customWidth="1" min="3" max="3" width="9.75"/>
    <col customWidth="1" min="4" max="4" width="8.13"/>
    <col customWidth="1" min="5" max="5" width="4.13"/>
    <col customWidth="1" min="6" max="6" width="12.88"/>
    <col customWidth="1" min="7" max="7" width="2.63"/>
    <col customWidth="1" min="8" max="8" width="3.5"/>
    <col customWidth="1" min="9" max="9" width="2.38"/>
    <col customWidth="1" min="10" max="10" width="6.5"/>
    <col customWidth="1" min="11" max="11" width="21.38"/>
    <col customWidth="1" min="12" max="26" width="11.13"/>
  </cols>
  <sheetData>
    <row r="1" ht="13.5" customHeight="1">
      <c r="A1" s="185"/>
      <c r="B1" s="185"/>
      <c r="C1" s="186"/>
      <c r="D1" s="186"/>
      <c r="E1" s="186"/>
      <c r="F1" s="186"/>
      <c r="G1" s="186"/>
      <c r="H1" s="186"/>
      <c r="I1" s="186"/>
      <c r="J1" s="187"/>
      <c r="K1" s="185"/>
    </row>
    <row r="2" ht="15.75" customHeight="1">
      <c r="A2" s="188">
        <v>1.0</v>
      </c>
      <c r="B2" s="188">
        <v>70703.0</v>
      </c>
      <c r="C2" s="188" t="s">
        <v>189</v>
      </c>
      <c r="D2" s="188" t="s">
        <v>190</v>
      </c>
      <c r="E2" s="188">
        <v>2008.0</v>
      </c>
      <c r="F2" s="188" t="s">
        <v>191</v>
      </c>
      <c r="G2" s="189" t="s">
        <v>193</v>
      </c>
      <c r="H2" s="189" t="s">
        <v>194</v>
      </c>
      <c r="I2" s="186" t="s">
        <v>195</v>
      </c>
      <c r="J2" s="187" t="str">
        <f t="shared" ref="J2:J239" si="1">IFS(F2="PINK! Liberec","PINK!",F2="Sokol Turnov","Turnov",F2="Jiskra Kam.Šenov","Ji KŠ",F2="Jiskra Nový Bor","NB",F2="SKST Liberec","SKST",F2="STAR Turnov","STAR",F2="TTC Jablonec","TTC J.",F2="ST Frýdlant","ST Fr.",F2="KMST Liberec","KMST",F2="B. Jablonec n. N.","Bižu",F2="Loko Česká Lípa","ČL",F2="-","-",F2="AST K. Šenov","AST",F2="Spartak Chrastava","Chrast.", F2="TTC Hrádek n. N.","Hrádek",F2="Jablonec n. J.","JnJ",F2="Nová Ves","N. Ves",F2="Jablonné v P.","Jablonné",F2="Sokol Víchová","Víchová",F2="Spartak Smržovka","Smržovka",F2="TJ Zákupy","Zákupy",F2="B.  Jablonec n. N.","Bižu",F2="Semily","Semily",F2="Víchová","Víchová",F2="Vesec","Vesec",F2="Smržovka","Smržovka",F2="ST Brniště","Brniště",F2="Studenec u Horek","Studenec")</f>
        <v>PINK!</v>
      </c>
      <c r="K2" s="187" t="str">
        <f t="shared" ref="K2:K239" si="2">CONCATENATE(C2," ",D2," ",CHAR(40),A2,CHAR(41)," ",CHAR(40),J2,CHAR(41))</f>
        <v>Wolf Filip (1) (PINK!)</v>
      </c>
    </row>
    <row r="3" ht="15.75" customHeight="1">
      <c r="A3" s="190">
        <v>2.0</v>
      </c>
      <c r="B3" s="190">
        <v>78725.0</v>
      </c>
      <c r="C3" s="190" t="s">
        <v>196</v>
      </c>
      <c r="D3" s="190" t="s">
        <v>197</v>
      </c>
      <c r="E3" s="190">
        <v>2009.0</v>
      </c>
      <c r="F3" s="190" t="s">
        <v>198</v>
      </c>
      <c r="G3" s="190" t="s">
        <v>193</v>
      </c>
      <c r="H3" s="190" t="s">
        <v>199</v>
      </c>
      <c r="I3" s="186" t="s">
        <v>195</v>
      </c>
      <c r="J3" s="187" t="str">
        <f t="shared" si="1"/>
        <v>Bižu</v>
      </c>
      <c r="K3" s="187" t="str">
        <f t="shared" si="2"/>
        <v>Nypl Patrik (2) (Bižu)</v>
      </c>
    </row>
    <row r="4" ht="15.75" customHeight="1">
      <c r="A4" s="190">
        <v>3.0</v>
      </c>
      <c r="B4" s="190">
        <v>84837.0</v>
      </c>
      <c r="C4" s="190" t="s">
        <v>200</v>
      </c>
      <c r="D4" s="190" t="s">
        <v>190</v>
      </c>
      <c r="E4" s="190">
        <v>2008.0</v>
      </c>
      <c r="F4" s="190" t="s">
        <v>191</v>
      </c>
      <c r="G4" s="190" t="s">
        <v>193</v>
      </c>
      <c r="H4" s="190" t="s">
        <v>194</v>
      </c>
      <c r="I4" s="186" t="s">
        <v>195</v>
      </c>
      <c r="J4" s="187" t="str">
        <f t="shared" si="1"/>
        <v>PINK!</v>
      </c>
      <c r="K4" s="187" t="str">
        <f t="shared" si="2"/>
        <v>Jungman Filip (3) (PINK!)</v>
      </c>
    </row>
    <row r="5" ht="15.75" customHeight="1">
      <c r="A5" s="190">
        <v>3.0</v>
      </c>
      <c r="B5" s="190">
        <v>81285.0</v>
      </c>
      <c r="C5" s="190" t="s">
        <v>201</v>
      </c>
      <c r="D5" s="190" t="s">
        <v>202</v>
      </c>
      <c r="E5" s="190">
        <v>2012.0</v>
      </c>
      <c r="F5" s="190" t="s">
        <v>203</v>
      </c>
      <c r="G5" s="190" t="s">
        <v>193</v>
      </c>
      <c r="H5" s="190" t="s">
        <v>204</v>
      </c>
      <c r="I5" s="186" t="s">
        <v>195</v>
      </c>
      <c r="J5" s="187" t="str">
        <f t="shared" si="1"/>
        <v>SKST</v>
      </c>
      <c r="K5" s="187" t="str">
        <f t="shared" si="2"/>
        <v>Jungmann Matěj (3) (SKST)</v>
      </c>
    </row>
    <row r="6" ht="15.75" customHeight="1">
      <c r="A6" s="190">
        <v>5.0</v>
      </c>
      <c r="B6" s="190">
        <v>71105.0</v>
      </c>
      <c r="C6" s="190" t="s">
        <v>205</v>
      </c>
      <c r="D6" s="190" t="s">
        <v>206</v>
      </c>
      <c r="E6" s="190">
        <v>2011.0</v>
      </c>
      <c r="F6" s="190" t="s">
        <v>203</v>
      </c>
      <c r="G6" s="190" t="s">
        <v>193</v>
      </c>
      <c r="H6" s="190" t="s">
        <v>204</v>
      </c>
      <c r="I6" s="186" t="s">
        <v>195</v>
      </c>
      <c r="J6" s="187" t="str">
        <f t="shared" si="1"/>
        <v>SKST</v>
      </c>
      <c r="K6" s="187" t="str">
        <f t="shared" si="2"/>
        <v>Csizmazia Antonín (5) (SKST)</v>
      </c>
    </row>
    <row r="7" ht="15.75" customHeight="1">
      <c r="A7" s="190">
        <v>6.0</v>
      </c>
      <c r="B7" s="190">
        <v>87062.0</v>
      </c>
      <c r="C7" s="190" t="s">
        <v>207</v>
      </c>
      <c r="D7" s="190" t="s">
        <v>208</v>
      </c>
      <c r="E7" s="190">
        <v>2012.0</v>
      </c>
      <c r="F7" s="190" t="s">
        <v>191</v>
      </c>
      <c r="G7" s="190" t="s">
        <v>193</v>
      </c>
      <c r="H7" s="190" t="s">
        <v>204</v>
      </c>
      <c r="I7" s="186" t="s">
        <v>195</v>
      </c>
      <c r="J7" s="187" t="str">
        <f t="shared" si="1"/>
        <v>PINK!</v>
      </c>
      <c r="K7" s="187" t="str">
        <f t="shared" si="2"/>
        <v>Polívka Matyáš (6) (PINK!)</v>
      </c>
    </row>
    <row r="8" ht="15.75" customHeight="1">
      <c r="A8" s="190">
        <v>7.0</v>
      </c>
      <c r="B8" s="190">
        <v>77686.0</v>
      </c>
      <c r="C8" s="190" t="s">
        <v>209</v>
      </c>
      <c r="D8" s="190" t="s">
        <v>210</v>
      </c>
      <c r="E8" s="190">
        <v>2008.0</v>
      </c>
      <c r="F8" s="190" t="s">
        <v>203</v>
      </c>
      <c r="G8" s="190" t="s">
        <v>193</v>
      </c>
      <c r="H8" s="190" t="s">
        <v>194</v>
      </c>
      <c r="I8" s="186" t="s">
        <v>195</v>
      </c>
      <c r="J8" s="187" t="str">
        <f t="shared" si="1"/>
        <v>SKST</v>
      </c>
      <c r="K8" s="187" t="str">
        <f t="shared" si="2"/>
        <v>Němec Štěpán (7) (SKST)</v>
      </c>
    </row>
    <row r="9" ht="15.75" customHeight="1">
      <c r="A9" s="190">
        <v>8.0</v>
      </c>
      <c r="B9" s="190">
        <v>75906.0</v>
      </c>
      <c r="C9" s="190" t="s">
        <v>211</v>
      </c>
      <c r="D9" s="190" t="s">
        <v>212</v>
      </c>
      <c r="E9" s="190">
        <v>2011.0</v>
      </c>
      <c r="F9" s="190" t="s">
        <v>203</v>
      </c>
      <c r="G9" s="190" t="s">
        <v>193</v>
      </c>
      <c r="H9" s="190" t="s">
        <v>204</v>
      </c>
      <c r="I9" s="186" t="s">
        <v>195</v>
      </c>
      <c r="J9" s="187" t="str">
        <f t="shared" si="1"/>
        <v>SKST</v>
      </c>
      <c r="K9" s="187" t="str">
        <f t="shared" si="2"/>
        <v>Perlík Josef (8) (SKST)</v>
      </c>
    </row>
    <row r="10" ht="15.75" customHeight="1">
      <c r="A10" s="190">
        <v>9.0</v>
      </c>
      <c r="B10" s="190">
        <v>85009.0</v>
      </c>
      <c r="C10" s="190" t="s">
        <v>213</v>
      </c>
      <c r="D10" s="190" t="s">
        <v>214</v>
      </c>
      <c r="E10" s="190">
        <v>2012.0</v>
      </c>
      <c r="F10" s="190" t="s">
        <v>191</v>
      </c>
      <c r="G10" s="190" t="s">
        <v>193</v>
      </c>
      <c r="H10" s="190" t="s">
        <v>204</v>
      </c>
      <c r="I10" s="186" t="s">
        <v>195</v>
      </c>
      <c r="J10" s="187" t="str">
        <f t="shared" si="1"/>
        <v>PINK!</v>
      </c>
      <c r="K10" s="187" t="str">
        <f t="shared" si="2"/>
        <v>Tuma Theodor (9) (PINK!)</v>
      </c>
    </row>
    <row r="11" ht="15.75" customHeight="1">
      <c r="A11" s="190">
        <v>10.0</v>
      </c>
      <c r="B11" s="190">
        <v>84556.0</v>
      </c>
      <c r="C11" s="190" t="s">
        <v>215</v>
      </c>
      <c r="D11" s="190" t="s">
        <v>212</v>
      </c>
      <c r="E11" s="190">
        <v>2010.0</v>
      </c>
      <c r="F11" s="190" t="s">
        <v>203</v>
      </c>
      <c r="G11" s="190" t="s">
        <v>193</v>
      </c>
      <c r="H11" s="190" t="s">
        <v>199</v>
      </c>
      <c r="I11" s="186" t="s">
        <v>195</v>
      </c>
      <c r="J11" s="187" t="str">
        <f t="shared" si="1"/>
        <v>SKST</v>
      </c>
      <c r="K11" s="187" t="str">
        <f t="shared" si="2"/>
        <v>Vít Josef (10) (SKST)</v>
      </c>
    </row>
    <row r="12" ht="15.75" customHeight="1">
      <c r="A12" s="190">
        <v>11.0</v>
      </c>
      <c r="B12" s="190">
        <v>81434.0</v>
      </c>
      <c r="C12" s="190" t="s">
        <v>216</v>
      </c>
      <c r="D12" s="190" t="s">
        <v>217</v>
      </c>
      <c r="E12" s="190">
        <v>2010.0</v>
      </c>
      <c r="F12" s="190" t="s">
        <v>218</v>
      </c>
      <c r="G12" s="190" t="s">
        <v>193</v>
      </c>
      <c r="H12" s="190" t="s">
        <v>199</v>
      </c>
      <c r="I12" s="186" t="s">
        <v>195</v>
      </c>
      <c r="J12" s="187" t="str">
        <f t="shared" si="1"/>
        <v>STAR</v>
      </c>
      <c r="K12" s="187" t="str">
        <f t="shared" si="2"/>
        <v>Holubová Barbora (11) (STAR)</v>
      </c>
    </row>
    <row r="13" ht="15.75" customHeight="1">
      <c r="A13" s="190">
        <v>12.0</v>
      </c>
      <c r="B13" s="190">
        <v>76156.0</v>
      </c>
      <c r="C13" s="190" t="s">
        <v>219</v>
      </c>
      <c r="D13" s="190" t="s">
        <v>220</v>
      </c>
      <c r="E13" s="190">
        <v>2009.0</v>
      </c>
      <c r="F13" s="190" t="s">
        <v>203</v>
      </c>
      <c r="G13" s="190" t="s">
        <v>193</v>
      </c>
      <c r="H13" s="190" t="s">
        <v>199</v>
      </c>
      <c r="I13" s="186" t="s">
        <v>195</v>
      </c>
      <c r="J13" s="187" t="str">
        <f t="shared" si="1"/>
        <v>SKST</v>
      </c>
      <c r="K13" s="187" t="str">
        <f t="shared" si="2"/>
        <v>Čupcová Viktorie (12) (SKST)</v>
      </c>
    </row>
    <row r="14" ht="15.75" customHeight="1">
      <c r="A14" s="190">
        <v>13.0</v>
      </c>
      <c r="B14" s="190">
        <v>80574.0</v>
      </c>
      <c r="C14" s="190" t="s">
        <v>221</v>
      </c>
      <c r="D14" s="190" t="s">
        <v>222</v>
      </c>
      <c r="E14" s="190">
        <v>2012.0</v>
      </c>
      <c r="F14" s="190" t="s">
        <v>203</v>
      </c>
      <c r="G14" s="190" t="s">
        <v>193</v>
      </c>
      <c r="H14" s="190" t="s">
        <v>204</v>
      </c>
      <c r="I14" s="186" t="s">
        <v>195</v>
      </c>
      <c r="J14" s="187" t="str">
        <f t="shared" si="1"/>
        <v>SKST</v>
      </c>
      <c r="K14" s="187" t="str">
        <f t="shared" si="2"/>
        <v>Voplakal Vojtěch (13) (SKST)</v>
      </c>
    </row>
    <row r="15" ht="15.75" customHeight="1">
      <c r="A15" s="190">
        <v>14.0</v>
      </c>
      <c r="B15" s="190">
        <v>89796.0</v>
      </c>
      <c r="C15" s="190" t="s">
        <v>223</v>
      </c>
      <c r="D15" s="190" t="s">
        <v>190</v>
      </c>
      <c r="E15" s="190">
        <v>2011.0</v>
      </c>
      <c r="F15" s="190" t="s">
        <v>224</v>
      </c>
      <c r="G15" s="190" t="s">
        <v>193</v>
      </c>
      <c r="H15" s="190" t="s">
        <v>204</v>
      </c>
      <c r="I15" s="186" t="s">
        <v>195</v>
      </c>
      <c r="J15" s="187" t="str">
        <f t="shared" si="1"/>
        <v>ČL</v>
      </c>
      <c r="K15" s="187" t="str">
        <f t="shared" si="2"/>
        <v>Koutecký Filip (14) (ČL)</v>
      </c>
    </row>
    <row r="16" ht="15.75" customHeight="1">
      <c r="A16" s="190">
        <v>15.0</v>
      </c>
      <c r="B16" s="190">
        <v>66914.0</v>
      </c>
      <c r="C16" s="190" t="s">
        <v>225</v>
      </c>
      <c r="D16" s="190" t="s">
        <v>226</v>
      </c>
      <c r="E16" s="190">
        <v>2010.0</v>
      </c>
      <c r="F16" s="190" t="s">
        <v>228</v>
      </c>
      <c r="G16" s="190" t="s">
        <v>193</v>
      </c>
      <c r="H16" s="190" t="s">
        <v>199</v>
      </c>
      <c r="I16" s="186" t="s">
        <v>195</v>
      </c>
      <c r="J16" s="187" t="str">
        <f t="shared" si="1"/>
        <v>Ji KŠ</v>
      </c>
      <c r="K16" s="187" t="str">
        <f t="shared" si="2"/>
        <v>Hanus Ondřej (15) (Ji KŠ)</v>
      </c>
    </row>
    <row r="17" ht="15.75" customHeight="1">
      <c r="A17" s="190">
        <v>16.0</v>
      </c>
      <c r="B17" s="190">
        <v>73728.0</v>
      </c>
      <c r="C17" s="190" t="s">
        <v>229</v>
      </c>
      <c r="D17" s="190" t="s">
        <v>230</v>
      </c>
      <c r="E17" s="190">
        <v>2012.0</v>
      </c>
      <c r="F17" s="190" t="s">
        <v>191</v>
      </c>
      <c r="G17" s="190" t="s">
        <v>193</v>
      </c>
      <c r="H17" s="190" t="s">
        <v>204</v>
      </c>
      <c r="I17" s="186" t="s">
        <v>195</v>
      </c>
      <c r="J17" s="187" t="str">
        <f t="shared" si="1"/>
        <v>PINK!</v>
      </c>
      <c r="K17" s="187" t="str">
        <f t="shared" si="2"/>
        <v>Korpová Tereza (16) (PINK!)</v>
      </c>
    </row>
    <row r="18" ht="15.75" customHeight="1">
      <c r="A18" s="190">
        <v>17.0</v>
      </c>
      <c r="B18" s="190">
        <v>82384.0</v>
      </c>
      <c r="C18" s="190" t="s">
        <v>231</v>
      </c>
      <c r="D18" s="190" t="s">
        <v>232</v>
      </c>
      <c r="E18" s="190">
        <v>2010.0</v>
      </c>
      <c r="F18" s="190" t="s">
        <v>198</v>
      </c>
      <c r="G18" s="190" t="s">
        <v>193</v>
      </c>
      <c r="H18" s="190" t="s">
        <v>199</v>
      </c>
      <c r="I18" s="186" t="s">
        <v>195</v>
      </c>
      <c r="J18" s="187" t="str">
        <f t="shared" si="1"/>
        <v>Bižu</v>
      </c>
      <c r="K18" s="187" t="str">
        <f t="shared" si="2"/>
        <v>Krejčík Jan (17) (Bižu)</v>
      </c>
    </row>
    <row r="19" ht="15.75" customHeight="1">
      <c r="A19" s="190">
        <v>18.0</v>
      </c>
      <c r="B19" s="190">
        <v>69940.0</v>
      </c>
      <c r="C19" s="190" t="s">
        <v>233</v>
      </c>
      <c r="D19" s="190" t="s">
        <v>234</v>
      </c>
      <c r="E19" s="190">
        <v>2008.0</v>
      </c>
      <c r="F19" s="190" t="s">
        <v>235</v>
      </c>
      <c r="G19" s="190" t="s">
        <v>193</v>
      </c>
      <c r="H19" s="190" t="s">
        <v>194</v>
      </c>
      <c r="I19" s="186" t="s">
        <v>195</v>
      </c>
      <c r="J19" s="187" t="str">
        <f t="shared" si="1"/>
        <v>Turnov</v>
      </c>
      <c r="K19" s="187" t="str">
        <f t="shared" si="2"/>
        <v>Nechvíl Richard (18) (Turnov)</v>
      </c>
    </row>
    <row r="20" ht="15.75" customHeight="1">
      <c r="A20" s="190">
        <v>18.0</v>
      </c>
      <c r="B20" s="190">
        <v>84775.0</v>
      </c>
      <c r="C20" s="190" t="s">
        <v>236</v>
      </c>
      <c r="D20" s="190" t="s">
        <v>202</v>
      </c>
      <c r="E20" s="190">
        <v>2009.0</v>
      </c>
      <c r="F20" s="190" t="s">
        <v>237</v>
      </c>
      <c r="G20" s="190" t="s">
        <v>193</v>
      </c>
      <c r="H20" s="190" t="s">
        <v>199</v>
      </c>
      <c r="I20" s="186" t="s">
        <v>195</v>
      </c>
      <c r="J20" s="187" t="str">
        <f t="shared" si="1"/>
        <v>KMST</v>
      </c>
      <c r="K20" s="187" t="str">
        <f t="shared" si="2"/>
        <v>Kout Matěj (18) (KMST)</v>
      </c>
    </row>
    <row r="21" ht="15.75" customHeight="1">
      <c r="A21" s="190">
        <v>20.0</v>
      </c>
      <c r="B21" s="190">
        <v>70682.0</v>
      </c>
      <c r="C21" s="190" t="s">
        <v>239</v>
      </c>
      <c r="D21" s="190" t="s">
        <v>232</v>
      </c>
      <c r="E21" s="190">
        <v>2009.0</v>
      </c>
      <c r="F21" s="190" t="s">
        <v>191</v>
      </c>
      <c r="G21" s="190" t="s">
        <v>193</v>
      </c>
      <c r="H21" s="190" t="s">
        <v>199</v>
      </c>
      <c r="I21" s="186" t="s">
        <v>195</v>
      </c>
      <c r="J21" s="187" t="str">
        <f t="shared" si="1"/>
        <v>PINK!</v>
      </c>
      <c r="K21" s="187" t="str">
        <f t="shared" si="2"/>
        <v>Fiřt Jan (20) (PINK!)</v>
      </c>
    </row>
    <row r="22" ht="15.75" customHeight="1">
      <c r="A22" s="190">
        <v>21.0</v>
      </c>
      <c r="B22" s="190">
        <v>86717.0</v>
      </c>
      <c r="C22" s="190" t="s">
        <v>240</v>
      </c>
      <c r="D22" s="190" t="s">
        <v>241</v>
      </c>
      <c r="E22" s="190">
        <v>2011.0</v>
      </c>
      <c r="F22" s="190" t="s">
        <v>198</v>
      </c>
      <c r="G22" s="190" t="s">
        <v>193</v>
      </c>
      <c r="H22" s="190" t="s">
        <v>204</v>
      </c>
      <c r="I22" s="186" t="s">
        <v>195</v>
      </c>
      <c r="J22" s="187" t="str">
        <f t="shared" si="1"/>
        <v>Bižu</v>
      </c>
      <c r="K22" s="187" t="str">
        <f t="shared" si="2"/>
        <v>Provazníková Alena (21) (Bižu)</v>
      </c>
    </row>
    <row r="23" ht="15.75" customHeight="1">
      <c r="A23" s="190">
        <v>22.0</v>
      </c>
      <c r="B23" s="190">
        <v>84933.0</v>
      </c>
      <c r="C23" s="190" t="s">
        <v>242</v>
      </c>
      <c r="D23" s="190" t="s">
        <v>243</v>
      </c>
      <c r="E23" s="190">
        <v>2010.0</v>
      </c>
      <c r="F23" s="190" t="s">
        <v>224</v>
      </c>
      <c r="G23" s="190" t="s">
        <v>193</v>
      </c>
      <c r="H23" s="190" t="s">
        <v>199</v>
      </c>
      <c r="I23" s="186" t="s">
        <v>195</v>
      </c>
      <c r="J23" s="187" t="str">
        <f t="shared" si="1"/>
        <v>ČL</v>
      </c>
      <c r="K23" s="187" t="str">
        <f t="shared" si="2"/>
        <v>Škorpil Jaroslav (22) (ČL)</v>
      </c>
    </row>
    <row r="24" ht="15.75" customHeight="1">
      <c r="A24" s="190">
        <v>23.0</v>
      </c>
      <c r="B24" s="190">
        <v>85333.0</v>
      </c>
      <c r="C24" s="190" t="s">
        <v>244</v>
      </c>
      <c r="D24" s="190" t="s">
        <v>243</v>
      </c>
      <c r="E24" s="190">
        <v>2011.0</v>
      </c>
      <c r="F24" s="190" t="s">
        <v>224</v>
      </c>
      <c r="G24" s="190" t="s">
        <v>193</v>
      </c>
      <c r="H24" s="190" t="s">
        <v>204</v>
      </c>
      <c r="I24" s="186" t="s">
        <v>195</v>
      </c>
      <c r="J24" s="187" t="str">
        <f t="shared" si="1"/>
        <v>ČL</v>
      </c>
      <c r="K24" s="187" t="str">
        <f t="shared" si="2"/>
        <v>Kuchyňka Jaroslav (23) (ČL)</v>
      </c>
    </row>
    <row r="25" ht="15.75" customHeight="1">
      <c r="A25" s="190">
        <v>24.0</v>
      </c>
      <c r="B25" s="190">
        <v>91595.0</v>
      </c>
      <c r="C25" s="190" t="s">
        <v>245</v>
      </c>
      <c r="D25" s="190" t="s">
        <v>246</v>
      </c>
      <c r="E25" s="190">
        <v>2008.0</v>
      </c>
      <c r="F25" s="190" t="s">
        <v>247</v>
      </c>
      <c r="G25" s="190" t="s">
        <v>193</v>
      </c>
      <c r="H25" s="190" t="s">
        <v>194</v>
      </c>
      <c r="I25" s="186" t="s">
        <v>195</v>
      </c>
      <c r="J25" s="187" t="str">
        <f t="shared" si="1"/>
        <v>ST Fr.</v>
      </c>
      <c r="K25" s="187" t="str">
        <f t="shared" si="2"/>
        <v>Kvapil Tomáš (24) (ST Fr.)</v>
      </c>
    </row>
    <row r="26" ht="15.75" customHeight="1">
      <c r="A26" s="190">
        <v>24.0</v>
      </c>
      <c r="B26" s="190">
        <v>82988.0</v>
      </c>
      <c r="C26" s="190" t="s">
        <v>248</v>
      </c>
      <c r="D26" s="190" t="s">
        <v>249</v>
      </c>
      <c r="E26" s="190">
        <v>2009.0</v>
      </c>
      <c r="F26" s="190" t="s">
        <v>218</v>
      </c>
      <c r="G26" s="190" t="s">
        <v>193</v>
      </c>
      <c r="H26" s="190" t="s">
        <v>199</v>
      </c>
      <c r="I26" s="186" t="s">
        <v>195</v>
      </c>
      <c r="J26" s="187" t="str">
        <f t="shared" si="1"/>
        <v>STAR</v>
      </c>
      <c r="K26" s="187" t="str">
        <f t="shared" si="2"/>
        <v>Svoboda Daniel (24) (STAR)</v>
      </c>
    </row>
    <row r="27" ht="15.75" customHeight="1">
      <c r="A27" s="190">
        <v>26.0</v>
      </c>
      <c r="B27" s="190">
        <v>89072.0</v>
      </c>
      <c r="C27" s="190" t="s">
        <v>250</v>
      </c>
      <c r="D27" s="190" t="s">
        <v>222</v>
      </c>
      <c r="E27" s="190">
        <v>2009.0</v>
      </c>
      <c r="F27" s="190" t="s">
        <v>224</v>
      </c>
      <c r="G27" s="190" t="s">
        <v>193</v>
      </c>
      <c r="H27" s="190" t="s">
        <v>199</v>
      </c>
      <c r="I27" s="186" t="s">
        <v>195</v>
      </c>
      <c r="J27" s="187" t="str">
        <f t="shared" si="1"/>
        <v>ČL</v>
      </c>
      <c r="K27" s="187" t="str">
        <f t="shared" si="2"/>
        <v>Krob Vojtěch (26) (ČL)</v>
      </c>
    </row>
    <row r="28" ht="15.75" customHeight="1">
      <c r="A28" s="190">
        <v>27.0</v>
      </c>
      <c r="B28" s="190">
        <v>76019.0</v>
      </c>
      <c r="C28" s="190" t="s">
        <v>251</v>
      </c>
      <c r="D28" s="190" t="s">
        <v>222</v>
      </c>
      <c r="E28" s="190">
        <v>2010.0</v>
      </c>
      <c r="F28" s="190" t="s">
        <v>247</v>
      </c>
      <c r="G28" s="190" t="s">
        <v>193</v>
      </c>
      <c r="H28" s="190" t="s">
        <v>199</v>
      </c>
      <c r="I28" s="186" t="s">
        <v>195</v>
      </c>
      <c r="J28" s="187" t="str">
        <f t="shared" si="1"/>
        <v>ST Fr.</v>
      </c>
      <c r="K28" s="187" t="str">
        <f t="shared" si="2"/>
        <v>Nohejl Vojtěch (27) (ST Fr.)</v>
      </c>
    </row>
    <row r="29" ht="15.75" customHeight="1">
      <c r="A29" s="190">
        <v>28.0</v>
      </c>
      <c r="B29" s="190">
        <v>89482.0</v>
      </c>
      <c r="C29" s="190" t="s">
        <v>252</v>
      </c>
      <c r="D29" s="190" t="s">
        <v>208</v>
      </c>
      <c r="E29" s="190">
        <v>2012.0</v>
      </c>
      <c r="F29" s="190" t="s">
        <v>191</v>
      </c>
      <c r="G29" s="190" t="s">
        <v>193</v>
      </c>
      <c r="H29" s="190" t="s">
        <v>204</v>
      </c>
      <c r="I29" s="186" t="s">
        <v>195</v>
      </c>
      <c r="J29" s="187" t="str">
        <f t="shared" si="1"/>
        <v>PINK!</v>
      </c>
      <c r="K29" s="187" t="str">
        <f t="shared" si="2"/>
        <v>Hrníčko Matyáš (28) (PINK!)</v>
      </c>
    </row>
    <row r="30" ht="15.75" customHeight="1">
      <c r="A30" s="190">
        <v>29.0</v>
      </c>
      <c r="B30" s="190">
        <v>81651.0</v>
      </c>
      <c r="C30" s="190" t="s">
        <v>253</v>
      </c>
      <c r="D30" s="190" t="s">
        <v>246</v>
      </c>
      <c r="E30" s="190">
        <v>2010.0</v>
      </c>
      <c r="F30" s="190" t="s">
        <v>237</v>
      </c>
      <c r="G30" s="190" t="s">
        <v>193</v>
      </c>
      <c r="H30" s="190" t="s">
        <v>199</v>
      </c>
      <c r="I30" s="186" t="s">
        <v>195</v>
      </c>
      <c r="J30" s="187" t="str">
        <f t="shared" si="1"/>
        <v>KMST</v>
      </c>
      <c r="K30" s="187" t="str">
        <f t="shared" si="2"/>
        <v>Günter Tomáš (29) (KMST)</v>
      </c>
    </row>
    <row r="31" ht="15.75" customHeight="1">
      <c r="A31" s="190">
        <v>30.0</v>
      </c>
      <c r="B31" s="190">
        <v>78017.0</v>
      </c>
      <c r="C31" s="190" t="s">
        <v>254</v>
      </c>
      <c r="D31" s="190" t="s">
        <v>255</v>
      </c>
      <c r="E31" s="190">
        <v>2011.0</v>
      </c>
      <c r="F31" s="190" t="s">
        <v>228</v>
      </c>
      <c r="G31" s="190" t="s">
        <v>193</v>
      </c>
      <c r="H31" s="190" t="s">
        <v>204</v>
      </c>
      <c r="I31" s="186" t="s">
        <v>195</v>
      </c>
      <c r="J31" s="187" t="str">
        <f t="shared" si="1"/>
        <v>Ji KŠ</v>
      </c>
      <c r="K31" s="187" t="str">
        <f t="shared" si="2"/>
        <v>Křivánek Viktor (30) (Ji KŠ)</v>
      </c>
    </row>
    <row r="32" ht="15.75" customHeight="1">
      <c r="A32" s="190">
        <v>31.0</v>
      </c>
      <c r="B32" s="190">
        <v>85049.0</v>
      </c>
      <c r="C32" s="190" t="s">
        <v>256</v>
      </c>
      <c r="D32" s="190" t="s">
        <v>212</v>
      </c>
      <c r="E32" s="190">
        <v>2015.0</v>
      </c>
      <c r="F32" s="190" t="s">
        <v>198</v>
      </c>
      <c r="G32" s="190" t="s">
        <v>193</v>
      </c>
      <c r="H32" s="190" t="s">
        <v>257</v>
      </c>
      <c r="I32" s="186" t="s">
        <v>195</v>
      </c>
      <c r="J32" s="187" t="str">
        <f t="shared" si="1"/>
        <v>Bižu</v>
      </c>
      <c r="K32" s="187" t="str">
        <f t="shared" si="2"/>
        <v>Kuchyňa Josef (31) (Bižu)</v>
      </c>
    </row>
    <row r="33" ht="15.75" customHeight="1">
      <c r="A33" s="190">
        <v>32.0</v>
      </c>
      <c r="B33" s="190">
        <v>76851.0</v>
      </c>
      <c r="C33" s="190" t="s">
        <v>258</v>
      </c>
      <c r="D33" s="190" t="s">
        <v>259</v>
      </c>
      <c r="E33" s="190">
        <v>2010.0</v>
      </c>
      <c r="F33" s="190" t="s">
        <v>191</v>
      </c>
      <c r="G33" s="190" t="s">
        <v>193</v>
      </c>
      <c r="H33" s="190" t="s">
        <v>199</v>
      </c>
      <c r="I33" s="186" t="s">
        <v>195</v>
      </c>
      <c r="J33" s="187" t="str">
        <f t="shared" si="1"/>
        <v>PINK!</v>
      </c>
      <c r="K33" s="187" t="str">
        <f t="shared" si="2"/>
        <v>Kožich Vítek (32) (PINK!)</v>
      </c>
    </row>
    <row r="34" ht="15.75" customHeight="1">
      <c r="A34" s="190">
        <v>33.0</v>
      </c>
      <c r="B34" s="190">
        <v>78573.0</v>
      </c>
      <c r="C34" s="190" t="s">
        <v>260</v>
      </c>
      <c r="D34" s="190" t="s">
        <v>261</v>
      </c>
      <c r="E34" s="190">
        <v>2008.0</v>
      </c>
      <c r="F34" s="190" t="s">
        <v>262</v>
      </c>
      <c r="G34" s="190" t="s">
        <v>193</v>
      </c>
      <c r="H34" s="190" t="s">
        <v>194</v>
      </c>
      <c r="I34" s="186" t="s">
        <v>195</v>
      </c>
      <c r="J34" s="187" t="str">
        <f t="shared" si="1"/>
        <v>Víchová</v>
      </c>
      <c r="K34" s="187" t="str">
        <f t="shared" si="2"/>
        <v>Fajstauer Michal (33) (Víchová)</v>
      </c>
    </row>
    <row r="35" ht="15.75" customHeight="1">
      <c r="A35" s="190">
        <v>34.0</v>
      </c>
      <c r="B35" s="190">
        <v>87221.0</v>
      </c>
      <c r="C35" s="190" t="s">
        <v>263</v>
      </c>
      <c r="D35" s="190" t="s">
        <v>264</v>
      </c>
      <c r="E35" s="190">
        <v>2011.0</v>
      </c>
      <c r="F35" s="190" t="s">
        <v>247</v>
      </c>
      <c r="G35" s="190" t="s">
        <v>193</v>
      </c>
      <c r="H35" s="190" t="s">
        <v>204</v>
      </c>
      <c r="I35" s="186" t="s">
        <v>195</v>
      </c>
      <c r="J35" s="187" t="str">
        <f t="shared" si="1"/>
        <v>ST Fr.</v>
      </c>
      <c r="K35" s="187" t="str">
        <f t="shared" si="2"/>
        <v>Havel Lukáš (34) (ST Fr.)</v>
      </c>
    </row>
    <row r="36" ht="15.75" customHeight="1">
      <c r="A36" s="190">
        <v>35.0</v>
      </c>
      <c r="B36" s="190">
        <v>84627.0</v>
      </c>
      <c r="C36" s="190" t="s">
        <v>265</v>
      </c>
      <c r="D36" s="190" t="s">
        <v>226</v>
      </c>
      <c r="E36" s="190">
        <v>2013.0</v>
      </c>
      <c r="F36" s="190" t="s">
        <v>191</v>
      </c>
      <c r="G36" s="190" t="s">
        <v>193</v>
      </c>
      <c r="H36" s="190" t="s">
        <v>266</v>
      </c>
      <c r="I36" s="186" t="s">
        <v>195</v>
      </c>
      <c r="J36" s="187" t="str">
        <f t="shared" si="1"/>
        <v>PINK!</v>
      </c>
      <c r="K36" s="187" t="str">
        <f t="shared" si="2"/>
        <v>Louda Ondřej (35) (PINK!)</v>
      </c>
    </row>
    <row r="37" ht="15.75" customHeight="1">
      <c r="A37" s="190">
        <v>36.0</v>
      </c>
      <c r="B37" s="190">
        <v>82379.0</v>
      </c>
      <c r="C37" s="190" t="s">
        <v>267</v>
      </c>
      <c r="D37" s="190" t="s">
        <v>268</v>
      </c>
      <c r="E37" s="190">
        <v>2011.0</v>
      </c>
      <c r="F37" s="190" t="s">
        <v>198</v>
      </c>
      <c r="G37" s="190" t="s">
        <v>193</v>
      </c>
      <c r="H37" s="190" t="s">
        <v>204</v>
      </c>
      <c r="I37" s="186" t="s">
        <v>195</v>
      </c>
      <c r="J37" s="187" t="str">
        <f t="shared" si="1"/>
        <v>Bižu</v>
      </c>
      <c r="K37" s="187" t="str">
        <f t="shared" si="2"/>
        <v>Hudák František (36) (Bižu)</v>
      </c>
    </row>
    <row r="38" ht="15.75" customHeight="1">
      <c r="A38" s="190">
        <v>36.0</v>
      </c>
      <c r="B38" s="190">
        <v>78422.0</v>
      </c>
      <c r="C38" s="190" t="s">
        <v>219</v>
      </c>
      <c r="D38" s="190" t="s">
        <v>269</v>
      </c>
      <c r="E38" s="190">
        <v>2012.0</v>
      </c>
      <c r="F38" s="190" t="s">
        <v>203</v>
      </c>
      <c r="G38" s="190" t="s">
        <v>193</v>
      </c>
      <c r="H38" s="190" t="s">
        <v>204</v>
      </c>
      <c r="I38" s="186" t="s">
        <v>195</v>
      </c>
      <c r="J38" s="187" t="str">
        <f t="shared" si="1"/>
        <v>SKST</v>
      </c>
      <c r="K38" s="187" t="str">
        <f t="shared" si="2"/>
        <v>Čupcová Valerie (36) (SKST)</v>
      </c>
    </row>
    <row r="39" ht="15.75" customHeight="1">
      <c r="A39" s="190">
        <v>38.0</v>
      </c>
      <c r="B39" s="190">
        <v>85285.0</v>
      </c>
      <c r="C39" s="190" t="s">
        <v>270</v>
      </c>
      <c r="D39" s="190" t="s">
        <v>255</v>
      </c>
      <c r="E39" s="190">
        <v>2010.0</v>
      </c>
      <c r="F39" s="190" t="s">
        <v>191</v>
      </c>
      <c r="G39" s="190" t="s">
        <v>193</v>
      </c>
      <c r="H39" s="190" t="s">
        <v>199</v>
      </c>
      <c r="I39" s="186" t="s">
        <v>195</v>
      </c>
      <c r="J39" s="187" t="str">
        <f t="shared" si="1"/>
        <v>PINK!</v>
      </c>
      <c r="K39" s="187" t="str">
        <f t="shared" si="2"/>
        <v>Novotný Viktor (38) (PINK!)</v>
      </c>
    </row>
    <row r="40" ht="15.75" customHeight="1">
      <c r="A40" s="190">
        <v>39.0</v>
      </c>
      <c r="B40" s="190">
        <v>87411.0</v>
      </c>
      <c r="C40" s="190" t="s">
        <v>271</v>
      </c>
      <c r="D40" s="190" t="s">
        <v>272</v>
      </c>
      <c r="E40" s="190">
        <v>2011.0</v>
      </c>
      <c r="F40" s="190" t="s">
        <v>198</v>
      </c>
      <c r="G40" s="190" t="s">
        <v>193</v>
      </c>
      <c r="H40" s="190" t="s">
        <v>204</v>
      </c>
      <c r="I40" s="186" t="s">
        <v>195</v>
      </c>
      <c r="J40" s="187" t="str">
        <f t="shared" si="1"/>
        <v>Bižu</v>
      </c>
      <c r="K40" s="187" t="str">
        <f t="shared" si="2"/>
        <v>Švarc Dominik (39) (Bižu)</v>
      </c>
    </row>
    <row r="41" ht="15.75" customHeight="1">
      <c r="A41" s="190">
        <v>40.0</v>
      </c>
      <c r="B41" s="190">
        <v>84407.0</v>
      </c>
      <c r="C41" s="190" t="s">
        <v>273</v>
      </c>
      <c r="D41" s="190" t="s">
        <v>274</v>
      </c>
      <c r="E41" s="190">
        <v>2014.0</v>
      </c>
      <c r="F41" s="190" t="s">
        <v>191</v>
      </c>
      <c r="G41" s="190" t="s">
        <v>193</v>
      </c>
      <c r="H41" s="190" t="s">
        <v>266</v>
      </c>
      <c r="I41" s="186" t="s">
        <v>195</v>
      </c>
      <c r="J41" s="187" t="str">
        <f t="shared" si="1"/>
        <v>PINK!</v>
      </c>
      <c r="K41" s="187" t="str">
        <f t="shared" si="2"/>
        <v>Vargová Stella (40) (PINK!)</v>
      </c>
    </row>
    <row r="42" ht="15.75" customHeight="1">
      <c r="A42" s="190">
        <v>41.0</v>
      </c>
      <c r="B42" s="190">
        <v>84470.0</v>
      </c>
      <c r="C42" s="190" t="s">
        <v>275</v>
      </c>
      <c r="D42" s="190" t="s">
        <v>232</v>
      </c>
      <c r="E42" s="190">
        <v>2010.0</v>
      </c>
      <c r="F42" s="190" t="s">
        <v>191</v>
      </c>
      <c r="G42" s="190" t="s">
        <v>193</v>
      </c>
      <c r="H42" s="190" t="s">
        <v>199</v>
      </c>
      <c r="I42" s="186" t="s">
        <v>195</v>
      </c>
      <c r="J42" s="187" t="str">
        <f t="shared" si="1"/>
        <v>PINK!</v>
      </c>
      <c r="K42" s="187" t="str">
        <f t="shared" si="2"/>
        <v>Mervart Jan (41) (PINK!)</v>
      </c>
    </row>
    <row r="43" ht="15.75" customHeight="1">
      <c r="A43" s="190">
        <v>42.0</v>
      </c>
      <c r="B43" s="190">
        <v>84425.0</v>
      </c>
      <c r="C43" s="190" t="s">
        <v>276</v>
      </c>
      <c r="D43" s="190" t="s">
        <v>277</v>
      </c>
      <c r="E43" s="190">
        <v>2014.0</v>
      </c>
      <c r="F43" s="190" t="s">
        <v>278</v>
      </c>
      <c r="G43" s="190" t="s">
        <v>193</v>
      </c>
      <c r="H43" s="190" t="s">
        <v>266</v>
      </c>
      <c r="I43" s="186" t="s">
        <v>195</v>
      </c>
      <c r="J43" s="187" t="str">
        <f t="shared" si="1"/>
        <v>AST</v>
      </c>
      <c r="K43" s="187" t="str">
        <f t="shared" si="2"/>
        <v>Pinc Jonáš (42) (AST)</v>
      </c>
    </row>
    <row r="44" ht="15.75" customHeight="1">
      <c r="A44" s="190">
        <v>43.0</v>
      </c>
      <c r="B44" s="190">
        <v>87840.0</v>
      </c>
      <c r="C44" s="190" t="s">
        <v>279</v>
      </c>
      <c r="D44" s="190" t="s">
        <v>280</v>
      </c>
      <c r="E44" s="190">
        <v>2009.0</v>
      </c>
      <c r="F44" s="190" t="s">
        <v>224</v>
      </c>
      <c r="G44" s="190" t="s">
        <v>193</v>
      </c>
      <c r="H44" s="190" t="s">
        <v>199</v>
      </c>
      <c r="I44" s="186" t="s">
        <v>195</v>
      </c>
      <c r="J44" s="187" t="str">
        <f t="shared" si="1"/>
        <v>ČL</v>
      </c>
      <c r="K44" s="187" t="str">
        <f t="shared" si="2"/>
        <v>Janatka Adam (43) (ČL)</v>
      </c>
    </row>
    <row r="45" ht="15.75" customHeight="1">
      <c r="A45" s="190">
        <v>44.0</v>
      </c>
      <c r="B45" s="190">
        <v>87841.0</v>
      </c>
      <c r="C45" s="190" t="s">
        <v>281</v>
      </c>
      <c r="D45" s="190" t="s">
        <v>249</v>
      </c>
      <c r="E45" s="190">
        <v>2010.0</v>
      </c>
      <c r="F45" s="190" t="s">
        <v>224</v>
      </c>
      <c r="G45" s="190" t="s">
        <v>193</v>
      </c>
      <c r="H45" s="190" t="s">
        <v>199</v>
      </c>
      <c r="I45" s="186" t="s">
        <v>195</v>
      </c>
      <c r="J45" s="187" t="str">
        <f t="shared" si="1"/>
        <v>ČL</v>
      </c>
      <c r="K45" s="187" t="str">
        <f t="shared" si="2"/>
        <v>Rachač Daniel (44) (ČL)</v>
      </c>
    </row>
    <row r="46" ht="15.75" customHeight="1">
      <c r="A46" s="190">
        <v>45.0</v>
      </c>
      <c r="B46" s="190">
        <v>84286.0</v>
      </c>
      <c r="C46" s="190" t="s">
        <v>282</v>
      </c>
      <c r="D46" s="190" t="s">
        <v>206</v>
      </c>
      <c r="E46" s="190">
        <v>2013.0</v>
      </c>
      <c r="F46" s="190" t="s">
        <v>237</v>
      </c>
      <c r="G46" s="190" t="s">
        <v>193</v>
      </c>
      <c r="H46" s="190" t="s">
        <v>266</v>
      </c>
      <c r="I46" s="186" t="s">
        <v>195</v>
      </c>
      <c r="J46" s="187" t="str">
        <f t="shared" si="1"/>
        <v>KMST</v>
      </c>
      <c r="K46" s="187" t="str">
        <f t="shared" si="2"/>
        <v>Jantsch Antonín (45) (KMST)</v>
      </c>
    </row>
    <row r="47" ht="15.75" customHeight="1">
      <c r="A47" s="190">
        <v>46.0</v>
      </c>
      <c r="B47" s="190">
        <v>87839.0</v>
      </c>
      <c r="C47" s="190" t="s">
        <v>283</v>
      </c>
      <c r="D47" s="190" t="s">
        <v>284</v>
      </c>
      <c r="E47" s="190">
        <v>2011.0</v>
      </c>
      <c r="F47" s="190" t="s">
        <v>224</v>
      </c>
      <c r="G47" s="190" t="s">
        <v>193</v>
      </c>
      <c r="H47" s="190" t="s">
        <v>204</v>
      </c>
      <c r="I47" s="186" t="s">
        <v>195</v>
      </c>
      <c r="J47" s="187" t="str">
        <f t="shared" si="1"/>
        <v>ČL</v>
      </c>
      <c r="K47" s="187" t="str">
        <f t="shared" si="2"/>
        <v>Humhal Jiří (46) (ČL)</v>
      </c>
    </row>
    <row r="48" ht="15.75" customHeight="1">
      <c r="A48" s="190">
        <v>47.0</v>
      </c>
      <c r="B48" s="190">
        <v>78127.0</v>
      </c>
      <c r="C48" s="190" t="s">
        <v>285</v>
      </c>
      <c r="D48" s="190" t="s">
        <v>286</v>
      </c>
      <c r="E48" s="190">
        <v>2008.0</v>
      </c>
      <c r="F48" s="190" t="s">
        <v>287</v>
      </c>
      <c r="G48" s="190" t="s">
        <v>193</v>
      </c>
      <c r="H48" s="190" t="s">
        <v>194</v>
      </c>
      <c r="I48" s="186" t="s">
        <v>195</v>
      </c>
      <c r="J48" s="187" t="str">
        <f t="shared" si="1"/>
        <v>Smržovka</v>
      </c>
      <c r="K48" s="187" t="str">
        <f t="shared" si="2"/>
        <v>Salaba Marek (47) (Smržovka)</v>
      </c>
    </row>
    <row r="49" ht="15.75" customHeight="1">
      <c r="A49" s="190">
        <v>48.0</v>
      </c>
      <c r="B49" s="190">
        <v>76640.0</v>
      </c>
      <c r="C49" s="190" t="s">
        <v>288</v>
      </c>
      <c r="D49" s="190" t="s">
        <v>289</v>
      </c>
      <c r="E49" s="190">
        <v>2009.0</v>
      </c>
      <c r="F49" s="190" t="s">
        <v>218</v>
      </c>
      <c r="G49" s="190" t="s">
        <v>193</v>
      </c>
      <c r="H49" s="190" t="s">
        <v>199</v>
      </c>
      <c r="I49" s="186" t="s">
        <v>195</v>
      </c>
      <c r="J49" s="187" t="str">
        <f t="shared" si="1"/>
        <v>STAR</v>
      </c>
      <c r="K49" s="187" t="str">
        <f t="shared" si="2"/>
        <v>Táborský Václav (48) (STAR)</v>
      </c>
    </row>
    <row r="50" ht="15.75" customHeight="1">
      <c r="A50" s="190">
        <v>49.0</v>
      </c>
      <c r="B50" s="190">
        <v>87072.0</v>
      </c>
      <c r="C50" s="190" t="s">
        <v>248</v>
      </c>
      <c r="D50" s="190" t="s">
        <v>232</v>
      </c>
      <c r="E50" s="190">
        <v>2013.0</v>
      </c>
      <c r="F50" s="190" t="s">
        <v>191</v>
      </c>
      <c r="G50" s="190" t="s">
        <v>193</v>
      </c>
      <c r="H50" s="190" t="s">
        <v>266</v>
      </c>
      <c r="I50" s="186" t="s">
        <v>195</v>
      </c>
      <c r="J50" s="187" t="str">
        <f t="shared" si="1"/>
        <v>PINK!</v>
      </c>
      <c r="K50" s="187" t="str">
        <f t="shared" si="2"/>
        <v>Svoboda Jan (49) (PINK!)</v>
      </c>
    </row>
    <row r="51" ht="15.75" customHeight="1">
      <c r="A51" s="190">
        <v>50.0</v>
      </c>
      <c r="B51" s="190">
        <v>84371.0</v>
      </c>
      <c r="C51" s="190" t="s">
        <v>290</v>
      </c>
      <c r="D51" s="190" t="s">
        <v>291</v>
      </c>
      <c r="E51" s="190">
        <v>2013.0</v>
      </c>
      <c r="F51" s="190" t="s">
        <v>191</v>
      </c>
      <c r="G51" s="190" t="s">
        <v>193</v>
      </c>
      <c r="H51" s="190" t="s">
        <v>266</v>
      </c>
      <c r="I51" s="186" t="s">
        <v>195</v>
      </c>
      <c r="J51" s="187" t="str">
        <f t="shared" si="1"/>
        <v>PINK!</v>
      </c>
      <c r="K51" s="187" t="str">
        <f t="shared" si="2"/>
        <v>Johanová Sofie (50) (PINK!)</v>
      </c>
    </row>
    <row r="52" ht="15.75" customHeight="1">
      <c r="A52" s="190">
        <v>51.0</v>
      </c>
      <c r="B52" s="190">
        <v>81301.0</v>
      </c>
      <c r="C52" s="190" t="s">
        <v>292</v>
      </c>
      <c r="D52" s="190" t="s">
        <v>293</v>
      </c>
      <c r="E52" s="190">
        <v>2011.0</v>
      </c>
      <c r="F52" s="190" t="s">
        <v>237</v>
      </c>
      <c r="G52" s="190" t="s">
        <v>193</v>
      </c>
      <c r="H52" s="190" t="s">
        <v>204</v>
      </c>
      <c r="I52" s="186" t="s">
        <v>195</v>
      </c>
      <c r="J52" s="187" t="str">
        <f t="shared" si="1"/>
        <v>KMST</v>
      </c>
      <c r="K52" s="187" t="str">
        <f t="shared" si="2"/>
        <v>Valášek Šimon (51) (KMST)</v>
      </c>
    </row>
    <row r="53" ht="15.75" customHeight="1">
      <c r="A53" s="190">
        <v>52.0</v>
      </c>
      <c r="B53" s="190">
        <v>85402.0</v>
      </c>
      <c r="C53" s="190" t="s">
        <v>294</v>
      </c>
      <c r="D53" s="190" t="s">
        <v>230</v>
      </c>
      <c r="E53" s="190">
        <v>2015.0</v>
      </c>
      <c r="F53" s="190" t="s">
        <v>203</v>
      </c>
      <c r="G53" s="190" t="s">
        <v>193</v>
      </c>
      <c r="H53" s="190" t="s">
        <v>257</v>
      </c>
      <c r="I53" s="186" t="s">
        <v>195</v>
      </c>
      <c r="J53" s="187" t="str">
        <f t="shared" si="1"/>
        <v>SKST</v>
      </c>
      <c r="K53" s="187" t="str">
        <f t="shared" si="2"/>
        <v>Trávníčková Tereza (52) (SKST)</v>
      </c>
    </row>
    <row r="54" ht="15.75" customHeight="1">
      <c r="A54" s="190">
        <v>53.0</v>
      </c>
      <c r="B54" s="190">
        <v>81299.0</v>
      </c>
      <c r="C54" s="190" t="s">
        <v>295</v>
      </c>
      <c r="D54" s="190" t="s">
        <v>296</v>
      </c>
      <c r="E54" s="190">
        <v>2010.0</v>
      </c>
      <c r="F54" s="190" t="s">
        <v>237</v>
      </c>
      <c r="G54" s="190" t="s">
        <v>193</v>
      </c>
      <c r="H54" s="190" t="s">
        <v>199</v>
      </c>
      <c r="I54" s="186" t="s">
        <v>195</v>
      </c>
      <c r="J54" s="187" t="str">
        <f t="shared" si="1"/>
        <v>KMST</v>
      </c>
      <c r="K54" s="187" t="str">
        <f t="shared" si="2"/>
        <v>Trojan Jáchym (53) (KMST)</v>
      </c>
    </row>
    <row r="55" ht="15.75" customHeight="1">
      <c r="A55" s="190">
        <v>54.0</v>
      </c>
      <c r="B55" s="190">
        <v>87340.0</v>
      </c>
      <c r="C55" s="190" t="s">
        <v>297</v>
      </c>
      <c r="D55" s="190" t="s">
        <v>298</v>
      </c>
      <c r="E55" s="190">
        <v>2010.0</v>
      </c>
      <c r="F55" s="190" t="s">
        <v>218</v>
      </c>
      <c r="G55" s="190" t="s">
        <v>193</v>
      </c>
      <c r="H55" s="190" t="s">
        <v>199</v>
      </c>
      <c r="I55" s="186" t="s">
        <v>195</v>
      </c>
      <c r="J55" s="187" t="str">
        <f t="shared" si="1"/>
        <v>STAR</v>
      </c>
      <c r="K55" s="187" t="str">
        <f t="shared" si="2"/>
        <v>Ponocný Radek (54) (STAR)</v>
      </c>
    </row>
    <row r="56" ht="15.75" customHeight="1">
      <c r="A56" s="190">
        <v>55.0</v>
      </c>
      <c r="B56" s="190">
        <v>82036.0</v>
      </c>
      <c r="C56" s="190" t="s">
        <v>299</v>
      </c>
      <c r="D56" s="190" t="s">
        <v>300</v>
      </c>
      <c r="E56" s="190">
        <v>2008.0</v>
      </c>
      <c r="F56" s="190" t="s">
        <v>228</v>
      </c>
      <c r="G56" s="190" t="s">
        <v>193</v>
      </c>
      <c r="H56" s="190" t="s">
        <v>194</v>
      </c>
      <c r="I56" s="186" t="s">
        <v>195</v>
      </c>
      <c r="J56" s="187" t="str">
        <f t="shared" si="1"/>
        <v>Ji KŠ</v>
      </c>
      <c r="K56" s="187" t="str">
        <f t="shared" si="2"/>
        <v>Cháb Kristián (55) (Ji KŠ)</v>
      </c>
    </row>
    <row r="57" ht="15.75" customHeight="1">
      <c r="A57" s="190">
        <v>56.0</v>
      </c>
      <c r="B57" s="190">
        <v>88872.0</v>
      </c>
      <c r="C57" s="190" t="s">
        <v>301</v>
      </c>
      <c r="D57" s="190" t="s">
        <v>232</v>
      </c>
      <c r="E57" s="190">
        <v>2010.0</v>
      </c>
      <c r="F57" s="190" t="s">
        <v>191</v>
      </c>
      <c r="G57" s="190" t="s">
        <v>193</v>
      </c>
      <c r="H57" s="190" t="s">
        <v>199</v>
      </c>
      <c r="I57" s="186" t="s">
        <v>195</v>
      </c>
      <c r="J57" s="187" t="str">
        <f t="shared" si="1"/>
        <v>PINK!</v>
      </c>
      <c r="K57" s="187" t="str">
        <f t="shared" si="2"/>
        <v>Vorel Jan (56) (PINK!)</v>
      </c>
    </row>
    <row r="58" ht="15.75" customHeight="1">
      <c r="A58" s="190">
        <v>57.0</v>
      </c>
      <c r="B58" s="190">
        <v>87438.0</v>
      </c>
      <c r="C58" s="190" t="s">
        <v>302</v>
      </c>
      <c r="D58" s="190" t="s">
        <v>261</v>
      </c>
      <c r="E58" s="190">
        <v>2016.0</v>
      </c>
      <c r="F58" s="190" t="s">
        <v>218</v>
      </c>
      <c r="G58" s="190" t="s">
        <v>193</v>
      </c>
      <c r="H58" s="190" t="s">
        <v>257</v>
      </c>
      <c r="I58" s="186" t="s">
        <v>195</v>
      </c>
      <c r="J58" s="187" t="str">
        <f t="shared" si="1"/>
        <v>STAR</v>
      </c>
      <c r="K58" s="187" t="str">
        <f t="shared" si="2"/>
        <v>Leksa Michal (57) (STAR)</v>
      </c>
    </row>
    <row r="59" ht="15.75" customHeight="1">
      <c r="A59" s="190">
        <v>58.0</v>
      </c>
      <c r="B59" s="190">
        <v>87035.0</v>
      </c>
      <c r="C59" s="190" t="s">
        <v>303</v>
      </c>
      <c r="D59" s="190" t="s">
        <v>208</v>
      </c>
      <c r="E59" s="190">
        <v>2011.0</v>
      </c>
      <c r="F59" s="190" t="s">
        <v>191</v>
      </c>
      <c r="G59" s="190" t="s">
        <v>193</v>
      </c>
      <c r="H59" s="190" t="s">
        <v>204</v>
      </c>
      <c r="I59" s="186" t="s">
        <v>195</v>
      </c>
      <c r="J59" s="187" t="str">
        <f t="shared" si="1"/>
        <v>PINK!</v>
      </c>
      <c r="K59" s="187" t="str">
        <f t="shared" si="2"/>
        <v>Doubrava Matyáš (58) (PINK!)</v>
      </c>
    </row>
    <row r="60" ht="15.75" customHeight="1">
      <c r="A60" s="190">
        <v>59.0</v>
      </c>
      <c r="B60" s="190">
        <v>84394.0</v>
      </c>
      <c r="C60" s="190" t="s">
        <v>304</v>
      </c>
      <c r="D60" s="190" t="s">
        <v>305</v>
      </c>
      <c r="E60" s="190">
        <v>2011.0</v>
      </c>
      <c r="F60" s="190" t="s">
        <v>191</v>
      </c>
      <c r="G60" s="190" t="s">
        <v>193</v>
      </c>
      <c r="H60" s="190" t="s">
        <v>204</v>
      </c>
      <c r="I60" s="186" t="s">
        <v>195</v>
      </c>
      <c r="J60" s="187" t="str">
        <f t="shared" si="1"/>
        <v>PINK!</v>
      </c>
      <c r="K60" s="187" t="str">
        <f t="shared" si="2"/>
        <v>Harus Petr (59) (PINK!)</v>
      </c>
    </row>
    <row r="61" ht="15.75" customHeight="1">
      <c r="A61" s="190">
        <v>60.0</v>
      </c>
      <c r="B61" s="190">
        <v>89818.0</v>
      </c>
      <c r="C61" s="190" t="s">
        <v>306</v>
      </c>
      <c r="D61" s="190" t="s">
        <v>305</v>
      </c>
      <c r="E61" s="190">
        <v>2011.0</v>
      </c>
      <c r="F61" s="190" t="s">
        <v>278</v>
      </c>
      <c r="G61" s="190" t="s">
        <v>193</v>
      </c>
      <c r="H61" s="190" t="s">
        <v>204</v>
      </c>
      <c r="I61" s="186" t="s">
        <v>195</v>
      </c>
      <c r="J61" s="187" t="str">
        <f t="shared" si="1"/>
        <v>AST</v>
      </c>
      <c r="K61" s="187" t="str">
        <f t="shared" si="2"/>
        <v>Jaška Petr (60) (AST)</v>
      </c>
    </row>
    <row r="62" ht="15.75" customHeight="1">
      <c r="A62" s="190">
        <v>61.0</v>
      </c>
      <c r="B62" s="190">
        <v>87058.0</v>
      </c>
      <c r="C62" s="190" t="s">
        <v>307</v>
      </c>
      <c r="D62" s="190" t="s">
        <v>232</v>
      </c>
      <c r="E62" s="190">
        <v>2010.0</v>
      </c>
      <c r="F62" s="190" t="s">
        <v>191</v>
      </c>
      <c r="G62" s="190" t="s">
        <v>193</v>
      </c>
      <c r="H62" s="190" t="s">
        <v>199</v>
      </c>
      <c r="I62" s="186" t="s">
        <v>195</v>
      </c>
      <c r="J62" s="187" t="str">
        <f t="shared" si="1"/>
        <v>PINK!</v>
      </c>
      <c r="K62" s="187" t="str">
        <f t="shared" si="2"/>
        <v>Peřina Jan (61) (PINK!)</v>
      </c>
    </row>
    <row r="63" ht="15.75" customHeight="1">
      <c r="A63" s="190">
        <v>62.0</v>
      </c>
      <c r="B63" s="190">
        <v>84921.0</v>
      </c>
      <c r="C63" s="190" t="s">
        <v>308</v>
      </c>
      <c r="D63" s="190" t="s">
        <v>268</v>
      </c>
      <c r="E63" s="190">
        <v>2013.0</v>
      </c>
      <c r="F63" s="190" t="s">
        <v>309</v>
      </c>
      <c r="G63" s="190" t="s">
        <v>193</v>
      </c>
      <c r="H63" s="190" t="s">
        <v>266</v>
      </c>
      <c r="I63" s="186" t="s">
        <v>195</v>
      </c>
      <c r="J63" s="187" t="str">
        <f t="shared" si="1"/>
        <v>N. Ves</v>
      </c>
      <c r="K63" s="187" t="str">
        <f t="shared" si="2"/>
        <v>Hlubuček František (62) (N. Ves)</v>
      </c>
    </row>
    <row r="64" ht="15.75" customHeight="1">
      <c r="A64" s="190">
        <v>63.0</v>
      </c>
      <c r="B64" s="190">
        <v>84284.0</v>
      </c>
      <c r="C64" s="190" t="s">
        <v>310</v>
      </c>
      <c r="D64" s="190" t="s">
        <v>264</v>
      </c>
      <c r="E64" s="190">
        <v>2013.0</v>
      </c>
      <c r="F64" s="190" t="s">
        <v>237</v>
      </c>
      <c r="G64" s="190" t="s">
        <v>193</v>
      </c>
      <c r="H64" s="190" t="s">
        <v>266</v>
      </c>
      <c r="I64" s="186" t="s">
        <v>195</v>
      </c>
      <c r="J64" s="187" t="str">
        <f t="shared" si="1"/>
        <v>KMST</v>
      </c>
      <c r="K64" s="187" t="str">
        <f t="shared" si="2"/>
        <v>Diblík Lukáš (63) (KMST)</v>
      </c>
    </row>
    <row r="65" ht="15.75" customHeight="1">
      <c r="A65" s="190">
        <v>64.0</v>
      </c>
      <c r="B65" s="190">
        <v>84153.0</v>
      </c>
      <c r="C65" s="190" t="s">
        <v>311</v>
      </c>
      <c r="D65" s="190" t="s">
        <v>226</v>
      </c>
      <c r="E65" s="190">
        <v>2009.0</v>
      </c>
      <c r="F65" s="190" t="s">
        <v>237</v>
      </c>
      <c r="G65" s="190" t="s">
        <v>193</v>
      </c>
      <c r="H65" s="190" t="s">
        <v>199</v>
      </c>
      <c r="I65" s="186" t="s">
        <v>195</v>
      </c>
      <c r="J65" s="187" t="str">
        <f t="shared" si="1"/>
        <v>KMST</v>
      </c>
      <c r="K65" s="187" t="str">
        <f t="shared" si="2"/>
        <v>Maršík Ondřej (64) (KMST)</v>
      </c>
    </row>
    <row r="66" ht="15.75" customHeight="1">
      <c r="A66" s="190">
        <v>65.0</v>
      </c>
      <c r="B66" s="190">
        <v>85001.0</v>
      </c>
      <c r="C66" s="190" t="s">
        <v>312</v>
      </c>
      <c r="D66" s="190" t="s">
        <v>274</v>
      </c>
      <c r="E66" s="190">
        <v>2010.0</v>
      </c>
      <c r="F66" s="190" t="s">
        <v>191</v>
      </c>
      <c r="G66" s="190" t="s">
        <v>193</v>
      </c>
      <c r="H66" s="190" t="s">
        <v>199</v>
      </c>
      <c r="I66" s="186" t="s">
        <v>195</v>
      </c>
      <c r="J66" s="187" t="str">
        <f t="shared" si="1"/>
        <v>PINK!</v>
      </c>
      <c r="K66" s="187" t="str">
        <f t="shared" si="2"/>
        <v>Růžková Stella (65) (PINK!)</v>
      </c>
    </row>
    <row r="67" ht="15.75" customHeight="1">
      <c r="A67" s="190">
        <v>66.0</v>
      </c>
      <c r="B67" s="190">
        <v>80261.0</v>
      </c>
      <c r="C67" s="190" t="s">
        <v>313</v>
      </c>
      <c r="D67" s="190" t="s">
        <v>314</v>
      </c>
      <c r="E67" s="190">
        <v>2014.0</v>
      </c>
      <c r="F67" s="190" t="s">
        <v>237</v>
      </c>
      <c r="G67" s="190" t="s">
        <v>193</v>
      </c>
      <c r="H67" s="190" t="s">
        <v>266</v>
      </c>
      <c r="I67" s="186" t="s">
        <v>195</v>
      </c>
      <c r="J67" s="187" t="str">
        <f t="shared" si="1"/>
        <v>KMST</v>
      </c>
      <c r="K67" s="187" t="str">
        <f t="shared" si="2"/>
        <v>Charousek Mikuláš (66) (KMST)</v>
      </c>
    </row>
    <row r="68" ht="15.75" customHeight="1">
      <c r="A68" s="190">
        <v>67.0</v>
      </c>
      <c r="B68" s="190">
        <v>79004.0</v>
      </c>
      <c r="C68" s="190" t="s">
        <v>315</v>
      </c>
      <c r="D68" s="190" t="s">
        <v>222</v>
      </c>
      <c r="E68" s="190">
        <v>2010.0</v>
      </c>
      <c r="F68" s="190" t="s">
        <v>191</v>
      </c>
      <c r="G68" s="190" t="s">
        <v>193</v>
      </c>
      <c r="H68" s="190" t="s">
        <v>199</v>
      </c>
      <c r="I68" s="186" t="s">
        <v>195</v>
      </c>
      <c r="J68" s="187" t="str">
        <f t="shared" si="1"/>
        <v>PINK!</v>
      </c>
      <c r="K68" s="187" t="str">
        <f t="shared" si="2"/>
        <v>Jakůbek Vojtěch (67) (PINK!)</v>
      </c>
    </row>
    <row r="69" ht="15.75" customHeight="1">
      <c r="A69" s="190">
        <v>68.0</v>
      </c>
      <c r="B69" s="190">
        <v>90256.0</v>
      </c>
      <c r="C69" s="190" t="s">
        <v>316</v>
      </c>
      <c r="D69" s="190" t="s">
        <v>317</v>
      </c>
      <c r="E69" s="190">
        <v>2010.0</v>
      </c>
      <c r="F69" s="190" t="s">
        <v>224</v>
      </c>
      <c r="G69" s="190" t="s">
        <v>193</v>
      </c>
      <c r="H69" s="190" t="s">
        <v>199</v>
      </c>
      <c r="I69" s="186" t="s">
        <v>195</v>
      </c>
      <c r="J69" s="187" t="str">
        <f t="shared" si="1"/>
        <v>ČL</v>
      </c>
      <c r="K69" s="187" t="str">
        <f t="shared" si="2"/>
        <v>Lesage David (68) (ČL)</v>
      </c>
    </row>
    <row r="70" ht="15.75" customHeight="1">
      <c r="A70" s="190">
        <v>68.0</v>
      </c>
      <c r="B70" s="190">
        <v>89104.0</v>
      </c>
      <c r="C70" s="190" t="s">
        <v>318</v>
      </c>
      <c r="D70" s="190" t="s">
        <v>197</v>
      </c>
      <c r="E70" s="190">
        <v>2013.0</v>
      </c>
      <c r="F70" s="190" t="s">
        <v>218</v>
      </c>
      <c r="G70" s="190" t="s">
        <v>193</v>
      </c>
      <c r="H70" s="190" t="s">
        <v>266</v>
      </c>
      <c r="I70" s="186" t="s">
        <v>195</v>
      </c>
      <c r="J70" s="187" t="str">
        <f t="shared" si="1"/>
        <v>STAR</v>
      </c>
      <c r="K70" s="187" t="str">
        <f t="shared" si="2"/>
        <v>Palarčík Patrik (68) (STAR)</v>
      </c>
    </row>
    <row r="71" ht="15.75" customHeight="1">
      <c r="A71" s="190">
        <v>70.0</v>
      </c>
      <c r="B71" s="190">
        <v>82382.0</v>
      </c>
      <c r="C71" s="190" t="s">
        <v>319</v>
      </c>
      <c r="D71" s="190" t="s">
        <v>232</v>
      </c>
      <c r="E71" s="190">
        <v>2012.0</v>
      </c>
      <c r="F71" s="190" t="s">
        <v>198</v>
      </c>
      <c r="G71" s="190" t="s">
        <v>193</v>
      </c>
      <c r="H71" s="190" t="s">
        <v>204</v>
      </c>
      <c r="I71" s="186" t="s">
        <v>195</v>
      </c>
      <c r="J71" s="187" t="str">
        <f t="shared" si="1"/>
        <v>Bižu</v>
      </c>
      <c r="K71" s="187" t="str">
        <f t="shared" si="2"/>
        <v>Kozák Jan (70) (Bižu)</v>
      </c>
    </row>
    <row r="72" ht="15.75" customHeight="1">
      <c r="A72" s="190">
        <v>71.0</v>
      </c>
      <c r="B72" s="190">
        <v>85078.0</v>
      </c>
      <c r="C72" s="190" t="s">
        <v>295</v>
      </c>
      <c r="D72" s="190" t="s">
        <v>320</v>
      </c>
      <c r="E72" s="190">
        <v>2013.0</v>
      </c>
      <c r="F72" s="190" t="s">
        <v>237</v>
      </c>
      <c r="G72" s="190" t="s">
        <v>193</v>
      </c>
      <c r="H72" s="190" t="s">
        <v>266</v>
      </c>
      <c r="I72" s="186" t="s">
        <v>195</v>
      </c>
      <c r="J72" s="187" t="str">
        <f t="shared" si="1"/>
        <v>KMST</v>
      </c>
      <c r="K72" s="187" t="str">
        <f t="shared" si="2"/>
        <v>Trojan Vincent (71) (KMST)</v>
      </c>
    </row>
    <row r="73" ht="15.75" customHeight="1">
      <c r="A73" s="190">
        <v>72.0</v>
      </c>
      <c r="B73" s="190">
        <v>89797.0</v>
      </c>
      <c r="C73" s="190" t="s">
        <v>321</v>
      </c>
      <c r="D73" s="190" t="s">
        <v>317</v>
      </c>
      <c r="E73" s="190">
        <v>2009.0</v>
      </c>
      <c r="F73" s="190" t="s">
        <v>224</v>
      </c>
      <c r="G73" s="190" t="s">
        <v>193</v>
      </c>
      <c r="H73" s="190" t="s">
        <v>199</v>
      </c>
      <c r="I73" s="186" t="s">
        <v>195</v>
      </c>
      <c r="J73" s="187" t="str">
        <f t="shared" si="1"/>
        <v>ČL</v>
      </c>
      <c r="K73" s="187" t="str">
        <f t="shared" si="2"/>
        <v>Libenský David (72) (ČL)</v>
      </c>
    </row>
    <row r="74" ht="15.75" customHeight="1">
      <c r="A74" s="190">
        <v>73.0</v>
      </c>
      <c r="B74" s="190">
        <v>87338.0</v>
      </c>
      <c r="C74" s="190" t="s">
        <v>322</v>
      </c>
      <c r="D74" s="190" t="s">
        <v>323</v>
      </c>
      <c r="E74" s="190">
        <v>2011.0</v>
      </c>
      <c r="F74" s="190" t="s">
        <v>218</v>
      </c>
      <c r="G74" s="190" t="s">
        <v>193</v>
      </c>
      <c r="H74" s="190" t="s">
        <v>204</v>
      </c>
      <c r="I74" s="186" t="s">
        <v>195</v>
      </c>
      <c r="J74" s="187" t="str">
        <f t="shared" si="1"/>
        <v>STAR</v>
      </c>
      <c r="K74" s="187" t="str">
        <f t="shared" si="2"/>
        <v>Kyselová Angelika (73) (STAR)</v>
      </c>
    </row>
    <row r="75" ht="15.75" customHeight="1">
      <c r="A75" s="190">
        <v>74.0</v>
      </c>
      <c r="B75" s="190">
        <v>85048.0</v>
      </c>
      <c r="C75" s="190" t="s">
        <v>324</v>
      </c>
      <c r="D75" s="190" t="s">
        <v>280</v>
      </c>
      <c r="E75" s="190">
        <v>2010.0</v>
      </c>
      <c r="F75" s="190" t="s">
        <v>198</v>
      </c>
      <c r="G75" s="190" t="s">
        <v>193</v>
      </c>
      <c r="H75" s="190" t="s">
        <v>199</v>
      </c>
      <c r="I75" s="186" t="s">
        <v>195</v>
      </c>
      <c r="J75" s="187" t="str">
        <f t="shared" si="1"/>
        <v>Bižu</v>
      </c>
      <c r="K75" s="187" t="str">
        <f t="shared" si="2"/>
        <v>Koukl Adam (74) (Bižu)</v>
      </c>
    </row>
    <row r="76" ht="15.75" customHeight="1">
      <c r="A76" s="190">
        <v>75.0</v>
      </c>
      <c r="B76" s="190">
        <v>87084.0</v>
      </c>
      <c r="C76" s="190" t="s">
        <v>325</v>
      </c>
      <c r="D76" s="190" t="s">
        <v>326</v>
      </c>
      <c r="E76" s="190">
        <v>2010.0</v>
      </c>
      <c r="F76" s="190" t="s">
        <v>218</v>
      </c>
      <c r="G76" s="190" t="s">
        <v>193</v>
      </c>
      <c r="H76" s="190" t="s">
        <v>199</v>
      </c>
      <c r="I76" s="186" t="s">
        <v>195</v>
      </c>
      <c r="J76" s="187" t="str">
        <f t="shared" si="1"/>
        <v>STAR</v>
      </c>
      <c r="K76" s="187" t="str">
        <f t="shared" si="2"/>
        <v>Bečková Adéla (75) (STAR)</v>
      </c>
    </row>
    <row r="77" ht="15.75" customHeight="1">
      <c r="A77" s="190">
        <v>75.0</v>
      </c>
      <c r="B77" s="190">
        <v>90415.0</v>
      </c>
      <c r="C77" s="190" t="s">
        <v>327</v>
      </c>
      <c r="D77" s="190" t="s">
        <v>328</v>
      </c>
      <c r="E77" s="190">
        <v>2012.0</v>
      </c>
      <c r="F77" s="190" t="s">
        <v>218</v>
      </c>
      <c r="G77" s="190" t="s">
        <v>193</v>
      </c>
      <c r="H77" s="190" t="s">
        <v>204</v>
      </c>
      <c r="I77" s="186" t="s">
        <v>195</v>
      </c>
      <c r="J77" s="187" t="str">
        <f t="shared" si="1"/>
        <v>STAR</v>
      </c>
      <c r="K77" s="187" t="str">
        <f t="shared" si="2"/>
        <v>Kormosh Yaroslav (75) (STAR)</v>
      </c>
    </row>
    <row r="78" ht="15.75" customHeight="1">
      <c r="A78" s="190">
        <v>77.0</v>
      </c>
      <c r="B78" s="190">
        <v>90075.0</v>
      </c>
      <c r="C78" s="190" t="s">
        <v>329</v>
      </c>
      <c r="D78" s="190" t="s">
        <v>284</v>
      </c>
      <c r="E78" s="190">
        <v>2012.0</v>
      </c>
      <c r="F78" s="190" t="s">
        <v>262</v>
      </c>
      <c r="G78" s="190" t="s">
        <v>193</v>
      </c>
      <c r="H78" s="190" t="s">
        <v>204</v>
      </c>
      <c r="I78" s="186" t="s">
        <v>195</v>
      </c>
      <c r="J78" s="187" t="str">
        <f t="shared" si="1"/>
        <v>Víchová</v>
      </c>
      <c r="K78" s="187" t="str">
        <f t="shared" si="2"/>
        <v>Mach Jiří (77) (Víchová)</v>
      </c>
    </row>
    <row r="79" ht="15.75" customHeight="1">
      <c r="A79" s="190">
        <v>78.0</v>
      </c>
      <c r="B79" s="190">
        <v>84553.0</v>
      </c>
      <c r="C79" s="190" t="s">
        <v>270</v>
      </c>
      <c r="D79" s="190" t="s">
        <v>226</v>
      </c>
      <c r="E79" s="190">
        <v>2010.0</v>
      </c>
      <c r="F79" s="190" t="s">
        <v>191</v>
      </c>
      <c r="G79" s="190" t="s">
        <v>193</v>
      </c>
      <c r="H79" s="190" t="s">
        <v>199</v>
      </c>
      <c r="I79" s="186" t="s">
        <v>195</v>
      </c>
      <c r="J79" s="187" t="str">
        <f t="shared" si="1"/>
        <v>PINK!</v>
      </c>
      <c r="K79" s="187" t="str">
        <f t="shared" si="2"/>
        <v>Novotný Ondřej (78) (PINK!)</v>
      </c>
    </row>
    <row r="80" ht="15.75" customHeight="1">
      <c r="A80" s="190">
        <v>79.0</v>
      </c>
      <c r="B80" s="190">
        <v>87033.0</v>
      </c>
      <c r="C80" s="190" t="s">
        <v>330</v>
      </c>
      <c r="D80" s="190" t="s">
        <v>268</v>
      </c>
      <c r="E80" s="190">
        <v>2012.0</v>
      </c>
      <c r="F80" s="190" t="s">
        <v>191</v>
      </c>
      <c r="G80" s="190" t="s">
        <v>193</v>
      </c>
      <c r="H80" s="190" t="s">
        <v>204</v>
      </c>
      <c r="I80" s="186" t="s">
        <v>195</v>
      </c>
      <c r="J80" s="187" t="str">
        <f t="shared" si="1"/>
        <v>PINK!</v>
      </c>
      <c r="K80" s="187" t="str">
        <f t="shared" si="2"/>
        <v>Dočekal František (79) (PINK!)</v>
      </c>
    </row>
    <row r="81" ht="15.75" customHeight="1">
      <c r="A81" s="190">
        <v>80.0</v>
      </c>
      <c r="B81" s="190">
        <v>90993.0</v>
      </c>
      <c r="C81" s="190" t="s">
        <v>331</v>
      </c>
      <c r="D81" s="190" t="s">
        <v>286</v>
      </c>
      <c r="E81" s="190">
        <v>2012.0</v>
      </c>
      <c r="F81" s="190" t="s">
        <v>198</v>
      </c>
      <c r="G81" s="190" t="s">
        <v>193</v>
      </c>
      <c r="H81" s="190" t="s">
        <v>204</v>
      </c>
      <c r="I81" s="186" t="s">
        <v>195</v>
      </c>
      <c r="J81" s="187" t="str">
        <f t="shared" si="1"/>
        <v>Bižu</v>
      </c>
      <c r="K81" s="187" t="str">
        <f t="shared" si="2"/>
        <v>Zahn Marek (80) (Bižu)</v>
      </c>
    </row>
    <row r="82" ht="15.75" customHeight="1">
      <c r="A82" s="190">
        <v>81.0</v>
      </c>
      <c r="B82" s="190">
        <v>85021.0</v>
      </c>
      <c r="C82" s="190" t="s">
        <v>332</v>
      </c>
      <c r="D82" s="190" t="s">
        <v>208</v>
      </c>
      <c r="E82" s="190">
        <v>2011.0</v>
      </c>
      <c r="F82" s="190" t="s">
        <v>237</v>
      </c>
      <c r="G82" s="190" t="s">
        <v>193</v>
      </c>
      <c r="H82" s="190" t="s">
        <v>204</v>
      </c>
      <c r="I82" s="186" t="s">
        <v>195</v>
      </c>
      <c r="J82" s="187" t="str">
        <f t="shared" si="1"/>
        <v>KMST</v>
      </c>
      <c r="K82" s="187" t="str">
        <f t="shared" si="2"/>
        <v>Moravec Matyáš (81) (KMST)</v>
      </c>
    </row>
    <row r="83" ht="15.75" customHeight="1">
      <c r="A83" s="190">
        <v>82.0</v>
      </c>
      <c r="B83" s="190">
        <v>89629.0</v>
      </c>
      <c r="C83" s="190" t="s">
        <v>333</v>
      </c>
      <c r="D83" s="190" t="s">
        <v>226</v>
      </c>
      <c r="E83" s="190">
        <v>2013.0</v>
      </c>
      <c r="F83" s="190" t="s">
        <v>237</v>
      </c>
      <c r="G83" s="190" t="s">
        <v>193</v>
      </c>
      <c r="H83" s="190" t="s">
        <v>266</v>
      </c>
      <c r="I83" s="186" t="s">
        <v>195</v>
      </c>
      <c r="J83" s="187" t="str">
        <f t="shared" si="1"/>
        <v>KMST</v>
      </c>
      <c r="K83" s="187" t="str">
        <f t="shared" si="2"/>
        <v>Poštolka Ondřej (82) (KMST)</v>
      </c>
    </row>
    <row r="84" ht="15.75" customHeight="1">
      <c r="A84" s="190">
        <v>83.0</v>
      </c>
      <c r="B84" s="190">
        <v>88869.0</v>
      </c>
      <c r="C84" s="190" t="s">
        <v>334</v>
      </c>
      <c r="D84" s="190" t="s">
        <v>280</v>
      </c>
      <c r="E84" s="190">
        <v>2011.0</v>
      </c>
      <c r="F84" s="190" t="s">
        <v>191</v>
      </c>
      <c r="G84" s="190" t="s">
        <v>193</v>
      </c>
      <c r="H84" s="190" t="s">
        <v>204</v>
      </c>
      <c r="I84" s="186" t="s">
        <v>195</v>
      </c>
      <c r="J84" s="187" t="str">
        <f t="shared" si="1"/>
        <v>PINK!</v>
      </c>
      <c r="K84" s="187" t="str">
        <f t="shared" si="2"/>
        <v>Šulc Adam (83) (PINK!)</v>
      </c>
    </row>
    <row r="85" ht="15.75" customHeight="1">
      <c r="A85" s="190">
        <v>84.0</v>
      </c>
      <c r="B85" s="190">
        <v>84222.0</v>
      </c>
      <c r="C85" s="190" t="s">
        <v>335</v>
      </c>
      <c r="D85" s="190" t="s">
        <v>317</v>
      </c>
      <c r="E85" s="190">
        <v>2012.0</v>
      </c>
      <c r="F85" s="190" t="s">
        <v>218</v>
      </c>
      <c r="G85" s="190" t="s">
        <v>193</v>
      </c>
      <c r="H85" s="190" t="s">
        <v>204</v>
      </c>
      <c r="I85" s="186" t="s">
        <v>195</v>
      </c>
      <c r="J85" s="187" t="str">
        <f t="shared" si="1"/>
        <v>STAR</v>
      </c>
      <c r="K85" s="187" t="str">
        <f t="shared" si="2"/>
        <v>Pálfi David (84) (STAR)</v>
      </c>
    </row>
    <row r="86" ht="15.75" customHeight="1">
      <c r="A86" s="190">
        <v>85.0</v>
      </c>
      <c r="B86" s="190">
        <v>89687.0</v>
      </c>
      <c r="C86" s="190" t="s">
        <v>336</v>
      </c>
      <c r="D86" s="190" t="s">
        <v>293</v>
      </c>
      <c r="E86" s="190">
        <v>2014.0</v>
      </c>
      <c r="F86" s="190" t="s">
        <v>224</v>
      </c>
      <c r="G86" s="190" t="s">
        <v>193</v>
      </c>
      <c r="H86" s="190" t="s">
        <v>266</v>
      </c>
      <c r="I86" s="186" t="s">
        <v>195</v>
      </c>
      <c r="J86" s="187" t="str">
        <f t="shared" si="1"/>
        <v>ČL</v>
      </c>
      <c r="K86" s="187" t="str">
        <f t="shared" si="2"/>
        <v>Jungvirt Šimon (85) (ČL)</v>
      </c>
    </row>
    <row r="87" ht="15.75" customHeight="1">
      <c r="A87" s="190">
        <v>86.0</v>
      </c>
      <c r="B87" s="190">
        <v>90074.0</v>
      </c>
      <c r="C87" s="190" t="s">
        <v>337</v>
      </c>
      <c r="D87" s="190" t="s">
        <v>249</v>
      </c>
      <c r="E87" s="190">
        <v>2011.0</v>
      </c>
      <c r="F87" s="190" t="s">
        <v>262</v>
      </c>
      <c r="G87" s="190" t="s">
        <v>193</v>
      </c>
      <c r="H87" s="190" t="s">
        <v>204</v>
      </c>
      <c r="I87" s="186" t="s">
        <v>195</v>
      </c>
      <c r="J87" s="187" t="str">
        <f t="shared" si="1"/>
        <v>Víchová</v>
      </c>
      <c r="K87" s="187" t="str">
        <f t="shared" si="2"/>
        <v>Hrubý Daniel (86) (Víchová)</v>
      </c>
    </row>
    <row r="88" ht="15.75" customHeight="1">
      <c r="A88" s="190">
        <v>87.0</v>
      </c>
      <c r="B88" s="190">
        <v>90759.0</v>
      </c>
      <c r="C88" s="190" t="s">
        <v>338</v>
      </c>
      <c r="D88" s="190" t="s">
        <v>197</v>
      </c>
      <c r="E88" s="190">
        <v>2010.0</v>
      </c>
      <c r="F88" s="190" t="s">
        <v>339</v>
      </c>
      <c r="G88" s="190" t="s">
        <v>193</v>
      </c>
      <c r="H88" s="190" t="s">
        <v>199</v>
      </c>
      <c r="I88" s="186" t="s">
        <v>195</v>
      </c>
      <c r="J88" s="187" t="str">
        <f t="shared" si="1"/>
        <v>Brniště</v>
      </c>
      <c r="K88" s="187" t="str">
        <f t="shared" si="2"/>
        <v>Janouch Patrik (87) (Brniště)</v>
      </c>
    </row>
    <row r="89" ht="15.75" customHeight="1">
      <c r="A89" s="190">
        <v>88.0</v>
      </c>
      <c r="B89" s="190">
        <v>87838.0</v>
      </c>
      <c r="C89" s="190" t="s">
        <v>340</v>
      </c>
      <c r="D89" s="190" t="s">
        <v>190</v>
      </c>
      <c r="E89" s="190">
        <v>2011.0</v>
      </c>
      <c r="F89" s="190" t="s">
        <v>224</v>
      </c>
      <c r="G89" s="190" t="s">
        <v>193</v>
      </c>
      <c r="H89" s="190" t="s">
        <v>204</v>
      </c>
      <c r="I89" s="186" t="s">
        <v>195</v>
      </c>
      <c r="J89" s="187" t="str">
        <f t="shared" si="1"/>
        <v>ČL</v>
      </c>
      <c r="K89" s="187" t="str">
        <f t="shared" si="2"/>
        <v>Ešner Filip (88) (ČL)</v>
      </c>
    </row>
    <row r="90" ht="15.75" customHeight="1">
      <c r="A90" s="190">
        <v>89.0</v>
      </c>
      <c r="B90" s="190">
        <v>81283.0</v>
      </c>
      <c r="C90" s="190" t="s">
        <v>341</v>
      </c>
      <c r="D90" s="190" t="s">
        <v>342</v>
      </c>
      <c r="E90" s="190">
        <v>2015.0</v>
      </c>
      <c r="F90" s="190" t="s">
        <v>237</v>
      </c>
      <c r="G90" s="190" t="s">
        <v>193</v>
      </c>
      <c r="H90" s="190" t="s">
        <v>257</v>
      </c>
      <c r="I90" s="186" t="s">
        <v>195</v>
      </c>
      <c r="J90" s="187" t="str">
        <f t="shared" si="1"/>
        <v>KMST</v>
      </c>
      <c r="K90" s="187" t="str">
        <f t="shared" si="2"/>
        <v>Helebrant Aleš (89) (KMST)</v>
      </c>
    </row>
    <row r="91" ht="15.75" customHeight="1">
      <c r="A91" s="190">
        <v>90.0</v>
      </c>
      <c r="B91" s="190">
        <v>87437.0</v>
      </c>
      <c r="C91" s="190" t="s">
        <v>343</v>
      </c>
      <c r="D91" s="190" t="s">
        <v>344</v>
      </c>
      <c r="E91" s="190">
        <v>2015.0</v>
      </c>
      <c r="F91" s="190" t="s">
        <v>218</v>
      </c>
      <c r="G91" s="190" t="s">
        <v>193</v>
      </c>
      <c r="H91" s="190" t="s">
        <v>257</v>
      </c>
      <c r="I91" s="186" t="s">
        <v>195</v>
      </c>
      <c r="J91" s="187" t="str">
        <f t="shared" si="1"/>
        <v>STAR</v>
      </c>
      <c r="K91" s="187" t="str">
        <f t="shared" si="2"/>
        <v>Horáčková Dorota (90) (STAR)</v>
      </c>
    </row>
    <row r="92" ht="15.75" customHeight="1">
      <c r="A92" s="190">
        <v>91.0</v>
      </c>
      <c r="B92" s="190">
        <v>88762.0</v>
      </c>
      <c r="C92" s="190" t="s">
        <v>345</v>
      </c>
      <c r="D92" s="190" t="s">
        <v>305</v>
      </c>
      <c r="E92" s="190">
        <v>2011.0</v>
      </c>
      <c r="F92" s="190" t="s">
        <v>198</v>
      </c>
      <c r="G92" s="190" t="s">
        <v>193</v>
      </c>
      <c r="H92" s="190" t="s">
        <v>204</v>
      </c>
      <c r="I92" s="186" t="s">
        <v>195</v>
      </c>
      <c r="J92" s="187" t="str">
        <f t="shared" si="1"/>
        <v>Bižu</v>
      </c>
      <c r="K92" s="187" t="str">
        <f t="shared" si="2"/>
        <v>Štěpánek Petr (91) (Bižu)</v>
      </c>
    </row>
    <row r="93" ht="15.75" customHeight="1">
      <c r="A93" s="190">
        <v>92.0</v>
      </c>
      <c r="B93" s="190">
        <v>90762.0</v>
      </c>
      <c r="C93" s="190" t="s">
        <v>346</v>
      </c>
      <c r="D93" s="190" t="s">
        <v>347</v>
      </c>
      <c r="E93" s="190">
        <v>2012.0</v>
      </c>
      <c r="F93" s="190" t="s">
        <v>339</v>
      </c>
      <c r="G93" s="190" t="s">
        <v>193</v>
      </c>
      <c r="H93" s="190" t="s">
        <v>204</v>
      </c>
      <c r="I93" s="186" t="s">
        <v>195</v>
      </c>
      <c r="J93" s="187" t="str">
        <f t="shared" si="1"/>
        <v>Brniště</v>
      </c>
      <c r="K93" s="187" t="str">
        <f t="shared" si="2"/>
        <v>Zítko Jindřich (92) (Brniště)</v>
      </c>
    </row>
    <row r="94" ht="15.75" customHeight="1">
      <c r="A94" s="190">
        <v>93.0</v>
      </c>
      <c r="B94" s="190">
        <v>90615.0</v>
      </c>
      <c r="C94" s="190" t="s">
        <v>348</v>
      </c>
      <c r="D94" s="190" t="s">
        <v>232</v>
      </c>
      <c r="E94" s="190">
        <v>2013.0</v>
      </c>
      <c r="F94" s="190" t="s">
        <v>224</v>
      </c>
      <c r="G94" s="190" t="s">
        <v>193</v>
      </c>
      <c r="H94" s="190" t="s">
        <v>266</v>
      </c>
      <c r="I94" s="186" t="s">
        <v>195</v>
      </c>
      <c r="J94" s="187" t="str">
        <f t="shared" si="1"/>
        <v>ČL</v>
      </c>
      <c r="K94" s="187" t="str">
        <f t="shared" si="2"/>
        <v>Krudewig Jan (93) (ČL)</v>
      </c>
    </row>
    <row r="95" ht="15.75" customHeight="1">
      <c r="A95" s="190">
        <v>94.0</v>
      </c>
      <c r="B95" s="190">
        <v>90418.0</v>
      </c>
      <c r="C95" s="190" t="s">
        <v>349</v>
      </c>
      <c r="D95" s="190" t="s">
        <v>350</v>
      </c>
      <c r="E95" s="190">
        <v>2013.0</v>
      </c>
      <c r="F95" s="190" t="s">
        <v>191</v>
      </c>
      <c r="G95" s="190" t="s">
        <v>193</v>
      </c>
      <c r="H95" s="190" t="s">
        <v>266</v>
      </c>
      <c r="I95" s="186" t="s">
        <v>195</v>
      </c>
      <c r="J95" s="187" t="str">
        <f t="shared" si="1"/>
        <v>PINK!</v>
      </c>
      <c r="K95" s="187" t="str">
        <f t="shared" si="2"/>
        <v>Sadovskyi Yehor (94) (PINK!)</v>
      </c>
    </row>
    <row r="96" ht="15.75" customHeight="1">
      <c r="A96" s="190">
        <v>95.0</v>
      </c>
      <c r="B96" s="190">
        <v>90758.0</v>
      </c>
      <c r="C96" s="190" t="s">
        <v>351</v>
      </c>
      <c r="D96" s="190" t="s">
        <v>234</v>
      </c>
      <c r="E96" s="190">
        <v>2011.0</v>
      </c>
      <c r="F96" s="190" t="s">
        <v>339</v>
      </c>
      <c r="G96" s="190" t="s">
        <v>193</v>
      </c>
      <c r="H96" s="190" t="s">
        <v>204</v>
      </c>
      <c r="I96" s="186" t="s">
        <v>195</v>
      </c>
      <c r="J96" s="187" t="str">
        <f t="shared" si="1"/>
        <v>Brniště</v>
      </c>
      <c r="K96" s="187" t="str">
        <f t="shared" si="2"/>
        <v>Horáček Richard (95) (Brniště)</v>
      </c>
    </row>
    <row r="97" ht="15.75" customHeight="1">
      <c r="A97" s="190">
        <v>96.0</v>
      </c>
      <c r="B97" s="190">
        <v>90245.0</v>
      </c>
      <c r="C97" s="190" t="s">
        <v>352</v>
      </c>
      <c r="D97" s="190" t="s">
        <v>353</v>
      </c>
      <c r="E97" s="190">
        <v>2010.0</v>
      </c>
      <c r="F97" s="190" t="s">
        <v>224</v>
      </c>
      <c r="G97" s="190" t="s">
        <v>193</v>
      </c>
      <c r="H97" s="190" t="s">
        <v>199</v>
      </c>
      <c r="I97" s="186" t="s">
        <v>195</v>
      </c>
      <c r="J97" s="187" t="str">
        <f t="shared" si="1"/>
        <v>ČL</v>
      </c>
      <c r="K97" s="187" t="str">
        <f t="shared" si="2"/>
        <v>Veselý Jakub (96) (ČL)</v>
      </c>
    </row>
    <row r="98" ht="15.75" customHeight="1">
      <c r="A98" s="190">
        <v>97.0</v>
      </c>
      <c r="B98" s="190">
        <v>89490.0</v>
      </c>
      <c r="C98" s="190" t="s">
        <v>354</v>
      </c>
      <c r="D98" s="190" t="s">
        <v>355</v>
      </c>
      <c r="E98" s="190">
        <v>2013.0</v>
      </c>
      <c r="F98" s="190" t="s">
        <v>191</v>
      </c>
      <c r="G98" s="190" t="s">
        <v>193</v>
      </c>
      <c r="H98" s="190" t="s">
        <v>266</v>
      </c>
      <c r="I98" s="186" t="s">
        <v>195</v>
      </c>
      <c r="J98" s="187" t="str">
        <f t="shared" si="1"/>
        <v>PINK!</v>
      </c>
      <c r="K98" s="187" t="str">
        <f t="shared" si="2"/>
        <v>Šimík Max (97) (PINK!)</v>
      </c>
    </row>
    <row r="99" ht="15.75" customHeight="1">
      <c r="A99" s="190">
        <v>98.0</v>
      </c>
      <c r="B99" s="190">
        <v>88534.0</v>
      </c>
      <c r="C99" s="190" t="s">
        <v>357</v>
      </c>
      <c r="D99" s="190" t="s">
        <v>358</v>
      </c>
      <c r="E99" s="190">
        <v>2011.0</v>
      </c>
      <c r="F99" s="190" t="s">
        <v>278</v>
      </c>
      <c r="G99" s="190" t="s">
        <v>193</v>
      </c>
      <c r="H99" s="190" t="s">
        <v>204</v>
      </c>
      <c r="I99" s="186" t="s">
        <v>195</v>
      </c>
      <c r="J99" s="187" t="str">
        <f t="shared" si="1"/>
        <v>AST</v>
      </c>
      <c r="K99" s="187" t="str">
        <f t="shared" si="2"/>
        <v>Drvota Bruno (98) (AST)</v>
      </c>
    </row>
    <row r="100" ht="15.75" customHeight="1">
      <c r="A100" s="190">
        <v>99.0</v>
      </c>
      <c r="B100" s="190">
        <v>87619.0</v>
      </c>
      <c r="C100" s="190" t="s">
        <v>359</v>
      </c>
      <c r="D100" s="190" t="s">
        <v>305</v>
      </c>
      <c r="E100" s="190">
        <v>2011.0</v>
      </c>
      <c r="F100" s="190" t="s">
        <v>360</v>
      </c>
      <c r="G100" s="190" t="s">
        <v>193</v>
      </c>
      <c r="H100" s="190" t="s">
        <v>204</v>
      </c>
      <c r="I100" s="186" t="s">
        <v>195</v>
      </c>
      <c r="J100" s="187" t="str">
        <f t="shared" si="1"/>
        <v>Chrast.</v>
      </c>
      <c r="K100" s="187" t="str">
        <f t="shared" si="2"/>
        <v>Mazánek Petr (99) (Chrast.)</v>
      </c>
    </row>
    <row r="101" ht="15.75" customHeight="1">
      <c r="A101" s="190">
        <v>100.0</v>
      </c>
      <c r="B101" s="190">
        <v>90413.0</v>
      </c>
      <c r="C101" s="190" t="s">
        <v>362</v>
      </c>
      <c r="D101" s="190" t="s">
        <v>305</v>
      </c>
      <c r="E101" s="190">
        <v>2012.0</v>
      </c>
      <c r="F101" s="190" t="s">
        <v>363</v>
      </c>
      <c r="G101" s="190" t="s">
        <v>193</v>
      </c>
      <c r="H101" s="190" t="s">
        <v>204</v>
      </c>
      <c r="I101" s="186" t="s">
        <v>195</v>
      </c>
      <c r="J101" s="187" t="str">
        <f t="shared" si="1"/>
        <v>Hrádek</v>
      </c>
      <c r="K101" s="187" t="str">
        <f t="shared" si="2"/>
        <v>Kubín Petr (100) (Hrádek)</v>
      </c>
    </row>
    <row r="102" ht="15.75" customHeight="1">
      <c r="A102" s="190">
        <v>101.0</v>
      </c>
      <c r="B102" s="190">
        <v>84367.0</v>
      </c>
      <c r="C102" s="190" t="s">
        <v>364</v>
      </c>
      <c r="D102" s="190" t="s">
        <v>317</v>
      </c>
      <c r="E102" s="190">
        <v>2012.0</v>
      </c>
      <c r="F102" s="190" t="s">
        <v>218</v>
      </c>
      <c r="G102" s="190" t="s">
        <v>193</v>
      </c>
      <c r="H102" s="190" t="s">
        <v>204</v>
      </c>
      <c r="I102" s="186" t="s">
        <v>195</v>
      </c>
      <c r="J102" s="187" t="str">
        <f t="shared" si="1"/>
        <v>STAR</v>
      </c>
      <c r="K102" s="187" t="str">
        <f t="shared" si="2"/>
        <v>Bartko David (101) (STAR)</v>
      </c>
    </row>
    <row r="103" ht="15.75" customHeight="1">
      <c r="A103" s="190">
        <v>102.0</v>
      </c>
      <c r="B103" s="190">
        <v>87803.0</v>
      </c>
      <c r="C103" s="190" t="s">
        <v>365</v>
      </c>
      <c r="D103" s="190" t="s">
        <v>241</v>
      </c>
      <c r="E103" s="190">
        <v>2011.0</v>
      </c>
      <c r="F103" s="190" t="s">
        <v>309</v>
      </c>
      <c r="G103" s="190" t="s">
        <v>193</v>
      </c>
      <c r="H103" s="190" t="s">
        <v>204</v>
      </c>
      <c r="I103" s="186" t="s">
        <v>195</v>
      </c>
      <c r="J103" s="187" t="str">
        <f t="shared" si="1"/>
        <v>N. Ves</v>
      </c>
      <c r="K103" s="187" t="str">
        <f t="shared" si="2"/>
        <v>Mařanová Alena (102) (N. Ves)</v>
      </c>
    </row>
    <row r="104" ht="15.75" customHeight="1">
      <c r="A104" s="190">
        <v>103.0</v>
      </c>
      <c r="B104" s="190">
        <v>91670.0</v>
      </c>
      <c r="C104" s="190" t="s">
        <v>366</v>
      </c>
      <c r="D104" s="190" t="s">
        <v>367</v>
      </c>
      <c r="E104" s="190">
        <v>2012.0</v>
      </c>
      <c r="F104" s="190" t="s">
        <v>218</v>
      </c>
      <c r="G104" s="190" t="s">
        <v>193</v>
      </c>
      <c r="H104" s="190" t="s">
        <v>204</v>
      </c>
      <c r="I104" s="186" t="s">
        <v>195</v>
      </c>
      <c r="J104" s="187" t="str">
        <f t="shared" si="1"/>
        <v>STAR</v>
      </c>
      <c r="K104" s="187" t="str">
        <f t="shared" si="2"/>
        <v>Ivanov Matteo (103) (STAR)</v>
      </c>
    </row>
    <row r="105" ht="15.75" customHeight="1">
      <c r="A105" s="190">
        <v>104.0</v>
      </c>
      <c r="B105" s="190">
        <v>90454.0</v>
      </c>
      <c r="C105" s="190" t="s">
        <v>368</v>
      </c>
      <c r="D105" s="190" t="s">
        <v>232</v>
      </c>
      <c r="E105" s="190">
        <v>2013.0</v>
      </c>
      <c r="F105" s="190" t="s">
        <v>360</v>
      </c>
      <c r="G105" s="190" t="s">
        <v>193</v>
      </c>
      <c r="H105" s="190" t="s">
        <v>266</v>
      </c>
      <c r="I105" s="186" t="s">
        <v>195</v>
      </c>
      <c r="J105" s="187" t="str">
        <f t="shared" si="1"/>
        <v>Chrast.</v>
      </c>
      <c r="K105" s="187" t="str">
        <f t="shared" si="2"/>
        <v>Weber Jan (104) (Chrast.)</v>
      </c>
    </row>
    <row r="106" ht="15.75" customHeight="1">
      <c r="A106" s="190">
        <v>105.0</v>
      </c>
      <c r="B106" s="190">
        <v>84057.0</v>
      </c>
      <c r="C106" s="190" t="s">
        <v>369</v>
      </c>
      <c r="D106" s="190" t="s">
        <v>272</v>
      </c>
      <c r="E106" s="190">
        <v>2013.0</v>
      </c>
      <c r="F106" s="190" t="s">
        <v>228</v>
      </c>
      <c r="G106" s="190" t="s">
        <v>193</v>
      </c>
      <c r="H106" s="190" t="s">
        <v>266</v>
      </c>
      <c r="I106" s="186" t="s">
        <v>195</v>
      </c>
      <c r="J106" s="187" t="str">
        <f t="shared" si="1"/>
        <v>Ji KŠ</v>
      </c>
      <c r="K106" s="187" t="str">
        <f t="shared" si="2"/>
        <v>Soukup Dominik (105) (Ji KŠ)</v>
      </c>
    </row>
    <row r="107" ht="15.75" customHeight="1">
      <c r="A107" s="190">
        <v>106.0</v>
      </c>
      <c r="B107" s="190">
        <v>92194.0</v>
      </c>
      <c r="C107" s="190" t="s">
        <v>370</v>
      </c>
      <c r="D107" s="190" t="s">
        <v>371</v>
      </c>
      <c r="E107" s="190">
        <v>2009.0</v>
      </c>
      <c r="F107" s="190" t="s">
        <v>191</v>
      </c>
      <c r="G107" s="190" t="s">
        <v>193</v>
      </c>
      <c r="H107" s="190" t="s">
        <v>199</v>
      </c>
      <c r="I107" s="186" t="s">
        <v>195</v>
      </c>
      <c r="J107" s="187" t="str">
        <f t="shared" si="1"/>
        <v>PINK!</v>
      </c>
      <c r="K107" s="187" t="str">
        <f t="shared" si="2"/>
        <v>Dajčar Martin (106) (PINK!)</v>
      </c>
    </row>
    <row r="108" ht="15.75" customHeight="1">
      <c r="A108" s="190">
        <v>107.0</v>
      </c>
      <c r="B108" s="190">
        <v>81833.0</v>
      </c>
      <c r="C108" s="190" t="s">
        <v>265</v>
      </c>
      <c r="D108" s="190" t="s">
        <v>210</v>
      </c>
      <c r="E108" s="190">
        <v>2012.0</v>
      </c>
      <c r="F108" s="190" t="s">
        <v>218</v>
      </c>
      <c r="G108" s="190" t="s">
        <v>193</v>
      </c>
      <c r="H108" s="190" t="s">
        <v>204</v>
      </c>
      <c r="I108" s="186" t="s">
        <v>195</v>
      </c>
      <c r="J108" s="187" t="str">
        <f t="shared" si="1"/>
        <v>STAR</v>
      </c>
      <c r="K108" s="187" t="str">
        <f t="shared" si="2"/>
        <v>Louda Štěpán (107) (STAR)</v>
      </c>
    </row>
    <row r="109" ht="15.75" customHeight="1">
      <c r="A109" s="190">
        <v>108.0</v>
      </c>
      <c r="B109" s="190">
        <v>89495.0</v>
      </c>
      <c r="C109" s="190" t="s">
        <v>372</v>
      </c>
      <c r="D109" s="190" t="s">
        <v>284</v>
      </c>
      <c r="E109" s="190">
        <v>2014.0</v>
      </c>
      <c r="F109" s="190" t="s">
        <v>191</v>
      </c>
      <c r="G109" s="190" t="s">
        <v>193</v>
      </c>
      <c r="H109" s="190" t="s">
        <v>266</v>
      </c>
      <c r="I109" s="186" t="s">
        <v>195</v>
      </c>
      <c r="J109" s="187" t="str">
        <f t="shared" si="1"/>
        <v>PINK!</v>
      </c>
      <c r="K109" s="187" t="str">
        <f t="shared" si="2"/>
        <v>Vaníček Jiří (108) (PINK!)</v>
      </c>
    </row>
    <row r="110" ht="15.75" customHeight="1">
      <c r="A110" s="190">
        <v>109.0</v>
      </c>
      <c r="B110" s="190">
        <v>90246.0</v>
      </c>
      <c r="C110" s="190" t="s">
        <v>352</v>
      </c>
      <c r="D110" s="190" t="s">
        <v>232</v>
      </c>
      <c r="E110" s="190">
        <v>2014.0</v>
      </c>
      <c r="F110" s="190" t="s">
        <v>224</v>
      </c>
      <c r="G110" s="190" t="s">
        <v>193</v>
      </c>
      <c r="H110" s="190" t="s">
        <v>266</v>
      </c>
      <c r="I110" s="186" t="s">
        <v>195</v>
      </c>
      <c r="J110" s="187" t="str">
        <f t="shared" si="1"/>
        <v>ČL</v>
      </c>
      <c r="K110" s="187" t="str">
        <f t="shared" si="2"/>
        <v>Veselý Jan (109) (ČL)</v>
      </c>
    </row>
    <row r="111" ht="15.75" customHeight="1">
      <c r="A111" s="190">
        <v>110.0</v>
      </c>
      <c r="B111" s="190">
        <v>89039.0</v>
      </c>
      <c r="C111" s="190" t="s">
        <v>373</v>
      </c>
      <c r="D111" s="190" t="s">
        <v>374</v>
      </c>
      <c r="E111" s="190">
        <v>2014.0</v>
      </c>
      <c r="F111" s="190" t="s">
        <v>224</v>
      </c>
      <c r="G111" s="190" t="s">
        <v>193</v>
      </c>
      <c r="H111" s="190" t="s">
        <v>266</v>
      </c>
      <c r="I111" s="186" t="s">
        <v>195</v>
      </c>
      <c r="J111" s="187" t="str">
        <f t="shared" si="1"/>
        <v>ČL</v>
      </c>
      <c r="K111" s="187" t="str">
        <f t="shared" si="2"/>
        <v>Bandermann Felix (110) (ČL)</v>
      </c>
    </row>
    <row r="112" ht="15.75" customHeight="1">
      <c r="A112" s="190">
        <v>111.0</v>
      </c>
      <c r="B112" s="190">
        <v>83776.0</v>
      </c>
      <c r="C112" s="190" t="s">
        <v>375</v>
      </c>
      <c r="D112" s="190" t="s">
        <v>286</v>
      </c>
      <c r="E112" s="190">
        <v>2010.0</v>
      </c>
      <c r="F112" s="190" t="s">
        <v>376</v>
      </c>
      <c r="G112" s="190" t="s">
        <v>193</v>
      </c>
      <c r="H112" s="190" t="s">
        <v>199</v>
      </c>
      <c r="I112" s="186" t="s">
        <v>195</v>
      </c>
      <c r="J112" s="187" t="str">
        <f t="shared" si="1"/>
        <v>JnJ</v>
      </c>
      <c r="K112" s="187" t="str">
        <f t="shared" si="2"/>
        <v>Novák Marek (111) (JnJ)</v>
      </c>
    </row>
    <row r="113" ht="15.75" customHeight="1">
      <c r="A113" s="190">
        <v>111.0</v>
      </c>
      <c r="B113" s="190">
        <v>90989.0</v>
      </c>
      <c r="C113" s="190" t="s">
        <v>377</v>
      </c>
      <c r="D113" s="190" t="s">
        <v>222</v>
      </c>
      <c r="E113" s="190">
        <v>2012.0</v>
      </c>
      <c r="F113" s="190" t="s">
        <v>198</v>
      </c>
      <c r="G113" s="190" t="s">
        <v>193</v>
      </c>
      <c r="H113" s="190" t="s">
        <v>204</v>
      </c>
      <c r="I113" s="186" t="s">
        <v>195</v>
      </c>
      <c r="J113" s="187" t="str">
        <f t="shared" si="1"/>
        <v>Bižu</v>
      </c>
      <c r="K113" s="187" t="str">
        <f t="shared" si="2"/>
        <v>Lahoda Vojtěch (111) (Bižu)</v>
      </c>
    </row>
    <row r="114" ht="15.75" customHeight="1">
      <c r="A114" s="190">
        <v>113.0</v>
      </c>
      <c r="B114" s="190">
        <v>87076.0</v>
      </c>
      <c r="C114" s="190" t="s">
        <v>378</v>
      </c>
      <c r="D114" s="190" t="s">
        <v>379</v>
      </c>
      <c r="E114" s="190">
        <v>2013.0</v>
      </c>
      <c r="F114" s="190" t="s">
        <v>191</v>
      </c>
      <c r="G114" s="190" t="s">
        <v>193</v>
      </c>
      <c r="H114" s="190" t="s">
        <v>266</v>
      </c>
      <c r="I114" s="186" t="s">
        <v>195</v>
      </c>
      <c r="J114" s="187" t="str">
        <f t="shared" si="1"/>
        <v>PINK!</v>
      </c>
      <c r="K114" s="187" t="str">
        <f t="shared" si="2"/>
        <v>Vejvoda Sebastián (113) (PINK!)</v>
      </c>
    </row>
    <row r="115" ht="15.75" customHeight="1">
      <c r="A115" s="190">
        <v>114.0</v>
      </c>
      <c r="B115" s="190">
        <v>88881.0</v>
      </c>
      <c r="C115" s="190" t="s">
        <v>380</v>
      </c>
      <c r="D115" s="190" t="s">
        <v>246</v>
      </c>
      <c r="E115" s="190">
        <v>2010.0</v>
      </c>
      <c r="F115" s="190" t="s">
        <v>381</v>
      </c>
      <c r="G115" s="190" t="s">
        <v>193</v>
      </c>
      <c r="H115" s="190" t="s">
        <v>199</v>
      </c>
      <c r="I115" s="186" t="s">
        <v>195</v>
      </c>
      <c r="J115" s="187" t="str">
        <f t="shared" si="1"/>
        <v>Bižu</v>
      </c>
      <c r="K115" s="187" t="str">
        <f t="shared" si="2"/>
        <v>Pospíšil Tomáš (114) (Bižu)</v>
      </c>
    </row>
    <row r="116" ht="15.75" customHeight="1">
      <c r="A116" s="190">
        <v>115.0</v>
      </c>
      <c r="B116" s="190">
        <v>90261.0</v>
      </c>
      <c r="C116" s="190" t="s">
        <v>382</v>
      </c>
      <c r="D116" s="190" t="s">
        <v>383</v>
      </c>
      <c r="E116" s="190">
        <v>2011.0</v>
      </c>
      <c r="F116" s="190" t="s">
        <v>309</v>
      </c>
      <c r="G116" s="190" t="s">
        <v>193</v>
      </c>
      <c r="H116" s="190" t="s">
        <v>204</v>
      </c>
      <c r="I116" s="186" t="s">
        <v>195</v>
      </c>
      <c r="J116" s="187" t="str">
        <f t="shared" si="1"/>
        <v>N. Ves</v>
      </c>
      <c r="K116" s="187" t="str">
        <f t="shared" si="2"/>
        <v>Pěničková Jana (115) (N. Ves)</v>
      </c>
    </row>
    <row r="117" ht="15.75" customHeight="1">
      <c r="A117" s="190">
        <v>116.0</v>
      </c>
      <c r="B117" s="190">
        <v>91710.0</v>
      </c>
      <c r="C117" s="190" t="s">
        <v>384</v>
      </c>
      <c r="D117" s="190" t="s">
        <v>232</v>
      </c>
      <c r="E117" s="190">
        <v>2012.0</v>
      </c>
      <c r="F117" s="190" t="s">
        <v>198</v>
      </c>
      <c r="G117" s="190" t="s">
        <v>193</v>
      </c>
      <c r="H117" s="190" t="s">
        <v>204</v>
      </c>
      <c r="I117" s="186" t="s">
        <v>195</v>
      </c>
      <c r="J117" s="187" t="str">
        <f t="shared" si="1"/>
        <v>Bižu</v>
      </c>
      <c r="K117" s="187" t="str">
        <f t="shared" si="2"/>
        <v>Skála Jan (116) (Bižu)</v>
      </c>
    </row>
    <row r="118" ht="15.75" customHeight="1">
      <c r="A118" s="190">
        <v>116.0</v>
      </c>
      <c r="B118" s="190">
        <v>89475.0</v>
      </c>
      <c r="C118" s="190" t="s">
        <v>385</v>
      </c>
      <c r="D118" s="190" t="s">
        <v>326</v>
      </c>
      <c r="E118" s="190">
        <v>2014.0</v>
      </c>
      <c r="F118" s="190" t="s">
        <v>191</v>
      </c>
      <c r="G118" s="190" t="s">
        <v>193</v>
      </c>
      <c r="H118" s="190" t="s">
        <v>266</v>
      </c>
      <c r="I118" s="186" t="s">
        <v>195</v>
      </c>
      <c r="J118" s="187" t="str">
        <f t="shared" si="1"/>
        <v>PINK!</v>
      </c>
      <c r="K118" s="187" t="str">
        <f t="shared" si="2"/>
        <v>Bošková Adéla (116) (PINK!)</v>
      </c>
    </row>
    <row r="119" ht="15.75" customHeight="1">
      <c r="A119" s="190">
        <v>118.0</v>
      </c>
      <c r="B119" s="190">
        <v>86526.0</v>
      </c>
      <c r="C119" s="190" t="s">
        <v>386</v>
      </c>
      <c r="D119" s="190" t="s">
        <v>387</v>
      </c>
      <c r="E119" s="190">
        <v>2014.0</v>
      </c>
      <c r="F119" s="190" t="s">
        <v>237</v>
      </c>
      <c r="G119" s="190" t="s">
        <v>193</v>
      </c>
      <c r="H119" s="190" t="s">
        <v>266</v>
      </c>
      <c r="I119" s="186" t="s">
        <v>195</v>
      </c>
      <c r="J119" s="187" t="str">
        <f t="shared" si="1"/>
        <v>KMST</v>
      </c>
      <c r="K119" s="187" t="str">
        <f t="shared" si="2"/>
        <v>Heděncová Marie (118) (KMST)</v>
      </c>
    </row>
    <row r="120" ht="15.75" customHeight="1">
      <c r="A120" s="190">
        <v>119.0</v>
      </c>
      <c r="B120" s="190">
        <v>90992.0</v>
      </c>
      <c r="C120" s="190" t="s">
        <v>388</v>
      </c>
      <c r="D120" s="190" t="s">
        <v>389</v>
      </c>
      <c r="E120" s="190">
        <v>2013.0</v>
      </c>
      <c r="F120" s="190" t="s">
        <v>198</v>
      </c>
      <c r="G120" s="190" t="s">
        <v>193</v>
      </c>
      <c r="H120" s="190" t="s">
        <v>266</v>
      </c>
      <c r="I120" s="186" t="s">
        <v>195</v>
      </c>
      <c r="J120" s="187" t="str">
        <f t="shared" si="1"/>
        <v>Bižu</v>
      </c>
      <c r="K120" s="187" t="str">
        <f t="shared" si="2"/>
        <v>Procházka Eduard (119) (Bižu)</v>
      </c>
    </row>
    <row r="121" ht="15.75" customHeight="1">
      <c r="A121" s="190">
        <v>120.0</v>
      </c>
      <c r="B121" s="190">
        <v>92616.0</v>
      </c>
      <c r="C121" s="190" t="s">
        <v>390</v>
      </c>
      <c r="D121" s="190" t="s">
        <v>391</v>
      </c>
      <c r="E121" s="190">
        <v>2016.0</v>
      </c>
      <c r="F121" s="190" t="s">
        <v>287</v>
      </c>
      <c r="G121" s="190" t="s">
        <v>193</v>
      </c>
      <c r="H121" s="190" t="s">
        <v>257</v>
      </c>
      <c r="I121" s="186" t="s">
        <v>195</v>
      </c>
      <c r="J121" s="187" t="str">
        <f t="shared" si="1"/>
        <v>Smržovka</v>
      </c>
      <c r="K121" s="187" t="str">
        <f t="shared" si="2"/>
        <v>Vojtíšek Efe (120) (Smržovka)</v>
      </c>
    </row>
    <row r="122" ht="15.75" customHeight="1">
      <c r="A122" s="190">
        <v>121.0</v>
      </c>
      <c r="B122" s="190">
        <v>85024.0</v>
      </c>
      <c r="C122" s="190" t="s">
        <v>392</v>
      </c>
      <c r="D122" s="190" t="s">
        <v>393</v>
      </c>
      <c r="E122" s="190">
        <v>2010.0</v>
      </c>
      <c r="F122" s="190" t="s">
        <v>191</v>
      </c>
      <c r="G122" s="190" t="s">
        <v>193</v>
      </c>
      <c r="H122" s="190" t="s">
        <v>199</v>
      </c>
      <c r="I122" s="186" t="s">
        <v>195</v>
      </c>
      <c r="J122" s="187" t="str">
        <f t="shared" si="1"/>
        <v>PINK!</v>
      </c>
      <c r="K122" s="187" t="str">
        <f t="shared" si="2"/>
        <v>Frydrychová Klára (121) (PINK!)</v>
      </c>
    </row>
    <row r="123" ht="15.75" customHeight="1">
      <c r="A123" s="190">
        <v>122.0</v>
      </c>
      <c r="B123" s="190">
        <v>90764.0</v>
      </c>
      <c r="C123" s="190" t="s">
        <v>346</v>
      </c>
      <c r="D123" s="190" t="s">
        <v>394</v>
      </c>
      <c r="E123" s="190">
        <v>2011.0</v>
      </c>
      <c r="F123" s="190" t="s">
        <v>339</v>
      </c>
      <c r="G123" s="190" t="s">
        <v>193</v>
      </c>
      <c r="H123" s="190" t="s">
        <v>204</v>
      </c>
      <c r="I123" s="186" t="s">
        <v>195</v>
      </c>
      <c r="J123" s="187" t="str">
        <f t="shared" si="1"/>
        <v>Brniště</v>
      </c>
      <c r="K123" s="187" t="str">
        <f t="shared" si="2"/>
        <v>Zítko Roman (122) (Brniště)</v>
      </c>
    </row>
    <row r="124" ht="15.75" customHeight="1">
      <c r="A124" s="190">
        <v>123.0</v>
      </c>
      <c r="B124" s="190">
        <v>90263.0</v>
      </c>
      <c r="C124" s="190" t="s">
        <v>395</v>
      </c>
      <c r="D124" s="190" t="s">
        <v>264</v>
      </c>
      <c r="E124" s="190">
        <v>2014.0</v>
      </c>
      <c r="F124" s="190" t="s">
        <v>309</v>
      </c>
      <c r="G124" s="190" t="s">
        <v>193</v>
      </c>
      <c r="H124" s="190" t="s">
        <v>266</v>
      </c>
      <c r="I124" s="186" t="s">
        <v>195</v>
      </c>
      <c r="J124" s="187" t="str">
        <f t="shared" si="1"/>
        <v>N. Ves</v>
      </c>
      <c r="K124" s="187" t="str">
        <f t="shared" si="2"/>
        <v>Ovečka Lukáš (123) (N. Ves)</v>
      </c>
    </row>
    <row r="125" ht="15.75" customHeight="1">
      <c r="A125" s="190">
        <v>124.0</v>
      </c>
      <c r="B125" s="190">
        <v>90416.0</v>
      </c>
      <c r="C125" s="190" t="s">
        <v>396</v>
      </c>
      <c r="D125" s="190" t="s">
        <v>397</v>
      </c>
      <c r="E125" s="190">
        <v>2011.0</v>
      </c>
      <c r="F125" s="190" t="s">
        <v>191</v>
      </c>
      <c r="G125" s="190" t="s">
        <v>193</v>
      </c>
      <c r="H125" s="190" t="s">
        <v>204</v>
      </c>
      <c r="I125" s="186" t="s">
        <v>195</v>
      </c>
      <c r="J125" s="187" t="str">
        <f t="shared" si="1"/>
        <v>PINK!</v>
      </c>
      <c r="K125" s="187" t="str">
        <f t="shared" si="2"/>
        <v>Hlib Doropei (124) (PINK!)</v>
      </c>
    </row>
    <row r="126" ht="15.75" customHeight="1">
      <c r="A126" s="190">
        <v>125.0</v>
      </c>
      <c r="B126" s="190">
        <v>89478.0</v>
      </c>
      <c r="C126" s="190" t="s">
        <v>398</v>
      </c>
      <c r="D126" s="190" t="s">
        <v>399</v>
      </c>
      <c r="E126" s="190">
        <v>2013.0</v>
      </c>
      <c r="F126" s="190" t="s">
        <v>191</v>
      </c>
      <c r="G126" s="190" t="s">
        <v>193</v>
      </c>
      <c r="H126" s="190" t="s">
        <v>266</v>
      </c>
      <c r="I126" s="186" t="s">
        <v>195</v>
      </c>
      <c r="J126" s="187" t="str">
        <f t="shared" si="1"/>
        <v>PINK!</v>
      </c>
      <c r="K126" s="187" t="str">
        <f t="shared" si="2"/>
        <v>Exner Kryštof (125) (PINK!)</v>
      </c>
    </row>
    <row r="127" ht="15.75" customHeight="1">
      <c r="A127" s="190">
        <v>126.0</v>
      </c>
      <c r="B127" s="190">
        <v>89479.0</v>
      </c>
      <c r="C127" s="190" t="s">
        <v>400</v>
      </c>
      <c r="D127" s="190" t="s">
        <v>232</v>
      </c>
      <c r="E127" s="190">
        <v>2013.0</v>
      </c>
      <c r="F127" s="190" t="s">
        <v>191</v>
      </c>
      <c r="G127" s="190" t="s">
        <v>193</v>
      </c>
      <c r="H127" s="190" t="s">
        <v>266</v>
      </c>
      <c r="I127" s="186" t="s">
        <v>195</v>
      </c>
      <c r="J127" s="187" t="str">
        <f t="shared" si="1"/>
        <v>PINK!</v>
      </c>
      <c r="K127" s="187" t="str">
        <f t="shared" si="2"/>
        <v>Farský Jan (126) (PINK!)</v>
      </c>
    </row>
    <row r="128" ht="15.75" customHeight="1">
      <c r="A128" s="190">
        <v>127.0</v>
      </c>
      <c r="B128" s="190">
        <v>87040.0</v>
      </c>
      <c r="C128" s="190" t="s">
        <v>401</v>
      </c>
      <c r="D128" s="190" t="s">
        <v>202</v>
      </c>
      <c r="E128" s="190">
        <v>2012.0</v>
      </c>
      <c r="F128" s="190" t="s">
        <v>191</v>
      </c>
      <c r="G128" s="190" t="s">
        <v>193</v>
      </c>
      <c r="H128" s="190" t="s">
        <v>204</v>
      </c>
      <c r="I128" s="186" t="s">
        <v>195</v>
      </c>
      <c r="J128" s="187" t="str">
        <f t="shared" si="1"/>
        <v>PINK!</v>
      </c>
      <c r="K128" s="187" t="str">
        <f t="shared" si="2"/>
        <v>Hájek Matěj (127) (PINK!)</v>
      </c>
    </row>
    <row r="129" ht="15.75" customHeight="1">
      <c r="A129" s="190">
        <v>128.0</v>
      </c>
      <c r="B129" s="190">
        <v>78182.0</v>
      </c>
      <c r="C129" s="190" t="s">
        <v>402</v>
      </c>
      <c r="D129" s="190" t="s">
        <v>232</v>
      </c>
      <c r="E129" s="190">
        <v>2010.0</v>
      </c>
      <c r="F129" s="190" t="s">
        <v>237</v>
      </c>
      <c r="G129" s="190" t="s">
        <v>193</v>
      </c>
      <c r="H129" s="190" t="s">
        <v>199</v>
      </c>
      <c r="I129" s="186" t="s">
        <v>195</v>
      </c>
      <c r="J129" s="187" t="str">
        <f t="shared" si="1"/>
        <v>KMST</v>
      </c>
      <c r="K129" s="187" t="str">
        <f t="shared" si="2"/>
        <v>Martiš Jan (128) (KMST)</v>
      </c>
    </row>
    <row r="130" ht="15.75" customHeight="1">
      <c r="A130" s="190">
        <v>129.0</v>
      </c>
      <c r="B130" s="190">
        <v>92593.0</v>
      </c>
      <c r="C130" s="190" t="s">
        <v>403</v>
      </c>
      <c r="D130" s="190" t="s">
        <v>222</v>
      </c>
      <c r="E130" s="190">
        <v>2015.0</v>
      </c>
      <c r="F130" s="190" t="s">
        <v>404</v>
      </c>
      <c r="G130" s="190" t="s">
        <v>193</v>
      </c>
      <c r="H130" s="190" t="s">
        <v>257</v>
      </c>
      <c r="I130" s="186" t="s">
        <v>195</v>
      </c>
      <c r="J130" s="187" t="str">
        <f t="shared" si="1"/>
        <v>Vesec</v>
      </c>
      <c r="K130" s="187" t="str">
        <f t="shared" si="2"/>
        <v>Fejtek Vojtěch (129) (Vesec)</v>
      </c>
    </row>
    <row r="131" ht="15.75" customHeight="1">
      <c r="A131" s="190">
        <v>130.0</v>
      </c>
      <c r="B131" s="190">
        <v>89193.0</v>
      </c>
      <c r="C131" s="190" t="s">
        <v>405</v>
      </c>
      <c r="D131" s="190" t="s">
        <v>353</v>
      </c>
      <c r="E131" s="190">
        <v>2013.0</v>
      </c>
      <c r="F131" s="190" t="s">
        <v>406</v>
      </c>
      <c r="G131" s="190" t="s">
        <v>193</v>
      </c>
      <c r="H131" s="190" t="s">
        <v>266</v>
      </c>
      <c r="I131" s="186" t="s">
        <v>195</v>
      </c>
      <c r="J131" s="187" t="str">
        <f t="shared" si="1"/>
        <v>Semily</v>
      </c>
      <c r="K131" s="187" t="str">
        <f t="shared" si="2"/>
        <v>Košnar Jakub (130) (Semily)</v>
      </c>
    </row>
    <row r="132" ht="15.75" customHeight="1">
      <c r="A132" s="190">
        <v>131.0</v>
      </c>
      <c r="B132" s="190">
        <v>92411.0</v>
      </c>
      <c r="C132" s="190" t="s">
        <v>407</v>
      </c>
      <c r="D132" s="190" t="s">
        <v>280</v>
      </c>
      <c r="E132" s="190">
        <v>2011.0</v>
      </c>
      <c r="F132" s="190" t="s">
        <v>287</v>
      </c>
      <c r="G132" s="190" t="s">
        <v>193</v>
      </c>
      <c r="H132" s="190" t="s">
        <v>204</v>
      </c>
      <c r="I132" s="186" t="s">
        <v>195</v>
      </c>
      <c r="J132" s="187" t="str">
        <f t="shared" si="1"/>
        <v>Smržovka</v>
      </c>
      <c r="K132" s="187" t="str">
        <f t="shared" si="2"/>
        <v>Havlíček Adam (131) (Smržovka)</v>
      </c>
    </row>
    <row r="133" ht="15.75" customHeight="1">
      <c r="A133" s="190">
        <v>131.0</v>
      </c>
      <c r="B133" s="190">
        <v>89405.0</v>
      </c>
      <c r="C133" s="190" t="s">
        <v>402</v>
      </c>
      <c r="D133" s="190" t="s">
        <v>353</v>
      </c>
      <c r="E133" s="190">
        <v>2013.0</v>
      </c>
      <c r="F133" s="190" t="s">
        <v>237</v>
      </c>
      <c r="G133" s="190" t="s">
        <v>193</v>
      </c>
      <c r="H133" s="190" t="s">
        <v>266</v>
      </c>
      <c r="I133" s="186" t="s">
        <v>195</v>
      </c>
      <c r="J133" s="187" t="str">
        <f t="shared" si="1"/>
        <v>KMST</v>
      </c>
      <c r="K133" s="187" t="str">
        <f t="shared" si="2"/>
        <v>Martiš Jakub (131) (KMST)</v>
      </c>
    </row>
    <row r="134" ht="15.75" customHeight="1">
      <c r="A134" s="190">
        <v>133.0</v>
      </c>
      <c r="B134" s="190">
        <v>87424.0</v>
      </c>
      <c r="C134" s="190" t="s">
        <v>408</v>
      </c>
      <c r="D134" s="190" t="s">
        <v>305</v>
      </c>
      <c r="E134" s="190">
        <v>2014.0</v>
      </c>
      <c r="F134" s="190" t="s">
        <v>191</v>
      </c>
      <c r="G134" s="190" t="s">
        <v>193</v>
      </c>
      <c r="H134" s="190" t="s">
        <v>266</v>
      </c>
      <c r="I134" s="186" t="s">
        <v>195</v>
      </c>
      <c r="J134" s="187" t="str">
        <f t="shared" si="1"/>
        <v>PINK!</v>
      </c>
      <c r="K134" s="187" t="str">
        <f t="shared" si="2"/>
        <v>Anton Petr (133) (PINK!)</v>
      </c>
    </row>
    <row r="135" ht="15.75" customHeight="1">
      <c r="A135" s="190">
        <v>134.0</v>
      </c>
      <c r="B135" s="190">
        <v>92461.0</v>
      </c>
      <c r="C135" s="190" t="s">
        <v>409</v>
      </c>
      <c r="D135" s="190" t="s">
        <v>197</v>
      </c>
      <c r="E135" s="190">
        <v>2012.0</v>
      </c>
      <c r="F135" s="190" t="s">
        <v>224</v>
      </c>
      <c r="G135" s="190" t="s">
        <v>193</v>
      </c>
      <c r="H135" s="190" t="s">
        <v>204</v>
      </c>
      <c r="I135" s="186" t="s">
        <v>195</v>
      </c>
      <c r="J135" s="187" t="str">
        <f t="shared" si="1"/>
        <v>ČL</v>
      </c>
      <c r="K135" s="187" t="str">
        <f t="shared" si="2"/>
        <v>Šárovec Patrik (134) (ČL)</v>
      </c>
    </row>
    <row r="136" ht="15.75" customHeight="1">
      <c r="A136" s="190">
        <v>135.0</v>
      </c>
      <c r="B136" s="190">
        <v>92412.0</v>
      </c>
      <c r="C136" s="190" t="s">
        <v>410</v>
      </c>
      <c r="D136" s="190" t="s">
        <v>411</v>
      </c>
      <c r="E136" s="190">
        <v>2011.0</v>
      </c>
      <c r="F136" s="190" t="s">
        <v>287</v>
      </c>
      <c r="G136" s="190" t="s">
        <v>193</v>
      </c>
      <c r="H136" s="190" t="s">
        <v>204</v>
      </c>
      <c r="I136" s="186" t="s">
        <v>195</v>
      </c>
      <c r="J136" s="187" t="str">
        <f t="shared" si="1"/>
        <v>Smržovka</v>
      </c>
      <c r="K136" s="187" t="str">
        <f t="shared" si="2"/>
        <v>Valečka Michael (135) (Smržovka)</v>
      </c>
    </row>
    <row r="137" ht="15.75" customHeight="1">
      <c r="A137" s="190">
        <v>136.0</v>
      </c>
      <c r="B137" s="190">
        <v>90987.0</v>
      </c>
      <c r="C137" s="190" t="s">
        <v>412</v>
      </c>
      <c r="D137" s="190" t="s">
        <v>222</v>
      </c>
      <c r="E137" s="190">
        <v>2015.0</v>
      </c>
      <c r="F137" s="190" t="s">
        <v>198</v>
      </c>
      <c r="G137" s="190" t="s">
        <v>193</v>
      </c>
      <c r="H137" s="190" t="s">
        <v>257</v>
      </c>
      <c r="I137" s="186" t="s">
        <v>195</v>
      </c>
      <c r="J137" s="187" t="str">
        <f t="shared" si="1"/>
        <v>Bižu</v>
      </c>
      <c r="K137" s="187" t="str">
        <f t="shared" si="2"/>
        <v>Jelínek Vojtěch (136) (Bižu)</v>
      </c>
    </row>
    <row r="138" ht="15.75" customHeight="1">
      <c r="A138" s="190">
        <v>137.0</v>
      </c>
      <c r="B138" s="190">
        <v>85447.0</v>
      </c>
      <c r="C138" s="190" t="s">
        <v>413</v>
      </c>
      <c r="D138" s="190" t="s">
        <v>414</v>
      </c>
      <c r="E138" s="190">
        <v>2013.0</v>
      </c>
      <c r="F138" s="190" t="s">
        <v>237</v>
      </c>
      <c r="G138" s="190" t="s">
        <v>193</v>
      </c>
      <c r="H138" s="190" t="s">
        <v>266</v>
      </c>
      <c r="I138" s="186" t="s">
        <v>195</v>
      </c>
      <c r="J138" s="187" t="str">
        <f t="shared" si="1"/>
        <v>KMST</v>
      </c>
      <c r="K138" s="187" t="str">
        <f t="shared" si="2"/>
        <v>Tichá Amálie (137) (KMST)</v>
      </c>
    </row>
    <row r="139" ht="15.75" customHeight="1">
      <c r="A139" s="190">
        <v>138.0</v>
      </c>
      <c r="B139" s="190">
        <v>90310.0</v>
      </c>
      <c r="C139" s="190" t="s">
        <v>415</v>
      </c>
      <c r="D139" s="190" t="s">
        <v>277</v>
      </c>
      <c r="E139" s="190">
        <v>2013.0</v>
      </c>
      <c r="F139" s="190" t="s">
        <v>191</v>
      </c>
      <c r="G139" s="190" t="s">
        <v>193</v>
      </c>
      <c r="H139" s="190" t="s">
        <v>266</v>
      </c>
      <c r="I139" s="186" t="s">
        <v>195</v>
      </c>
      <c r="J139" s="187" t="str">
        <f t="shared" si="1"/>
        <v>PINK!</v>
      </c>
      <c r="K139" s="187" t="str">
        <f t="shared" si="2"/>
        <v>Wach Jonáš (138) (PINK!)</v>
      </c>
    </row>
    <row r="140" ht="15.75" customHeight="1">
      <c r="A140" s="190">
        <v>139.0</v>
      </c>
      <c r="B140" s="190">
        <v>90990.0</v>
      </c>
      <c r="C140" s="190" t="s">
        <v>416</v>
      </c>
      <c r="D140" s="190" t="s">
        <v>305</v>
      </c>
      <c r="E140" s="190">
        <v>2012.0</v>
      </c>
      <c r="F140" s="190" t="s">
        <v>198</v>
      </c>
      <c r="G140" s="190" t="s">
        <v>193</v>
      </c>
      <c r="H140" s="190" t="s">
        <v>204</v>
      </c>
      <c r="I140" s="186" t="s">
        <v>195</v>
      </c>
      <c r="J140" s="187" t="str">
        <f t="shared" si="1"/>
        <v>Bižu</v>
      </c>
      <c r="K140" s="187" t="str">
        <f t="shared" si="2"/>
        <v>Landa Petr (139) (Bižu)</v>
      </c>
    </row>
    <row r="141" ht="15.75" customHeight="1">
      <c r="A141" s="190">
        <v>140.0</v>
      </c>
      <c r="B141" s="190">
        <v>93155.0</v>
      </c>
      <c r="C141" s="190" t="s">
        <v>417</v>
      </c>
      <c r="D141" s="190" t="s">
        <v>264</v>
      </c>
      <c r="E141" s="190">
        <v>2012.0</v>
      </c>
      <c r="F141" s="190" t="s">
        <v>247</v>
      </c>
      <c r="G141" s="190" t="s">
        <v>193</v>
      </c>
      <c r="H141" s="190" t="s">
        <v>204</v>
      </c>
      <c r="I141" s="186" t="s">
        <v>195</v>
      </c>
      <c r="J141" s="187" t="str">
        <f t="shared" si="1"/>
        <v>ST Fr.</v>
      </c>
      <c r="K141" s="187" t="str">
        <f t="shared" si="2"/>
        <v>Froněk Lukáš (140) (ST Fr.)</v>
      </c>
    </row>
    <row r="142" ht="15.75" customHeight="1">
      <c r="A142" s="190">
        <v>141.0</v>
      </c>
      <c r="B142" s="190">
        <v>93770.0</v>
      </c>
      <c r="C142" s="190" t="s">
        <v>418</v>
      </c>
      <c r="D142" s="190" t="s">
        <v>371</v>
      </c>
      <c r="E142" s="190">
        <v>2014.0</v>
      </c>
      <c r="F142" s="190" t="s">
        <v>191</v>
      </c>
      <c r="G142" s="190" t="s">
        <v>193</v>
      </c>
      <c r="H142" s="190" t="s">
        <v>266</v>
      </c>
      <c r="I142" s="186" t="s">
        <v>195</v>
      </c>
      <c r="J142" s="187" t="str">
        <f t="shared" si="1"/>
        <v>PINK!</v>
      </c>
      <c r="K142" s="187" t="str">
        <f t="shared" si="2"/>
        <v>Popov Martin (141) (PINK!)</v>
      </c>
    </row>
    <row r="143" ht="15.75" customHeight="1">
      <c r="A143" s="190">
        <v>142.0</v>
      </c>
      <c r="B143" s="190">
        <v>91709.0</v>
      </c>
      <c r="C143" s="190" t="s">
        <v>419</v>
      </c>
      <c r="D143" s="190" t="s">
        <v>293</v>
      </c>
      <c r="E143" s="190">
        <v>2012.0</v>
      </c>
      <c r="F143" s="190" t="s">
        <v>198</v>
      </c>
      <c r="G143" s="190" t="s">
        <v>193</v>
      </c>
      <c r="H143" s="190" t="s">
        <v>204</v>
      </c>
      <c r="I143" s="186" t="s">
        <v>195</v>
      </c>
      <c r="J143" s="187" t="str">
        <f t="shared" si="1"/>
        <v>Bižu</v>
      </c>
      <c r="K143" s="187" t="str">
        <f t="shared" si="2"/>
        <v>Krkoška Šimon (142) (Bižu)</v>
      </c>
    </row>
    <row r="144" ht="15.75" customHeight="1">
      <c r="A144" s="190">
        <v>143.0</v>
      </c>
      <c r="B144" s="190">
        <v>90986.0</v>
      </c>
      <c r="C144" s="190" t="s">
        <v>420</v>
      </c>
      <c r="D144" s="190" t="s">
        <v>317</v>
      </c>
      <c r="E144" s="190">
        <v>2014.0</v>
      </c>
      <c r="F144" s="190" t="s">
        <v>198</v>
      </c>
      <c r="G144" s="190" t="s">
        <v>193</v>
      </c>
      <c r="H144" s="190" t="s">
        <v>266</v>
      </c>
      <c r="I144" s="186" t="s">
        <v>195</v>
      </c>
      <c r="J144" s="187" t="str">
        <f t="shared" si="1"/>
        <v>Bižu</v>
      </c>
      <c r="K144" s="187" t="str">
        <f t="shared" si="2"/>
        <v>Holec David (143) (Bižu)</v>
      </c>
    </row>
    <row r="145" ht="15.75" customHeight="1">
      <c r="A145" s="190">
        <v>144.0</v>
      </c>
      <c r="B145" s="190">
        <v>89192.0</v>
      </c>
      <c r="C145" s="190" t="s">
        <v>421</v>
      </c>
      <c r="D145" s="190" t="s">
        <v>277</v>
      </c>
      <c r="E145" s="190">
        <v>2013.0</v>
      </c>
      <c r="F145" s="190" t="s">
        <v>406</v>
      </c>
      <c r="G145" s="190" t="s">
        <v>193</v>
      </c>
      <c r="H145" s="190" t="s">
        <v>266</v>
      </c>
      <c r="I145" s="186" t="s">
        <v>195</v>
      </c>
      <c r="J145" s="187" t="str">
        <f t="shared" si="1"/>
        <v>Semily</v>
      </c>
      <c r="K145" s="187" t="str">
        <f t="shared" si="2"/>
        <v>Jakubů Jonáš (144) (Semily)</v>
      </c>
    </row>
    <row r="146" ht="15.75" customHeight="1">
      <c r="A146" s="190">
        <v>145.0</v>
      </c>
      <c r="B146" s="190">
        <v>87624.0</v>
      </c>
      <c r="C146" s="190" t="s">
        <v>248</v>
      </c>
      <c r="D146" s="190" t="s">
        <v>422</v>
      </c>
      <c r="E146" s="190">
        <v>2014.0</v>
      </c>
      <c r="F146" s="190" t="s">
        <v>360</v>
      </c>
      <c r="G146" s="190" t="s">
        <v>193</v>
      </c>
      <c r="H146" s="190" t="s">
        <v>266</v>
      </c>
      <c r="I146" s="186" t="s">
        <v>195</v>
      </c>
      <c r="J146" s="187" t="str">
        <f t="shared" si="1"/>
        <v>Chrast.</v>
      </c>
      <c r="K146" s="187" t="str">
        <f t="shared" si="2"/>
        <v>Svoboda Hynek (145) (Chrast.)</v>
      </c>
    </row>
    <row r="147" ht="15.75" customHeight="1">
      <c r="A147" s="190">
        <v>146.0</v>
      </c>
      <c r="B147" s="190">
        <v>93089.0</v>
      </c>
      <c r="C147" s="190" t="s">
        <v>423</v>
      </c>
      <c r="D147" s="190" t="s">
        <v>261</v>
      </c>
      <c r="E147" s="190">
        <v>2010.0</v>
      </c>
      <c r="F147" s="190" t="s">
        <v>247</v>
      </c>
      <c r="G147" s="190" t="s">
        <v>193</v>
      </c>
      <c r="H147" s="190" t="s">
        <v>199</v>
      </c>
      <c r="I147" s="186" t="s">
        <v>195</v>
      </c>
      <c r="J147" s="187" t="str">
        <f t="shared" si="1"/>
        <v>ST Fr.</v>
      </c>
      <c r="K147" s="187" t="str">
        <f t="shared" si="2"/>
        <v>Dančevský Michal (146) (ST Fr.)</v>
      </c>
    </row>
    <row r="148" ht="15.75" customHeight="1">
      <c r="A148" s="190">
        <v>147.0</v>
      </c>
      <c r="B148" s="190">
        <v>92050.0</v>
      </c>
      <c r="C148" s="190" t="s">
        <v>424</v>
      </c>
      <c r="D148" s="190" t="s">
        <v>206</v>
      </c>
      <c r="E148" s="190">
        <v>2011.0</v>
      </c>
      <c r="F148" s="190" t="s">
        <v>191</v>
      </c>
      <c r="G148" s="190" t="s">
        <v>193</v>
      </c>
      <c r="H148" s="190" t="s">
        <v>204</v>
      </c>
      <c r="I148" s="186" t="s">
        <v>195</v>
      </c>
      <c r="J148" s="187" t="str">
        <f t="shared" si="1"/>
        <v>PINK!</v>
      </c>
      <c r="K148" s="187" t="str">
        <f t="shared" si="2"/>
        <v>Sluka Antonín (147) (PINK!)</v>
      </c>
    </row>
    <row r="149" ht="15.75" customHeight="1">
      <c r="A149" s="190">
        <v>148.0</v>
      </c>
      <c r="B149" s="190">
        <v>85178.0</v>
      </c>
      <c r="C149" s="190" t="s">
        <v>425</v>
      </c>
      <c r="D149" s="190" t="s">
        <v>426</v>
      </c>
      <c r="E149" s="190">
        <v>2012.0</v>
      </c>
      <c r="F149" s="190" t="s">
        <v>237</v>
      </c>
      <c r="G149" s="190" t="s">
        <v>193</v>
      </c>
      <c r="H149" s="190" t="s">
        <v>204</v>
      </c>
      <c r="I149" s="186" t="s">
        <v>195</v>
      </c>
      <c r="J149" s="187" t="str">
        <f t="shared" si="1"/>
        <v>KMST</v>
      </c>
      <c r="K149" s="187" t="str">
        <f t="shared" si="2"/>
        <v>Huk Pavel (148) (KMST)</v>
      </c>
    </row>
    <row r="150" ht="15.75" customHeight="1">
      <c r="A150" s="190">
        <v>149.0</v>
      </c>
      <c r="B150" s="190">
        <v>90982.0</v>
      </c>
      <c r="C150" s="190" t="s">
        <v>427</v>
      </c>
      <c r="D150" s="190" t="s">
        <v>293</v>
      </c>
      <c r="E150" s="190">
        <v>2014.0</v>
      </c>
      <c r="F150" s="190" t="s">
        <v>198</v>
      </c>
      <c r="G150" s="190" t="s">
        <v>193</v>
      </c>
      <c r="H150" s="190" t="s">
        <v>266</v>
      </c>
      <c r="I150" s="186" t="s">
        <v>195</v>
      </c>
      <c r="J150" s="187" t="str">
        <f t="shared" si="1"/>
        <v>Bižu</v>
      </c>
      <c r="K150" s="187" t="str">
        <f t="shared" si="2"/>
        <v>Bidlo Šimon (149) (Bižu)</v>
      </c>
    </row>
    <row r="151" ht="15.75" customHeight="1">
      <c r="A151" s="190">
        <v>150.0</v>
      </c>
      <c r="B151" s="190">
        <v>91007.0</v>
      </c>
      <c r="C151" s="190" t="s">
        <v>428</v>
      </c>
      <c r="D151" s="190" t="s">
        <v>399</v>
      </c>
      <c r="E151" s="190">
        <v>2011.0</v>
      </c>
      <c r="F151" s="190" t="s">
        <v>198</v>
      </c>
      <c r="G151" s="190" t="s">
        <v>193</v>
      </c>
      <c r="H151" s="190" t="s">
        <v>204</v>
      </c>
      <c r="I151" s="186" t="s">
        <v>195</v>
      </c>
      <c r="J151" s="187" t="str">
        <f t="shared" si="1"/>
        <v>Bižu</v>
      </c>
      <c r="K151" s="187" t="str">
        <f t="shared" si="2"/>
        <v>Koutek Kryštof (150) (Bižu)</v>
      </c>
    </row>
    <row r="152" ht="15.75" customHeight="1">
      <c r="A152" s="190">
        <v>151.0</v>
      </c>
      <c r="B152" s="190">
        <v>87578.0</v>
      </c>
      <c r="C152" s="190" t="s">
        <v>429</v>
      </c>
      <c r="D152" s="190" t="s">
        <v>326</v>
      </c>
      <c r="E152" s="190">
        <v>2010.0</v>
      </c>
      <c r="F152" s="190" t="s">
        <v>309</v>
      </c>
      <c r="G152" s="190" t="s">
        <v>193</v>
      </c>
      <c r="H152" s="190" t="s">
        <v>199</v>
      </c>
      <c r="I152" s="186" t="s">
        <v>195</v>
      </c>
      <c r="J152" s="187" t="str">
        <f t="shared" si="1"/>
        <v>N. Ves</v>
      </c>
      <c r="K152" s="187" t="str">
        <f t="shared" si="2"/>
        <v>Šmejcová Adéla (151) (N. Ves)</v>
      </c>
    </row>
    <row r="153" ht="15.75" customHeight="1">
      <c r="A153" s="190">
        <v>152.0</v>
      </c>
      <c r="B153" s="190">
        <v>89927.0</v>
      </c>
      <c r="C153" s="190" t="s">
        <v>430</v>
      </c>
      <c r="D153" s="190" t="s">
        <v>222</v>
      </c>
      <c r="E153" s="190">
        <v>2012.0</v>
      </c>
      <c r="F153" s="190" t="s">
        <v>431</v>
      </c>
      <c r="G153" s="190" t="s">
        <v>193</v>
      </c>
      <c r="H153" s="190" t="s">
        <v>204</v>
      </c>
      <c r="I153" s="186" t="s">
        <v>195</v>
      </c>
      <c r="J153" s="187" t="str">
        <f t="shared" si="1"/>
        <v>PINK!</v>
      </c>
      <c r="K153" s="187" t="str">
        <f t="shared" si="2"/>
        <v>Kukal Vojtěch (152) (PINK!)</v>
      </c>
    </row>
    <row r="154" ht="15.75" customHeight="1">
      <c r="A154" s="190">
        <v>153.0</v>
      </c>
      <c r="B154" s="190">
        <v>92384.0</v>
      </c>
      <c r="C154" s="190" t="s">
        <v>432</v>
      </c>
      <c r="D154" s="190" t="s">
        <v>371</v>
      </c>
      <c r="E154" s="190">
        <v>2012.0</v>
      </c>
      <c r="F154" s="190" t="s">
        <v>237</v>
      </c>
      <c r="G154" s="190" t="s">
        <v>193</v>
      </c>
      <c r="H154" s="190" t="s">
        <v>204</v>
      </c>
      <c r="I154" s="186" t="s">
        <v>195</v>
      </c>
      <c r="J154" s="187" t="str">
        <f t="shared" si="1"/>
        <v>KMST</v>
      </c>
      <c r="K154" s="187" t="str">
        <f t="shared" si="2"/>
        <v>Hušek Martin (153) (KMST)</v>
      </c>
    </row>
    <row r="155" ht="15.75" customHeight="1">
      <c r="A155" s="190">
        <v>154.0</v>
      </c>
      <c r="B155" s="190">
        <v>89507.0</v>
      </c>
      <c r="C155" s="190" t="s">
        <v>433</v>
      </c>
      <c r="D155" s="190" t="s">
        <v>434</v>
      </c>
      <c r="E155" s="190">
        <v>2014.0</v>
      </c>
      <c r="F155" s="190" t="s">
        <v>278</v>
      </c>
      <c r="G155" s="190" t="s">
        <v>193</v>
      </c>
      <c r="H155" s="190" t="s">
        <v>266</v>
      </c>
      <c r="I155" s="186" t="s">
        <v>195</v>
      </c>
      <c r="J155" s="187" t="str">
        <f t="shared" si="1"/>
        <v>AST</v>
      </c>
      <c r="K155" s="187" t="str">
        <f t="shared" si="2"/>
        <v>Plch Vilém (154) (AST)</v>
      </c>
    </row>
    <row r="156" ht="15.75" customHeight="1">
      <c r="A156" s="190">
        <v>155.0</v>
      </c>
      <c r="B156" s="190">
        <v>85295.0</v>
      </c>
      <c r="C156" s="190" t="s">
        <v>435</v>
      </c>
      <c r="D156" s="190" t="s">
        <v>436</v>
      </c>
      <c r="E156" s="190">
        <v>2011.0</v>
      </c>
      <c r="F156" s="190" t="s">
        <v>191</v>
      </c>
      <c r="G156" s="190" t="s">
        <v>193</v>
      </c>
      <c r="H156" s="190" t="s">
        <v>204</v>
      </c>
      <c r="I156" s="186" t="s">
        <v>195</v>
      </c>
      <c r="J156" s="187" t="str">
        <f t="shared" si="1"/>
        <v>PINK!</v>
      </c>
      <c r="K156" s="187" t="str">
        <f t="shared" si="2"/>
        <v>Nguyen Do Thanh (155) (PINK!)</v>
      </c>
    </row>
    <row r="157" ht="15.75" customHeight="1">
      <c r="A157" s="190">
        <v>156.0</v>
      </c>
      <c r="B157" s="190">
        <v>92660.0</v>
      </c>
      <c r="C157" s="190" t="s">
        <v>437</v>
      </c>
      <c r="D157" s="190" t="s">
        <v>249</v>
      </c>
      <c r="E157" s="190">
        <v>2012.0</v>
      </c>
      <c r="F157" s="190" t="s">
        <v>203</v>
      </c>
      <c r="G157" s="190" t="s">
        <v>193</v>
      </c>
      <c r="H157" s="190" t="s">
        <v>204</v>
      </c>
      <c r="I157" s="186" t="s">
        <v>195</v>
      </c>
      <c r="J157" s="187" t="str">
        <f t="shared" si="1"/>
        <v>SKST</v>
      </c>
      <c r="K157" s="187" t="str">
        <f t="shared" si="2"/>
        <v>Kolář Daniel (156) (SKST)</v>
      </c>
    </row>
    <row r="158" ht="15.75" customHeight="1">
      <c r="A158" s="190">
        <v>156.0</v>
      </c>
      <c r="B158" s="190">
        <v>90453.0</v>
      </c>
      <c r="C158" s="190" t="s">
        <v>438</v>
      </c>
      <c r="D158" s="190" t="s">
        <v>226</v>
      </c>
      <c r="E158" s="190">
        <v>2013.0</v>
      </c>
      <c r="F158" s="190" t="s">
        <v>360</v>
      </c>
      <c r="G158" s="190" t="s">
        <v>193</v>
      </c>
      <c r="H158" s="190" t="s">
        <v>266</v>
      </c>
      <c r="I158" s="186" t="s">
        <v>195</v>
      </c>
      <c r="J158" s="187" t="str">
        <f t="shared" si="1"/>
        <v>Chrast.</v>
      </c>
      <c r="K158" s="187" t="str">
        <f t="shared" si="2"/>
        <v>Kácovský Ondřej (156) (Chrast.)</v>
      </c>
    </row>
    <row r="159" ht="15.75" customHeight="1">
      <c r="A159" s="190">
        <v>158.0</v>
      </c>
      <c r="B159" s="190">
        <v>89375.0</v>
      </c>
      <c r="C159" s="190" t="s">
        <v>439</v>
      </c>
      <c r="D159" s="190" t="s">
        <v>440</v>
      </c>
      <c r="E159" s="190">
        <v>2013.0</v>
      </c>
      <c r="F159" s="190" t="s">
        <v>237</v>
      </c>
      <c r="G159" s="190" t="s">
        <v>193</v>
      </c>
      <c r="H159" s="190" t="s">
        <v>266</v>
      </c>
      <c r="I159" s="186" t="s">
        <v>195</v>
      </c>
      <c r="J159" s="187" t="str">
        <f t="shared" si="1"/>
        <v>KMST</v>
      </c>
      <c r="K159" s="187" t="str">
        <f t="shared" si="2"/>
        <v>Poláková Alice (158) (KMST)</v>
      </c>
    </row>
    <row r="160" ht="15.75" customHeight="1">
      <c r="A160" s="190">
        <v>159.0</v>
      </c>
      <c r="B160" s="190" t="s">
        <v>441</v>
      </c>
      <c r="C160" s="190" t="s">
        <v>442</v>
      </c>
      <c r="D160" s="190" t="s">
        <v>249</v>
      </c>
      <c r="E160" s="190">
        <v>2012.0</v>
      </c>
      <c r="F160" s="190" t="s">
        <v>191</v>
      </c>
      <c r="G160" s="190" t="s">
        <v>193</v>
      </c>
      <c r="H160" s="190" t="s">
        <v>204</v>
      </c>
      <c r="I160" s="186" t="s">
        <v>195</v>
      </c>
      <c r="J160" s="187" t="str">
        <f t="shared" si="1"/>
        <v>PINK!</v>
      </c>
      <c r="K160" s="187" t="str">
        <f t="shared" si="2"/>
        <v>Liška Daniel (159) (PINK!)</v>
      </c>
    </row>
    <row r="161" ht="15.75" customHeight="1">
      <c r="A161" s="190">
        <v>160.0</v>
      </c>
      <c r="B161" s="190">
        <v>86533.0</v>
      </c>
      <c r="C161" s="190" t="s">
        <v>443</v>
      </c>
      <c r="D161" s="190" t="s">
        <v>444</v>
      </c>
      <c r="E161" s="190">
        <v>2013.0</v>
      </c>
      <c r="F161" s="190" t="s">
        <v>237</v>
      </c>
      <c r="G161" s="190" t="s">
        <v>193</v>
      </c>
      <c r="H161" s="190" t="s">
        <v>266</v>
      </c>
      <c r="I161" s="186" t="s">
        <v>195</v>
      </c>
      <c r="J161" s="187" t="str">
        <f t="shared" si="1"/>
        <v>KMST</v>
      </c>
      <c r="K161" s="187" t="str">
        <f t="shared" si="2"/>
        <v>Valachová Anna (160) (KMST)</v>
      </c>
    </row>
    <row r="162" ht="15.75" customHeight="1">
      <c r="A162" s="190">
        <v>161.0</v>
      </c>
      <c r="B162" s="190">
        <v>92204.0</v>
      </c>
      <c r="C162" s="190" t="s">
        <v>445</v>
      </c>
      <c r="D162" s="190" t="s">
        <v>261</v>
      </c>
      <c r="E162" s="190">
        <v>2012.0</v>
      </c>
      <c r="F162" s="190" t="s">
        <v>191</v>
      </c>
      <c r="G162" s="190" t="s">
        <v>193</v>
      </c>
      <c r="H162" s="190" t="s">
        <v>204</v>
      </c>
      <c r="I162" s="186" t="s">
        <v>195</v>
      </c>
      <c r="J162" s="187" t="str">
        <f t="shared" si="1"/>
        <v>PINK!</v>
      </c>
      <c r="K162" s="187" t="str">
        <f t="shared" si="2"/>
        <v>Rubeš Michal (161) (PINK!)</v>
      </c>
    </row>
    <row r="163" ht="15.75" customHeight="1">
      <c r="A163" s="190">
        <v>162.0</v>
      </c>
      <c r="B163" s="190">
        <v>79102.0</v>
      </c>
      <c r="C163" s="190" t="s">
        <v>446</v>
      </c>
      <c r="D163" s="190" t="s">
        <v>280</v>
      </c>
      <c r="E163" s="190">
        <v>2012.0</v>
      </c>
      <c r="F163" s="190" t="s">
        <v>203</v>
      </c>
      <c r="G163" s="190" t="s">
        <v>193</v>
      </c>
      <c r="H163" s="190" t="s">
        <v>204</v>
      </c>
      <c r="I163" s="186" t="s">
        <v>195</v>
      </c>
      <c r="J163" s="187" t="str">
        <f t="shared" si="1"/>
        <v>SKST</v>
      </c>
      <c r="K163" s="187" t="str">
        <f t="shared" si="2"/>
        <v>Brixi Adam (162) (SKST)</v>
      </c>
    </row>
    <row r="164" ht="15.75" customHeight="1">
      <c r="A164" s="190">
        <v>162.0</v>
      </c>
      <c r="B164" s="190">
        <v>92567.0</v>
      </c>
      <c r="C164" s="190" t="s">
        <v>447</v>
      </c>
      <c r="D164" s="190" t="s">
        <v>353</v>
      </c>
      <c r="E164" s="190">
        <v>2013.0</v>
      </c>
      <c r="F164" s="190" t="s">
        <v>224</v>
      </c>
      <c r="G164" s="190" t="s">
        <v>193</v>
      </c>
      <c r="H164" s="190" t="s">
        <v>266</v>
      </c>
      <c r="I164" s="186" t="s">
        <v>195</v>
      </c>
      <c r="J164" s="187" t="str">
        <f t="shared" si="1"/>
        <v>ČL</v>
      </c>
      <c r="K164" s="187" t="str">
        <f t="shared" si="2"/>
        <v>Mrázek Jakub (162) (ČL)</v>
      </c>
    </row>
    <row r="165" ht="15.75" customHeight="1">
      <c r="A165" s="190">
        <v>164.0</v>
      </c>
      <c r="B165" s="190">
        <v>88870.0</v>
      </c>
      <c r="C165" s="190" t="s">
        <v>448</v>
      </c>
      <c r="D165" s="190" t="s">
        <v>317</v>
      </c>
      <c r="E165" s="190">
        <v>2017.0</v>
      </c>
      <c r="F165" s="190" t="s">
        <v>191</v>
      </c>
      <c r="G165" s="190" t="s">
        <v>193</v>
      </c>
      <c r="H165" s="190" t="s">
        <v>257</v>
      </c>
      <c r="I165" s="186" t="s">
        <v>195</v>
      </c>
      <c r="J165" s="187" t="str">
        <f t="shared" si="1"/>
        <v>PINK!</v>
      </c>
      <c r="K165" s="187" t="str">
        <f t="shared" si="2"/>
        <v>Turecký David (164) (PINK!)</v>
      </c>
    </row>
    <row r="166" ht="15.75" customHeight="1">
      <c r="A166" s="190">
        <v>165.0</v>
      </c>
      <c r="B166" s="190">
        <v>92614.0</v>
      </c>
      <c r="C166" s="190" t="s">
        <v>449</v>
      </c>
      <c r="D166" s="190" t="s">
        <v>210</v>
      </c>
      <c r="E166" s="190">
        <v>2015.0</v>
      </c>
      <c r="F166" s="190" t="s">
        <v>287</v>
      </c>
      <c r="G166" s="190" t="s">
        <v>193</v>
      </c>
      <c r="H166" s="190" t="s">
        <v>257</v>
      </c>
      <c r="I166" s="186" t="s">
        <v>195</v>
      </c>
      <c r="J166" s="187" t="str">
        <f t="shared" si="1"/>
        <v>Smržovka</v>
      </c>
      <c r="K166" s="187" t="str">
        <f t="shared" si="2"/>
        <v>Herčík Štěpán (165) (Smržovka)</v>
      </c>
    </row>
    <row r="167" ht="15.75" customHeight="1">
      <c r="A167" s="190">
        <v>166.0</v>
      </c>
      <c r="B167" s="190">
        <v>90998.0</v>
      </c>
      <c r="C167" s="190" t="s">
        <v>450</v>
      </c>
      <c r="D167" s="190" t="s">
        <v>212</v>
      </c>
      <c r="E167" s="190">
        <v>2011.0</v>
      </c>
      <c r="F167" s="190" t="s">
        <v>381</v>
      </c>
      <c r="G167" s="190" t="s">
        <v>193</v>
      </c>
      <c r="H167" s="190" t="s">
        <v>204</v>
      </c>
      <c r="I167" s="186" t="s">
        <v>195</v>
      </c>
      <c r="J167" s="187" t="str">
        <f t="shared" si="1"/>
        <v>Bižu</v>
      </c>
      <c r="K167" s="187" t="str">
        <f t="shared" si="2"/>
        <v>Zasche Josef (166) (Bižu)</v>
      </c>
    </row>
    <row r="168" ht="15.75" customHeight="1">
      <c r="A168" s="190">
        <v>167.0</v>
      </c>
      <c r="B168" s="190">
        <v>92234.0</v>
      </c>
      <c r="C168" s="190" t="s">
        <v>451</v>
      </c>
      <c r="D168" s="190" t="s">
        <v>246</v>
      </c>
      <c r="E168" s="190">
        <v>2014.0</v>
      </c>
      <c r="F168" s="190" t="s">
        <v>218</v>
      </c>
      <c r="G168" s="190" t="s">
        <v>193</v>
      </c>
      <c r="H168" s="190" t="s">
        <v>266</v>
      </c>
      <c r="I168" s="186" t="s">
        <v>195</v>
      </c>
      <c r="J168" s="187" t="str">
        <f t="shared" si="1"/>
        <v>STAR</v>
      </c>
      <c r="K168" s="187" t="str">
        <f t="shared" si="2"/>
        <v>Loukota Tomáš (167) (STAR)</v>
      </c>
    </row>
    <row r="169" ht="15.75" customHeight="1">
      <c r="A169" s="190">
        <v>168.0</v>
      </c>
      <c r="B169" s="190">
        <v>87577.0</v>
      </c>
      <c r="C169" s="190" t="s">
        <v>452</v>
      </c>
      <c r="D169" s="190" t="s">
        <v>453</v>
      </c>
      <c r="E169" s="190">
        <v>2014.0</v>
      </c>
      <c r="F169" s="190" t="s">
        <v>309</v>
      </c>
      <c r="G169" s="190" t="s">
        <v>193</v>
      </c>
      <c r="H169" s="190" t="s">
        <v>266</v>
      </c>
      <c r="I169" s="186" t="s">
        <v>195</v>
      </c>
      <c r="J169" s="187" t="str">
        <f t="shared" si="1"/>
        <v>N. Ves</v>
      </c>
      <c r="K169" s="187" t="str">
        <f t="shared" si="2"/>
        <v>Otmarová Eliška (168) (N. Ves)</v>
      </c>
    </row>
    <row r="170" ht="15.75" customHeight="1">
      <c r="A170" s="190">
        <v>169.0</v>
      </c>
      <c r="B170" s="190">
        <v>92147.0</v>
      </c>
      <c r="C170" s="190" t="s">
        <v>454</v>
      </c>
      <c r="D170" s="190" t="s">
        <v>455</v>
      </c>
      <c r="E170" s="190">
        <v>2010.0</v>
      </c>
      <c r="F170" s="190" t="s">
        <v>203</v>
      </c>
      <c r="G170" s="190" t="s">
        <v>193</v>
      </c>
      <c r="H170" s="190" t="s">
        <v>199</v>
      </c>
      <c r="I170" s="186" t="s">
        <v>195</v>
      </c>
      <c r="J170" s="187" t="str">
        <f t="shared" si="1"/>
        <v>SKST</v>
      </c>
      <c r="K170" s="187" t="str">
        <f t="shared" si="2"/>
        <v>Kopal Alex (169) (SKST)</v>
      </c>
    </row>
    <row r="171" ht="15.75" customHeight="1">
      <c r="A171" s="190">
        <v>169.0</v>
      </c>
      <c r="B171" s="190">
        <v>87579.0</v>
      </c>
      <c r="C171" s="190" t="s">
        <v>429</v>
      </c>
      <c r="D171" s="190" t="s">
        <v>456</v>
      </c>
      <c r="E171" s="190">
        <v>2013.0</v>
      </c>
      <c r="F171" s="190" t="s">
        <v>309</v>
      </c>
      <c r="G171" s="190" t="s">
        <v>193</v>
      </c>
      <c r="H171" s="190" t="s">
        <v>266</v>
      </c>
      <c r="I171" s="186" t="s">
        <v>195</v>
      </c>
      <c r="J171" s="187" t="str">
        <f t="shared" si="1"/>
        <v>N. Ves</v>
      </c>
      <c r="K171" s="187" t="str">
        <f t="shared" si="2"/>
        <v>Šmejcová Karolína (169) (N. Ves)</v>
      </c>
    </row>
    <row r="172" ht="15.75" customHeight="1">
      <c r="A172" s="190">
        <v>169.0</v>
      </c>
      <c r="B172" s="190">
        <v>91711.0</v>
      </c>
      <c r="C172" s="190" t="s">
        <v>457</v>
      </c>
      <c r="D172" s="190" t="s">
        <v>280</v>
      </c>
      <c r="E172" s="190">
        <v>2013.0</v>
      </c>
      <c r="F172" s="190" t="s">
        <v>198</v>
      </c>
      <c r="G172" s="190" t="s">
        <v>193</v>
      </c>
      <c r="H172" s="190" t="s">
        <v>266</v>
      </c>
      <c r="I172" s="186" t="s">
        <v>195</v>
      </c>
      <c r="J172" s="187" t="str">
        <f t="shared" si="1"/>
        <v>Bižu</v>
      </c>
      <c r="K172" s="187" t="str">
        <f t="shared" si="2"/>
        <v>Torák Adam (169) (Bižu)</v>
      </c>
    </row>
    <row r="173" ht="15.75" customHeight="1">
      <c r="A173" s="190">
        <v>172.0</v>
      </c>
      <c r="B173" s="190">
        <v>90983.0</v>
      </c>
      <c r="C173" s="190" t="s">
        <v>458</v>
      </c>
      <c r="D173" s="190" t="s">
        <v>353</v>
      </c>
      <c r="E173" s="190">
        <v>2015.0</v>
      </c>
      <c r="F173" s="190" t="s">
        <v>198</v>
      </c>
      <c r="G173" s="190" t="s">
        <v>193</v>
      </c>
      <c r="H173" s="190" t="s">
        <v>257</v>
      </c>
      <c r="I173" s="186" t="s">
        <v>195</v>
      </c>
      <c r="J173" s="187" t="str">
        <f t="shared" si="1"/>
        <v>Bižu</v>
      </c>
      <c r="K173" s="187" t="str">
        <f t="shared" si="2"/>
        <v>Černý Jakub (172) (Bižu)</v>
      </c>
    </row>
    <row r="174" ht="15.75" customHeight="1">
      <c r="A174" s="190">
        <v>172.0</v>
      </c>
      <c r="B174" s="190">
        <v>92239.0</v>
      </c>
      <c r="C174" s="190" t="s">
        <v>459</v>
      </c>
      <c r="D174" s="190" t="s">
        <v>460</v>
      </c>
      <c r="E174" s="190">
        <v>2016.0</v>
      </c>
      <c r="F174" s="190" t="s">
        <v>218</v>
      </c>
      <c r="G174" s="190" t="s">
        <v>193</v>
      </c>
      <c r="H174" s="190" t="s">
        <v>257</v>
      </c>
      <c r="I174" s="186" t="s">
        <v>195</v>
      </c>
      <c r="J174" s="187" t="str">
        <f t="shared" si="1"/>
        <v>STAR</v>
      </c>
      <c r="K174" s="187" t="str">
        <f t="shared" si="2"/>
        <v>Sýkora Maximilian (172) (STAR)</v>
      </c>
    </row>
    <row r="175" ht="15.75" customHeight="1">
      <c r="A175" s="190">
        <v>174.0</v>
      </c>
      <c r="B175" s="190">
        <v>93096.0</v>
      </c>
      <c r="C175" s="190" t="s">
        <v>461</v>
      </c>
      <c r="D175" s="190" t="s">
        <v>289</v>
      </c>
      <c r="E175" s="190">
        <v>2016.0</v>
      </c>
      <c r="F175" s="190" t="s">
        <v>278</v>
      </c>
      <c r="G175" s="190" t="s">
        <v>193</v>
      </c>
      <c r="H175" s="190" t="s">
        <v>257</v>
      </c>
      <c r="I175" s="186" t="s">
        <v>195</v>
      </c>
      <c r="J175" s="187" t="str">
        <f t="shared" si="1"/>
        <v>AST</v>
      </c>
      <c r="K175" s="187" t="str">
        <f t="shared" si="2"/>
        <v>Erben Václav (174) (AST)</v>
      </c>
    </row>
    <row r="176" ht="15.75" customHeight="1">
      <c r="A176" s="190">
        <v>175.0</v>
      </c>
      <c r="B176" s="190">
        <v>87574.0</v>
      </c>
      <c r="C176" s="190" t="s">
        <v>462</v>
      </c>
      <c r="D176" s="190" t="s">
        <v>317</v>
      </c>
      <c r="E176" s="190">
        <v>2011.0</v>
      </c>
      <c r="F176" s="190" t="s">
        <v>376</v>
      </c>
      <c r="G176" s="190" t="s">
        <v>193</v>
      </c>
      <c r="H176" s="190" t="s">
        <v>204</v>
      </c>
      <c r="I176" s="186" t="s">
        <v>195</v>
      </c>
      <c r="J176" s="187" t="str">
        <f t="shared" si="1"/>
        <v>JnJ</v>
      </c>
      <c r="K176" s="187" t="str">
        <f t="shared" si="2"/>
        <v>Prokůpek David (175) (JnJ)</v>
      </c>
    </row>
    <row r="177" ht="15.75" customHeight="1">
      <c r="A177" s="190">
        <v>176.0</v>
      </c>
      <c r="B177" s="190">
        <v>91708.0</v>
      </c>
      <c r="C177" s="190" t="s">
        <v>463</v>
      </c>
      <c r="D177" s="190" t="s">
        <v>217</v>
      </c>
      <c r="E177" s="190">
        <v>2009.0</v>
      </c>
      <c r="F177" s="190" t="s">
        <v>198</v>
      </c>
      <c r="G177" s="190" t="s">
        <v>193</v>
      </c>
      <c r="H177" s="190" t="s">
        <v>199</v>
      </c>
      <c r="I177" s="186" t="s">
        <v>195</v>
      </c>
      <c r="J177" s="187" t="str">
        <f t="shared" si="1"/>
        <v>Bižu</v>
      </c>
      <c r="K177" s="187" t="str">
        <f t="shared" si="2"/>
        <v>Grofová Barbora (176) (Bižu)</v>
      </c>
    </row>
    <row r="178" ht="15.75" customHeight="1">
      <c r="A178" s="190">
        <v>177.0</v>
      </c>
      <c r="B178" s="190">
        <v>93098.0</v>
      </c>
      <c r="C178" s="190" t="s">
        <v>464</v>
      </c>
      <c r="D178" s="190" t="s">
        <v>317</v>
      </c>
      <c r="E178" s="190">
        <v>2016.0</v>
      </c>
      <c r="F178" s="190" t="s">
        <v>278</v>
      </c>
      <c r="G178" s="190" t="s">
        <v>193</v>
      </c>
      <c r="H178" s="190" t="s">
        <v>257</v>
      </c>
      <c r="I178" s="186" t="s">
        <v>195</v>
      </c>
      <c r="J178" s="187" t="str">
        <f t="shared" si="1"/>
        <v>AST</v>
      </c>
      <c r="K178" s="187" t="str">
        <f t="shared" si="2"/>
        <v>Horn David (177) (AST)</v>
      </c>
    </row>
    <row r="179" ht="15.75" customHeight="1">
      <c r="A179" s="190">
        <v>178.0</v>
      </c>
      <c r="B179" s="190">
        <v>90996.0</v>
      </c>
      <c r="C179" s="190" t="s">
        <v>465</v>
      </c>
      <c r="D179" s="190" t="s">
        <v>466</v>
      </c>
      <c r="E179" s="190">
        <v>2013.0</v>
      </c>
      <c r="F179" s="190" t="s">
        <v>198</v>
      </c>
      <c r="G179" s="190" t="s">
        <v>193</v>
      </c>
      <c r="H179" s="190" t="s">
        <v>266</v>
      </c>
      <c r="I179" s="186" t="s">
        <v>195</v>
      </c>
      <c r="J179" s="187" t="str">
        <f t="shared" si="1"/>
        <v>Bižu</v>
      </c>
      <c r="K179" s="187" t="str">
        <f t="shared" si="2"/>
        <v>Wagler Oliver (178) (Bižu)</v>
      </c>
    </row>
    <row r="180" ht="15.75" customHeight="1">
      <c r="A180" s="190">
        <v>179.0</v>
      </c>
      <c r="B180" s="190">
        <v>92325.0</v>
      </c>
      <c r="C180" s="190" t="s">
        <v>467</v>
      </c>
      <c r="D180" s="190" t="s">
        <v>468</v>
      </c>
      <c r="E180" s="190">
        <v>2015.0</v>
      </c>
      <c r="F180" s="190" t="s">
        <v>287</v>
      </c>
      <c r="G180" s="190" t="s">
        <v>193</v>
      </c>
      <c r="H180" s="190" t="s">
        <v>257</v>
      </c>
      <c r="I180" s="186" t="s">
        <v>195</v>
      </c>
      <c r="J180" s="187" t="str">
        <f t="shared" si="1"/>
        <v>Smržovka</v>
      </c>
      <c r="K180" s="187" t="str">
        <f t="shared" si="2"/>
        <v>Široký Hubert (179) (Smržovka)</v>
      </c>
    </row>
    <row r="181" ht="15.75" customHeight="1">
      <c r="A181" s="190">
        <v>180.0</v>
      </c>
      <c r="B181" s="190">
        <v>93005.0</v>
      </c>
      <c r="C181" s="190" t="s">
        <v>469</v>
      </c>
      <c r="D181" s="190" t="s">
        <v>249</v>
      </c>
      <c r="E181" s="190">
        <v>2011.0</v>
      </c>
      <c r="F181" s="190" t="s">
        <v>218</v>
      </c>
      <c r="G181" s="190" t="s">
        <v>193</v>
      </c>
      <c r="H181" s="190" t="s">
        <v>204</v>
      </c>
      <c r="I181" s="186" t="s">
        <v>195</v>
      </c>
      <c r="J181" s="187" t="str">
        <f t="shared" si="1"/>
        <v>STAR</v>
      </c>
      <c r="K181" s="187" t="str">
        <f t="shared" si="2"/>
        <v>Holeček Daniel (180) (STAR)</v>
      </c>
    </row>
    <row r="182" ht="15.75" customHeight="1">
      <c r="A182" s="190">
        <v>180.0</v>
      </c>
      <c r="B182" s="190">
        <v>90262.0</v>
      </c>
      <c r="C182" s="190" t="s">
        <v>395</v>
      </c>
      <c r="D182" s="190" t="s">
        <v>371</v>
      </c>
      <c r="E182" s="190">
        <v>2014.0</v>
      </c>
      <c r="F182" s="190" t="s">
        <v>309</v>
      </c>
      <c r="G182" s="190" t="s">
        <v>193</v>
      </c>
      <c r="H182" s="190" t="s">
        <v>266</v>
      </c>
      <c r="I182" s="186" t="s">
        <v>195</v>
      </c>
      <c r="J182" s="187" t="str">
        <f t="shared" si="1"/>
        <v>N. Ves</v>
      </c>
      <c r="K182" s="187" t="str">
        <f t="shared" si="2"/>
        <v>Ovečka Martin (180) (N. Ves)</v>
      </c>
    </row>
    <row r="183" ht="15.75" customHeight="1">
      <c r="A183" s="190">
        <v>182.0</v>
      </c>
      <c r="B183" s="190">
        <v>87851.0</v>
      </c>
      <c r="C183" s="190" t="s">
        <v>470</v>
      </c>
      <c r="D183" s="190" t="s">
        <v>286</v>
      </c>
      <c r="E183" s="190">
        <v>2015.0</v>
      </c>
      <c r="F183" s="190" t="s">
        <v>309</v>
      </c>
      <c r="G183" s="190" t="s">
        <v>193</v>
      </c>
      <c r="H183" s="190" t="s">
        <v>257</v>
      </c>
      <c r="I183" s="186" t="s">
        <v>195</v>
      </c>
      <c r="J183" s="187" t="str">
        <f t="shared" si="1"/>
        <v>N. Ves</v>
      </c>
      <c r="K183" s="187" t="str">
        <f t="shared" si="2"/>
        <v>Fejfar Marek (182) (N. Ves)</v>
      </c>
    </row>
    <row r="184" ht="15.75" customHeight="1">
      <c r="A184" s="190">
        <v>182.0</v>
      </c>
      <c r="B184" s="190">
        <v>86662.0</v>
      </c>
      <c r="C184" s="190" t="s">
        <v>471</v>
      </c>
      <c r="D184" s="190" t="s">
        <v>190</v>
      </c>
      <c r="E184" s="190">
        <v>2016.0</v>
      </c>
      <c r="F184" s="190" t="s">
        <v>237</v>
      </c>
      <c r="G184" s="190" t="s">
        <v>193</v>
      </c>
      <c r="H184" s="190" t="s">
        <v>257</v>
      </c>
      <c r="I184" s="186" t="s">
        <v>195</v>
      </c>
      <c r="J184" s="187" t="str">
        <f t="shared" si="1"/>
        <v>KMST</v>
      </c>
      <c r="K184" s="187" t="str">
        <f t="shared" si="2"/>
        <v>Hikl Filip (182) (KMST)</v>
      </c>
    </row>
    <row r="185" ht="15.75" customHeight="1">
      <c r="A185" s="190">
        <v>184.0</v>
      </c>
      <c r="B185" s="190">
        <v>87850.0</v>
      </c>
      <c r="C185" s="190" t="s">
        <v>470</v>
      </c>
      <c r="D185" s="190" t="s">
        <v>277</v>
      </c>
      <c r="E185" s="190">
        <v>2017.0</v>
      </c>
      <c r="F185" s="190" t="s">
        <v>309</v>
      </c>
      <c r="G185" s="190" t="s">
        <v>193</v>
      </c>
      <c r="H185" s="190" t="s">
        <v>257</v>
      </c>
      <c r="I185" s="186" t="s">
        <v>195</v>
      </c>
      <c r="J185" s="187" t="str">
        <f t="shared" si="1"/>
        <v>N. Ves</v>
      </c>
      <c r="K185" s="187" t="str">
        <f t="shared" si="2"/>
        <v>Fejfar Jonáš (184) (N. Ves)</v>
      </c>
    </row>
    <row r="186" ht="15.75" customHeight="1">
      <c r="A186" s="190">
        <v>185.0</v>
      </c>
      <c r="B186" s="190">
        <v>90178.0</v>
      </c>
      <c r="C186" s="190" t="s">
        <v>472</v>
      </c>
      <c r="D186" s="190" t="s">
        <v>280</v>
      </c>
      <c r="E186" s="190">
        <v>2015.0</v>
      </c>
      <c r="F186" s="190" t="s">
        <v>376</v>
      </c>
      <c r="G186" s="190" t="s">
        <v>193</v>
      </c>
      <c r="H186" s="190" t="s">
        <v>257</v>
      </c>
      <c r="I186" s="186" t="s">
        <v>195</v>
      </c>
      <c r="J186" s="187" t="str">
        <f t="shared" si="1"/>
        <v>JnJ</v>
      </c>
      <c r="K186" s="187" t="str">
        <f t="shared" si="2"/>
        <v>Jahoda Adam (185) (JnJ)</v>
      </c>
    </row>
    <row r="187" ht="15.75" customHeight="1">
      <c r="A187" s="190">
        <v>186.0</v>
      </c>
      <c r="B187" s="190" t="s">
        <v>473</v>
      </c>
      <c r="C187" s="190" t="s">
        <v>474</v>
      </c>
      <c r="D187" s="190" t="s">
        <v>475</v>
      </c>
      <c r="E187" s="190">
        <v>2011.0</v>
      </c>
      <c r="F187" s="190" t="s">
        <v>262</v>
      </c>
      <c r="G187" s="190" t="s">
        <v>193</v>
      </c>
      <c r="H187" s="190" t="s">
        <v>204</v>
      </c>
      <c r="I187" s="186" t="s">
        <v>195</v>
      </c>
      <c r="J187" s="187" t="str">
        <f t="shared" si="1"/>
        <v>Víchová</v>
      </c>
      <c r="K187" s="187" t="str">
        <f t="shared" si="2"/>
        <v>Erlebach Matouš (186) (Víchová)</v>
      </c>
    </row>
    <row r="188" ht="15.75" customHeight="1">
      <c r="A188" s="190">
        <v>186.0</v>
      </c>
      <c r="B188" s="190">
        <v>92927.0</v>
      </c>
      <c r="C188" s="190" t="s">
        <v>476</v>
      </c>
      <c r="D188" s="190" t="s">
        <v>232</v>
      </c>
      <c r="E188" s="190">
        <v>2012.0</v>
      </c>
      <c r="F188" s="190" t="s">
        <v>376</v>
      </c>
      <c r="G188" s="190" t="s">
        <v>193</v>
      </c>
      <c r="H188" s="190" t="s">
        <v>204</v>
      </c>
      <c r="I188" s="186" t="s">
        <v>195</v>
      </c>
      <c r="J188" s="187" t="str">
        <f t="shared" si="1"/>
        <v>JnJ</v>
      </c>
      <c r="K188" s="187" t="str">
        <f t="shared" si="2"/>
        <v>Sedláček Jan (186) (JnJ)</v>
      </c>
    </row>
    <row r="189" ht="15.75" customHeight="1">
      <c r="A189" s="190">
        <v>188.0</v>
      </c>
      <c r="B189" s="190">
        <v>90985.0</v>
      </c>
      <c r="C189" s="190" t="s">
        <v>477</v>
      </c>
      <c r="D189" s="190" t="s">
        <v>222</v>
      </c>
      <c r="E189" s="190">
        <v>2015.0</v>
      </c>
      <c r="F189" s="190" t="s">
        <v>198</v>
      </c>
      <c r="G189" s="190" t="s">
        <v>193</v>
      </c>
      <c r="H189" s="190" t="s">
        <v>257</v>
      </c>
      <c r="I189" s="186" t="s">
        <v>195</v>
      </c>
      <c r="J189" s="187" t="str">
        <f t="shared" si="1"/>
        <v>Bižu</v>
      </c>
      <c r="K189" s="187" t="str">
        <f t="shared" si="2"/>
        <v>Frič Vojtěch (188) (Bižu)</v>
      </c>
    </row>
    <row r="190" ht="15.75" customHeight="1">
      <c r="A190" s="190">
        <v>189.0</v>
      </c>
      <c r="B190" s="190">
        <v>90999.0</v>
      </c>
      <c r="C190" s="190" t="s">
        <v>478</v>
      </c>
      <c r="D190" s="190" t="s">
        <v>284</v>
      </c>
      <c r="E190" s="190">
        <v>2013.0</v>
      </c>
      <c r="F190" s="190" t="s">
        <v>198</v>
      </c>
      <c r="G190" s="190" t="s">
        <v>193</v>
      </c>
      <c r="H190" s="190" t="s">
        <v>266</v>
      </c>
      <c r="I190" s="186" t="s">
        <v>195</v>
      </c>
      <c r="J190" s="187" t="str">
        <f t="shared" si="1"/>
        <v>Bižu</v>
      </c>
      <c r="K190" s="187" t="str">
        <f t="shared" si="2"/>
        <v>Šiďák Jiří (189) (Bižu)</v>
      </c>
    </row>
    <row r="191" ht="15.75" customHeight="1">
      <c r="A191" s="190">
        <v>190.0</v>
      </c>
      <c r="B191" s="190">
        <v>92145.0</v>
      </c>
      <c r="C191" s="190" t="s">
        <v>432</v>
      </c>
      <c r="D191" s="190" t="s">
        <v>286</v>
      </c>
      <c r="E191" s="190">
        <v>2016.0</v>
      </c>
      <c r="F191" s="190" t="s">
        <v>237</v>
      </c>
      <c r="G191" s="190" t="s">
        <v>193</v>
      </c>
      <c r="H191" s="190" t="s">
        <v>257</v>
      </c>
      <c r="I191" s="186" t="s">
        <v>195</v>
      </c>
      <c r="J191" s="187" t="str">
        <f t="shared" si="1"/>
        <v>KMST</v>
      </c>
      <c r="K191" s="187" t="str">
        <f t="shared" si="2"/>
        <v>Hušek Marek (190) (KMST)</v>
      </c>
    </row>
    <row r="192" ht="15.75" customHeight="1">
      <c r="A192" s="190">
        <v>191.0</v>
      </c>
      <c r="B192" s="190">
        <v>86503.0</v>
      </c>
      <c r="C192" s="190" t="s">
        <v>479</v>
      </c>
      <c r="D192" s="190" t="s">
        <v>212</v>
      </c>
      <c r="E192" s="190">
        <v>2015.0</v>
      </c>
      <c r="F192" s="190" t="s">
        <v>228</v>
      </c>
      <c r="G192" s="190" t="s">
        <v>193</v>
      </c>
      <c r="H192" s="190" t="s">
        <v>257</v>
      </c>
      <c r="I192" s="186" t="s">
        <v>195</v>
      </c>
      <c r="J192" s="187" t="str">
        <f t="shared" si="1"/>
        <v>Ji KŠ</v>
      </c>
      <c r="K192" s="187" t="str">
        <f t="shared" si="2"/>
        <v>Stolle Josef (191) (Ji KŠ)</v>
      </c>
    </row>
    <row r="193" ht="15.75" customHeight="1">
      <c r="A193" s="190">
        <v>191.0</v>
      </c>
      <c r="B193" s="190">
        <v>92207.0</v>
      </c>
      <c r="C193" s="190" t="s">
        <v>480</v>
      </c>
      <c r="D193" s="190" t="s">
        <v>249</v>
      </c>
      <c r="E193" s="190">
        <v>2016.0</v>
      </c>
      <c r="F193" s="190" t="s">
        <v>191</v>
      </c>
      <c r="G193" s="190" t="s">
        <v>193</v>
      </c>
      <c r="H193" s="190" t="s">
        <v>257</v>
      </c>
      <c r="I193" s="186" t="s">
        <v>195</v>
      </c>
      <c r="J193" s="187" t="str">
        <f t="shared" si="1"/>
        <v>PINK!</v>
      </c>
      <c r="K193" s="187" t="str">
        <f t="shared" si="2"/>
        <v>Šikýř Daniel (191) (PINK!)</v>
      </c>
    </row>
    <row r="194" ht="15.75" customHeight="1">
      <c r="A194" s="190">
        <v>193.0</v>
      </c>
      <c r="B194" s="190">
        <v>84986.0</v>
      </c>
      <c r="C194" s="190" t="s">
        <v>481</v>
      </c>
      <c r="D194" s="190" t="s">
        <v>264</v>
      </c>
      <c r="E194" s="190">
        <v>2015.0</v>
      </c>
      <c r="F194" s="190" t="s">
        <v>191</v>
      </c>
      <c r="G194" s="190" t="s">
        <v>193</v>
      </c>
      <c r="H194" s="190" t="s">
        <v>257</v>
      </c>
      <c r="I194" s="186" t="s">
        <v>195</v>
      </c>
      <c r="J194" s="187" t="str">
        <f t="shared" si="1"/>
        <v>PINK!</v>
      </c>
      <c r="K194" s="187" t="str">
        <f t="shared" si="2"/>
        <v>Kmenta Lukáš (193) (PINK!)</v>
      </c>
    </row>
    <row r="195" ht="15.75" customHeight="1">
      <c r="A195" s="190">
        <v>194.0</v>
      </c>
      <c r="B195" s="190">
        <v>92043.0</v>
      </c>
      <c r="C195" s="190" t="s">
        <v>270</v>
      </c>
      <c r="D195" s="190" t="s">
        <v>371</v>
      </c>
      <c r="E195" s="190">
        <v>2012.0</v>
      </c>
      <c r="F195" s="190" t="s">
        <v>191</v>
      </c>
      <c r="G195" s="190" t="s">
        <v>193</v>
      </c>
      <c r="H195" s="190" t="s">
        <v>204</v>
      </c>
      <c r="I195" s="186" t="s">
        <v>195</v>
      </c>
      <c r="J195" s="187" t="str">
        <f t="shared" si="1"/>
        <v>PINK!</v>
      </c>
      <c r="K195" s="187" t="str">
        <f t="shared" si="2"/>
        <v>Novotný Martin (194) (PINK!)</v>
      </c>
    </row>
    <row r="196" ht="15.75" customHeight="1">
      <c r="A196" s="190">
        <v>194.0</v>
      </c>
      <c r="B196" s="190">
        <v>91516.0</v>
      </c>
      <c r="C196" s="190" t="s">
        <v>482</v>
      </c>
      <c r="D196" s="190" t="s">
        <v>289</v>
      </c>
      <c r="E196" s="190">
        <v>2014.0</v>
      </c>
      <c r="F196" s="190" t="s">
        <v>262</v>
      </c>
      <c r="G196" s="190" t="s">
        <v>193</v>
      </c>
      <c r="H196" s="190" t="s">
        <v>266</v>
      </c>
      <c r="I196" s="186" t="s">
        <v>195</v>
      </c>
      <c r="J196" s="187" t="str">
        <f t="shared" si="1"/>
        <v>Víchová</v>
      </c>
      <c r="K196" s="187" t="str">
        <f t="shared" si="2"/>
        <v>Spilka Václav (194) (Víchová)</v>
      </c>
    </row>
    <row r="197" ht="15.75" customHeight="1">
      <c r="A197" s="190">
        <v>194.0</v>
      </c>
      <c r="B197" s="190">
        <v>92544.0</v>
      </c>
      <c r="C197" s="190" t="s">
        <v>483</v>
      </c>
      <c r="D197" s="190" t="s">
        <v>484</v>
      </c>
      <c r="E197" s="190">
        <v>2014.0</v>
      </c>
      <c r="F197" s="190" t="s">
        <v>224</v>
      </c>
      <c r="G197" s="190" t="s">
        <v>193</v>
      </c>
      <c r="H197" s="190" t="s">
        <v>266</v>
      </c>
      <c r="I197" s="186" t="s">
        <v>195</v>
      </c>
      <c r="J197" s="187" t="str">
        <f t="shared" si="1"/>
        <v>ČL</v>
      </c>
      <c r="K197" s="187" t="str">
        <f t="shared" si="2"/>
        <v>Makovec Tobiáš (194) (ČL)</v>
      </c>
    </row>
    <row r="198" ht="15.75" customHeight="1">
      <c r="A198" s="190">
        <v>197.0</v>
      </c>
      <c r="B198" s="190">
        <v>82290.0</v>
      </c>
      <c r="C198" s="190" t="s">
        <v>485</v>
      </c>
      <c r="D198" s="190" t="s">
        <v>249</v>
      </c>
      <c r="E198" s="190">
        <v>2013.0</v>
      </c>
      <c r="F198" s="190" t="s">
        <v>237</v>
      </c>
      <c r="G198" s="190" t="s">
        <v>193</v>
      </c>
      <c r="H198" s="190" t="s">
        <v>266</v>
      </c>
      <c r="I198" s="186" t="s">
        <v>195</v>
      </c>
      <c r="J198" s="187" t="str">
        <f t="shared" si="1"/>
        <v>KMST</v>
      </c>
      <c r="K198" s="187" t="str">
        <f t="shared" si="2"/>
        <v>Vinter Daniel (197) (KMST)</v>
      </c>
    </row>
    <row r="199" ht="15.75" customHeight="1">
      <c r="A199" s="190">
        <v>197.0</v>
      </c>
      <c r="B199" s="190">
        <v>89493.0</v>
      </c>
      <c r="C199" s="190" t="s">
        <v>486</v>
      </c>
      <c r="D199" s="190" t="s">
        <v>371</v>
      </c>
      <c r="E199" s="190">
        <v>2014.0</v>
      </c>
      <c r="F199" s="190" t="s">
        <v>191</v>
      </c>
      <c r="G199" s="190" t="s">
        <v>193</v>
      </c>
      <c r="H199" s="190" t="s">
        <v>266</v>
      </c>
      <c r="I199" s="186" t="s">
        <v>195</v>
      </c>
      <c r="J199" s="187" t="str">
        <f t="shared" si="1"/>
        <v>PINK!</v>
      </c>
      <c r="K199" s="187" t="str">
        <f t="shared" si="2"/>
        <v>Srovnal Martin (197) (PINK!)</v>
      </c>
    </row>
    <row r="200" ht="15.75" customHeight="1">
      <c r="A200" s="190">
        <v>199.0</v>
      </c>
      <c r="B200" s="190">
        <v>92041.0</v>
      </c>
      <c r="C200" s="190" t="s">
        <v>487</v>
      </c>
      <c r="D200" s="190" t="s">
        <v>208</v>
      </c>
      <c r="E200" s="190">
        <v>2011.0</v>
      </c>
      <c r="F200" s="190" t="s">
        <v>191</v>
      </c>
      <c r="G200" s="190" t="s">
        <v>193</v>
      </c>
      <c r="H200" s="190" t="s">
        <v>204</v>
      </c>
      <c r="I200" s="186" t="s">
        <v>195</v>
      </c>
      <c r="J200" s="187" t="str">
        <f t="shared" si="1"/>
        <v>PINK!</v>
      </c>
      <c r="K200" s="187" t="str">
        <f t="shared" si="2"/>
        <v>Mudrý Matyáš (199) (PINK!)</v>
      </c>
    </row>
    <row r="201" ht="15.75" customHeight="1">
      <c r="A201" s="190">
        <v>200.0</v>
      </c>
      <c r="B201" s="190">
        <v>92195.0</v>
      </c>
      <c r="C201" s="190" t="s">
        <v>488</v>
      </c>
      <c r="D201" s="190" t="s">
        <v>489</v>
      </c>
      <c r="E201" s="190">
        <v>2014.0</v>
      </c>
      <c r="F201" s="190" t="s">
        <v>191</v>
      </c>
      <c r="G201" s="190" t="s">
        <v>193</v>
      </c>
      <c r="H201" s="190" t="s">
        <v>266</v>
      </c>
      <c r="I201" s="186" t="s">
        <v>195</v>
      </c>
      <c r="J201" s="187" t="str">
        <f t="shared" si="1"/>
        <v>PINK!</v>
      </c>
      <c r="K201" s="187" t="str">
        <f t="shared" si="2"/>
        <v>Dorow Nathan (200) (PINK!)</v>
      </c>
    </row>
    <row r="202" ht="15.75" customHeight="1">
      <c r="A202" s="190">
        <v>200.0</v>
      </c>
      <c r="B202" s="190">
        <v>87396.0</v>
      </c>
      <c r="C202" s="190" t="s">
        <v>454</v>
      </c>
      <c r="D202" s="190" t="s">
        <v>355</v>
      </c>
      <c r="E202" s="190">
        <v>2015.0</v>
      </c>
      <c r="F202" s="190" t="s">
        <v>237</v>
      </c>
      <c r="G202" s="190" t="s">
        <v>193</v>
      </c>
      <c r="H202" s="190" t="s">
        <v>257</v>
      </c>
      <c r="I202" s="186" t="s">
        <v>195</v>
      </c>
      <c r="J202" s="187" t="str">
        <f t="shared" si="1"/>
        <v>KMST</v>
      </c>
      <c r="K202" s="187" t="str">
        <f t="shared" si="2"/>
        <v>Kopal Max (200) (KMST)</v>
      </c>
    </row>
    <row r="203" ht="15.75" customHeight="1">
      <c r="A203" s="190">
        <v>202.0</v>
      </c>
      <c r="B203" s="190">
        <v>93097.0</v>
      </c>
      <c r="C203" s="190" t="s">
        <v>490</v>
      </c>
      <c r="D203" s="190" t="s">
        <v>208</v>
      </c>
      <c r="E203" s="190">
        <v>2017.0</v>
      </c>
      <c r="F203" s="190" t="s">
        <v>278</v>
      </c>
      <c r="G203" s="190" t="s">
        <v>193</v>
      </c>
      <c r="H203" s="190" t="s">
        <v>257</v>
      </c>
      <c r="I203" s="186" t="s">
        <v>195</v>
      </c>
      <c r="J203" s="187" t="str">
        <f t="shared" si="1"/>
        <v>AST</v>
      </c>
      <c r="K203" s="187" t="str">
        <f t="shared" si="2"/>
        <v>Hendrych Matyáš (202) (AST)</v>
      </c>
    </row>
    <row r="204" ht="15.75" customHeight="1">
      <c r="A204" s="190">
        <v>203.0</v>
      </c>
      <c r="B204" s="190">
        <v>92051.0</v>
      </c>
      <c r="C204" s="190" t="s">
        <v>491</v>
      </c>
      <c r="D204" s="190" t="s">
        <v>202</v>
      </c>
      <c r="E204" s="190">
        <v>2013.0</v>
      </c>
      <c r="F204" s="190" t="s">
        <v>191</v>
      </c>
      <c r="G204" s="190" t="s">
        <v>193</v>
      </c>
      <c r="H204" s="190" t="s">
        <v>266</v>
      </c>
      <c r="I204" s="186" t="s">
        <v>195</v>
      </c>
      <c r="J204" s="187" t="str">
        <f t="shared" si="1"/>
        <v>PINK!</v>
      </c>
      <c r="K204" s="187" t="str">
        <f t="shared" si="2"/>
        <v>Štelzig Matěj (203) (PINK!)</v>
      </c>
    </row>
    <row r="205" ht="15.75" customHeight="1">
      <c r="A205" s="190">
        <v>204.0</v>
      </c>
      <c r="B205" s="190">
        <v>92196.0</v>
      </c>
      <c r="C205" s="190" t="s">
        <v>492</v>
      </c>
      <c r="D205" s="190" t="s">
        <v>493</v>
      </c>
      <c r="E205" s="190">
        <v>2017.0</v>
      </c>
      <c r="F205" s="190" t="s">
        <v>191</v>
      </c>
      <c r="G205" s="190" t="s">
        <v>193</v>
      </c>
      <c r="H205" s="190" t="s">
        <v>257</v>
      </c>
      <c r="I205" s="186" t="s">
        <v>195</v>
      </c>
      <c r="J205" s="187" t="str">
        <f t="shared" si="1"/>
        <v>PINK!</v>
      </c>
      <c r="K205" s="187" t="str">
        <f t="shared" si="2"/>
        <v>Erps Eliáš (204) (PINK!)</v>
      </c>
    </row>
    <row r="206" ht="15.75" customHeight="1">
      <c r="A206" s="190">
        <v>205.0</v>
      </c>
      <c r="B206" s="190">
        <v>78186.0</v>
      </c>
      <c r="C206" s="190" t="s">
        <v>494</v>
      </c>
      <c r="D206" s="190" t="s">
        <v>232</v>
      </c>
      <c r="E206" s="190">
        <v>2010.0</v>
      </c>
      <c r="F206" s="190" t="s">
        <v>203</v>
      </c>
      <c r="G206" s="190" t="s">
        <v>193</v>
      </c>
      <c r="H206" s="190" t="s">
        <v>199</v>
      </c>
      <c r="I206" s="186" t="s">
        <v>195</v>
      </c>
      <c r="J206" s="187" t="str">
        <f t="shared" si="1"/>
        <v>SKST</v>
      </c>
      <c r="K206" s="187" t="str">
        <f t="shared" si="2"/>
        <v>Sedlář Jan (205) (SKST)</v>
      </c>
    </row>
    <row r="207" ht="15.75" customHeight="1">
      <c r="A207" s="190">
        <v>206.0</v>
      </c>
      <c r="B207" s="190">
        <v>91515.0</v>
      </c>
      <c r="C207" s="190" t="s">
        <v>495</v>
      </c>
      <c r="D207" s="190" t="s">
        <v>226</v>
      </c>
      <c r="E207" s="190">
        <v>2014.0</v>
      </c>
      <c r="F207" s="190" t="s">
        <v>262</v>
      </c>
      <c r="G207" s="190" t="s">
        <v>193</v>
      </c>
      <c r="H207" s="190" t="s">
        <v>266</v>
      </c>
      <c r="I207" s="186" t="s">
        <v>195</v>
      </c>
      <c r="J207" s="187" t="str">
        <f t="shared" si="1"/>
        <v>Víchová</v>
      </c>
      <c r="K207" s="187" t="str">
        <f t="shared" si="2"/>
        <v>Böhm Ondřej (206) (Víchová)</v>
      </c>
    </row>
    <row r="208" ht="15.75" customHeight="1">
      <c r="A208" s="190">
        <v>207.0</v>
      </c>
      <c r="B208" s="190">
        <v>92022.0</v>
      </c>
      <c r="C208" s="190" t="s">
        <v>492</v>
      </c>
      <c r="D208" s="190" t="s">
        <v>300</v>
      </c>
      <c r="E208" s="190">
        <v>2012.0</v>
      </c>
      <c r="F208" s="190" t="s">
        <v>191</v>
      </c>
      <c r="G208" s="190" t="s">
        <v>193</v>
      </c>
      <c r="H208" s="190" t="s">
        <v>204</v>
      </c>
      <c r="I208" s="186" t="s">
        <v>195</v>
      </c>
      <c r="J208" s="187" t="str">
        <f t="shared" si="1"/>
        <v>PINK!</v>
      </c>
      <c r="K208" s="187" t="str">
        <f t="shared" si="2"/>
        <v>Erps Kristián (207) (PINK!)</v>
      </c>
    </row>
    <row r="209" ht="15.75" customHeight="1">
      <c r="A209" s="190">
        <v>208.0</v>
      </c>
      <c r="B209" s="190">
        <v>89690.0</v>
      </c>
      <c r="C209" s="190" t="s">
        <v>496</v>
      </c>
      <c r="D209" s="190" t="s">
        <v>190</v>
      </c>
      <c r="E209" s="190">
        <v>2017.0</v>
      </c>
      <c r="F209" s="190" t="s">
        <v>191</v>
      </c>
      <c r="G209" s="190" t="s">
        <v>193</v>
      </c>
      <c r="H209" s="190" t="s">
        <v>257</v>
      </c>
      <c r="I209" s="186" t="s">
        <v>195</v>
      </c>
      <c r="J209" s="187" t="str">
        <f t="shared" si="1"/>
        <v>PINK!</v>
      </c>
      <c r="K209" s="187" t="str">
        <f t="shared" si="2"/>
        <v>Šafránek Filip (208) (PINK!)</v>
      </c>
    </row>
    <row r="210" ht="15.75" customHeight="1">
      <c r="A210" s="190">
        <v>208.0</v>
      </c>
      <c r="B210" s="190">
        <v>93854.0</v>
      </c>
      <c r="C210" s="190" t="s">
        <v>497</v>
      </c>
      <c r="D210" s="190" t="s">
        <v>498</v>
      </c>
      <c r="E210" s="190">
        <v>2010.0</v>
      </c>
      <c r="F210" s="190" t="s">
        <v>228</v>
      </c>
      <c r="G210" s="190" t="s">
        <v>193</v>
      </c>
      <c r="H210" s="190" t="s">
        <v>199</v>
      </c>
      <c r="I210" s="186" t="s">
        <v>499</v>
      </c>
      <c r="J210" s="187" t="str">
        <f t="shared" si="1"/>
        <v>Ji KŠ</v>
      </c>
      <c r="K210" s="187" t="str">
        <f t="shared" si="2"/>
        <v>Urchgerová Mandukhai (208) (Ji KŠ)</v>
      </c>
    </row>
    <row r="211" ht="15.75" customHeight="1">
      <c r="A211" s="190">
        <v>208.0</v>
      </c>
      <c r="B211" s="190">
        <v>85749.0</v>
      </c>
      <c r="C211" s="190" t="s">
        <v>500</v>
      </c>
      <c r="D211" s="190" t="s">
        <v>501</v>
      </c>
      <c r="E211" s="190">
        <v>2010.0</v>
      </c>
      <c r="F211" s="190" t="s">
        <v>502</v>
      </c>
      <c r="G211" s="190" t="s">
        <v>193</v>
      </c>
      <c r="H211" s="190" t="s">
        <v>199</v>
      </c>
      <c r="I211" s="186" t="s">
        <v>195</v>
      </c>
      <c r="J211" s="187" t="str">
        <f t="shared" si="1"/>
        <v>Studenec</v>
      </c>
      <c r="K211" s="187" t="str">
        <f t="shared" si="2"/>
        <v>Bulušek Jaromír (208) (Studenec)</v>
      </c>
    </row>
    <row r="212" ht="15.75" customHeight="1">
      <c r="A212" s="190">
        <v>208.0</v>
      </c>
      <c r="B212" s="190">
        <v>87092.0</v>
      </c>
      <c r="C212" s="190" t="s">
        <v>503</v>
      </c>
      <c r="D212" s="190" t="s">
        <v>261</v>
      </c>
      <c r="E212" s="190">
        <v>2010.0</v>
      </c>
      <c r="F212" s="190" t="s">
        <v>502</v>
      </c>
      <c r="G212" s="190" t="s">
        <v>193</v>
      </c>
      <c r="H212" s="190" t="s">
        <v>199</v>
      </c>
      <c r="I212" s="186" t="s">
        <v>195</v>
      </c>
      <c r="J212" s="187" t="str">
        <f t="shared" si="1"/>
        <v>Studenec</v>
      </c>
      <c r="K212" s="187" t="str">
        <f t="shared" si="2"/>
        <v>Ott Michal (208) (Studenec)</v>
      </c>
    </row>
    <row r="213" ht="15.75" customHeight="1">
      <c r="A213" s="190">
        <v>208.0</v>
      </c>
      <c r="B213" s="190">
        <v>84437.0</v>
      </c>
      <c r="C213" s="190" t="s">
        <v>504</v>
      </c>
      <c r="D213" s="190" t="s">
        <v>230</v>
      </c>
      <c r="E213" s="190">
        <v>2011.0</v>
      </c>
      <c r="F213" s="190" t="s">
        <v>262</v>
      </c>
      <c r="G213" s="190" t="s">
        <v>193</v>
      </c>
      <c r="H213" s="190" t="s">
        <v>199</v>
      </c>
      <c r="I213" s="186" t="s">
        <v>499</v>
      </c>
      <c r="J213" s="187" t="str">
        <f t="shared" si="1"/>
        <v>Víchová</v>
      </c>
      <c r="K213" s="187" t="str">
        <f t="shared" si="2"/>
        <v>Fajstauerová Tereza (208) (Víchová)</v>
      </c>
    </row>
    <row r="214" ht="15.75" customHeight="1">
      <c r="A214" s="190">
        <v>208.0</v>
      </c>
      <c r="B214" s="190">
        <v>78175.0</v>
      </c>
      <c r="C214" s="190" t="s">
        <v>458</v>
      </c>
      <c r="D214" s="190" t="s">
        <v>222</v>
      </c>
      <c r="E214" s="190">
        <v>2012.0</v>
      </c>
      <c r="F214" s="190" t="s">
        <v>191</v>
      </c>
      <c r="G214" s="190" t="s">
        <v>193</v>
      </c>
      <c r="H214" s="190" t="s">
        <v>204</v>
      </c>
      <c r="I214" s="186" t="s">
        <v>195</v>
      </c>
      <c r="J214" s="187" t="str">
        <f t="shared" si="1"/>
        <v>PINK!</v>
      </c>
      <c r="K214" s="187" t="str">
        <f t="shared" si="2"/>
        <v>Černý Vojtěch (208) (PINK!)</v>
      </c>
    </row>
    <row r="215" ht="15.75" customHeight="1">
      <c r="A215" s="190">
        <v>208.0</v>
      </c>
      <c r="B215" s="190" t="s">
        <v>441</v>
      </c>
      <c r="C215" s="190" t="s">
        <v>442</v>
      </c>
      <c r="D215" s="190" t="s">
        <v>249</v>
      </c>
      <c r="E215" s="190">
        <v>2012.0</v>
      </c>
      <c r="F215" s="190" t="s">
        <v>191</v>
      </c>
      <c r="G215" s="190" t="s">
        <v>193</v>
      </c>
      <c r="H215" s="190" t="s">
        <v>204</v>
      </c>
      <c r="I215" s="186" t="s">
        <v>195</v>
      </c>
      <c r="J215" s="187" t="str">
        <f t="shared" si="1"/>
        <v>PINK!</v>
      </c>
      <c r="K215" s="187" t="str">
        <f t="shared" si="2"/>
        <v>Liška Daniel (208) (PINK!)</v>
      </c>
    </row>
    <row r="216" ht="15.75" customHeight="1">
      <c r="A216" s="190">
        <v>208.0</v>
      </c>
      <c r="B216" s="190" t="s">
        <v>441</v>
      </c>
      <c r="C216" s="190" t="s">
        <v>505</v>
      </c>
      <c r="D216" s="190" t="s">
        <v>506</v>
      </c>
      <c r="E216" s="190">
        <v>2012.0</v>
      </c>
      <c r="F216" s="190" t="s">
        <v>237</v>
      </c>
      <c r="G216" s="190" t="s">
        <v>193</v>
      </c>
      <c r="H216" s="190" t="s">
        <v>204</v>
      </c>
      <c r="I216" s="186" t="s">
        <v>195</v>
      </c>
      <c r="J216" s="187" t="str">
        <f t="shared" si="1"/>
        <v>KMST</v>
      </c>
      <c r="K216" s="187" t="str">
        <f t="shared" si="2"/>
        <v>Madiarii Maksym (208) (KMST)</v>
      </c>
    </row>
    <row r="217" ht="15.75" customHeight="1">
      <c r="A217" s="190">
        <v>208.0</v>
      </c>
      <c r="B217" s="190">
        <v>87047.0</v>
      </c>
      <c r="C217" s="190" t="s">
        <v>507</v>
      </c>
      <c r="D217" s="190" t="s">
        <v>289</v>
      </c>
      <c r="E217" s="190">
        <v>2012.0</v>
      </c>
      <c r="F217" s="190" t="s">
        <v>191</v>
      </c>
      <c r="G217" s="190" t="s">
        <v>193</v>
      </c>
      <c r="H217" s="190" t="s">
        <v>204</v>
      </c>
      <c r="I217" s="186" t="s">
        <v>195</v>
      </c>
      <c r="J217" s="187" t="str">
        <f t="shared" si="1"/>
        <v>PINK!</v>
      </c>
      <c r="K217" s="187" t="str">
        <f t="shared" si="2"/>
        <v>Kverka Václav (208) (PINK!)</v>
      </c>
    </row>
    <row r="218" ht="15.75" customHeight="1">
      <c r="A218" s="190">
        <v>208.0</v>
      </c>
      <c r="B218" s="190">
        <v>92924.0</v>
      </c>
      <c r="C218" s="190" t="s">
        <v>508</v>
      </c>
      <c r="D218" s="190" t="s">
        <v>509</v>
      </c>
      <c r="E218" s="190">
        <v>2013.0</v>
      </c>
      <c r="F218" s="190" t="s">
        <v>404</v>
      </c>
      <c r="G218" s="190" t="s">
        <v>193</v>
      </c>
      <c r="H218" s="190" t="s">
        <v>204</v>
      </c>
      <c r="I218" s="186" t="s">
        <v>195</v>
      </c>
      <c r="J218" s="187" t="str">
        <f t="shared" si="1"/>
        <v>Vesec</v>
      </c>
      <c r="K218" s="187" t="str">
        <f t="shared" si="2"/>
        <v>Pelikán Ryan (208) (Vesec)</v>
      </c>
    </row>
    <row r="219" ht="15.75" customHeight="1">
      <c r="A219" s="190">
        <v>208.0</v>
      </c>
      <c r="B219" s="190">
        <v>87435.0</v>
      </c>
      <c r="C219" s="190" t="s">
        <v>384</v>
      </c>
      <c r="D219" s="190" t="s">
        <v>305</v>
      </c>
      <c r="E219" s="190">
        <v>2013.0</v>
      </c>
      <c r="F219" s="190" t="s">
        <v>237</v>
      </c>
      <c r="G219" s="190" t="s">
        <v>193</v>
      </c>
      <c r="H219" s="190" t="s">
        <v>204</v>
      </c>
      <c r="I219" s="186" t="s">
        <v>195</v>
      </c>
      <c r="J219" s="187" t="str">
        <f t="shared" si="1"/>
        <v>KMST</v>
      </c>
      <c r="K219" s="187" t="str">
        <f t="shared" si="2"/>
        <v>Skála Petr (208) (KMST)</v>
      </c>
    </row>
    <row r="220" ht="15.75" customHeight="1">
      <c r="A220" s="190">
        <v>208.0</v>
      </c>
      <c r="B220" s="190">
        <v>92046.0</v>
      </c>
      <c r="C220" s="190" t="s">
        <v>510</v>
      </c>
      <c r="D220" s="190" t="s">
        <v>326</v>
      </c>
      <c r="E220" s="190">
        <v>2013.0</v>
      </c>
      <c r="F220" s="190" t="s">
        <v>191</v>
      </c>
      <c r="G220" s="190" t="s">
        <v>193</v>
      </c>
      <c r="H220" s="190" t="s">
        <v>204</v>
      </c>
      <c r="I220" s="186" t="s">
        <v>499</v>
      </c>
      <c r="J220" s="187" t="str">
        <f t="shared" si="1"/>
        <v>PINK!</v>
      </c>
      <c r="K220" s="187" t="str">
        <f t="shared" si="2"/>
        <v>Pešková Adéla (208) (PINK!)</v>
      </c>
    </row>
    <row r="221" ht="15.75" customHeight="1">
      <c r="A221" s="190">
        <v>208.0</v>
      </c>
      <c r="B221" s="190">
        <v>94218.0</v>
      </c>
      <c r="C221" s="190" t="s">
        <v>511</v>
      </c>
      <c r="D221" s="190" t="s">
        <v>305</v>
      </c>
      <c r="E221" s="190">
        <v>2013.0</v>
      </c>
      <c r="F221" s="190" t="s">
        <v>237</v>
      </c>
      <c r="G221" s="190" t="s">
        <v>193</v>
      </c>
      <c r="H221" s="190" t="s">
        <v>204</v>
      </c>
      <c r="I221" s="186" t="s">
        <v>195</v>
      </c>
      <c r="J221" s="187" t="str">
        <f t="shared" si="1"/>
        <v>KMST</v>
      </c>
      <c r="K221" s="187" t="str">
        <f t="shared" si="2"/>
        <v>Lamberský Petr (208) (KMST)</v>
      </c>
    </row>
    <row r="222" ht="15.75" customHeight="1">
      <c r="A222" s="190">
        <v>208.0</v>
      </c>
      <c r="B222" s="190">
        <v>89035.0</v>
      </c>
      <c r="C222" s="190" t="s">
        <v>375</v>
      </c>
      <c r="D222" s="190" t="s">
        <v>512</v>
      </c>
      <c r="E222" s="190">
        <v>2014.0</v>
      </c>
      <c r="F222" s="190" t="s">
        <v>502</v>
      </c>
      <c r="G222" s="190" t="s">
        <v>193</v>
      </c>
      <c r="H222" s="190" t="s">
        <v>266</v>
      </c>
      <c r="I222" s="186" t="s">
        <v>195</v>
      </c>
      <c r="J222" s="187" t="str">
        <f t="shared" si="1"/>
        <v>Studenec</v>
      </c>
      <c r="K222" s="187" t="str">
        <f t="shared" si="2"/>
        <v>Novák Karel (208) (Studenec)</v>
      </c>
    </row>
    <row r="223" ht="15.75" customHeight="1">
      <c r="A223" s="190">
        <v>208.0</v>
      </c>
      <c r="B223" s="190">
        <v>92146.0</v>
      </c>
      <c r="C223" s="190" t="s">
        <v>513</v>
      </c>
      <c r="D223" s="190" t="s">
        <v>268</v>
      </c>
      <c r="E223" s="190">
        <v>2014.0</v>
      </c>
      <c r="F223" s="190" t="s">
        <v>237</v>
      </c>
      <c r="G223" s="190" t="s">
        <v>193</v>
      </c>
      <c r="H223" s="190" t="s">
        <v>266</v>
      </c>
      <c r="I223" s="186" t="s">
        <v>195</v>
      </c>
      <c r="J223" s="187" t="str">
        <f t="shared" si="1"/>
        <v>KMST</v>
      </c>
      <c r="K223" s="187" t="str">
        <f t="shared" si="2"/>
        <v>Schlegel František (208) (KMST)</v>
      </c>
    </row>
    <row r="224" ht="15.75" customHeight="1">
      <c r="A224" s="190">
        <v>208.0</v>
      </c>
      <c r="B224" s="190">
        <v>87068.0</v>
      </c>
      <c r="C224" s="190" t="s">
        <v>384</v>
      </c>
      <c r="D224" s="190" t="s">
        <v>371</v>
      </c>
      <c r="E224" s="190">
        <v>2014.0</v>
      </c>
      <c r="F224" s="190" t="s">
        <v>237</v>
      </c>
      <c r="G224" s="190" t="s">
        <v>193</v>
      </c>
      <c r="H224" s="190" t="s">
        <v>266</v>
      </c>
      <c r="I224" s="186" t="s">
        <v>195</v>
      </c>
      <c r="J224" s="187" t="str">
        <f t="shared" si="1"/>
        <v>KMST</v>
      </c>
      <c r="K224" s="187" t="str">
        <f t="shared" si="2"/>
        <v>Skála Martin (208) (KMST)</v>
      </c>
    </row>
    <row r="225" ht="15.75" customHeight="1">
      <c r="A225" s="190">
        <v>208.0</v>
      </c>
      <c r="B225" s="190">
        <v>92753.0</v>
      </c>
      <c r="C225" s="190" t="s">
        <v>514</v>
      </c>
      <c r="D225" s="190" t="s">
        <v>232</v>
      </c>
      <c r="E225" s="190">
        <v>2014.0</v>
      </c>
      <c r="F225" s="190" t="s">
        <v>309</v>
      </c>
      <c r="G225" s="190" t="s">
        <v>193</v>
      </c>
      <c r="H225" s="190" t="s">
        <v>266</v>
      </c>
      <c r="I225" s="186" t="s">
        <v>195</v>
      </c>
      <c r="J225" s="187" t="str">
        <f t="shared" si="1"/>
        <v>N. Ves</v>
      </c>
      <c r="K225" s="187" t="str">
        <f t="shared" si="2"/>
        <v>Šachl Jan (208) (N. Ves)</v>
      </c>
    </row>
    <row r="226" ht="15.75" customHeight="1">
      <c r="A226" s="190">
        <v>208.0</v>
      </c>
      <c r="B226" s="190">
        <v>89689.0</v>
      </c>
      <c r="C226" s="190" t="s">
        <v>515</v>
      </c>
      <c r="D226" s="190" t="s">
        <v>208</v>
      </c>
      <c r="E226" s="190">
        <v>2014.0</v>
      </c>
      <c r="F226" s="190" t="s">
        <v>237</v>
      </c>
      <c r="G226" s="190" t="s">
        <v>193</v>
      </c>
      <c r="H226" s="190" t="s">
        <v>266</v>
      </c>
      <c r="I226" s="186" t="s">
        <v>195</v>
      </c>
      <c r="J226" s="187" t="str">
        <f t="shared" si="1"/>
        <v>KMST</v>
      </c>
      <c r="K226" s="187" t="str">
        <f t="shared" si="2"/>
        <v>Keller Matyáš (208) (KMST)</v>
      </c>
    </row>
    <row r="227" ht="15.75" customHeight="1">
      <c r="A227" s="190">
        <v>208.0</v>
      </c>
      <c r="B227" s="190">
        <v>92752.0</v>
      </c>
      <c r="C227" s="190" t="s">
        <v>388</v>
      </c>
      <c r="D227" s="190" t="s">
        <v>246</v>
      </c>
      <c r="E227" s="190">
        <v>2014.0</v>
      </c>
      <c r="F227" s="190" t="s">
        <v>309</v>
      </c>
      <c r="G227" s="190" t="s">
        <v>193</v>
      </c>
      <c r="H227" s="190" t="s">
        <v>266</v>
      </c>
      <c r="I227" s="186" t="s">
        <v>195</v>
      </c>
      <c r="J227" s="187" t="str">
        <f t="shared" si="1"/>
        <v>N. Ves</v>
      </c>
      <c r="K227" s="187" t="str">
        <f t="shared" si="2"/>
        <v>Procházka Tomáš (208) (N. Ves)</v>
      </c>
    </row>
    <row r="228" ht="15.75" customHeight="1">
      <c r="A228" s="190">
        <v>208.0</v>
      </c>
      <c r="B228" s="190">
        <v>87802.0</v>
      </c>
      <c r="C228" s="190" t="s">
        <v>365</v>
      </c>
      <c r="D228" s="190" t="s">
        <v>326</v>
      </c>
      <c r="E228" s="190">
        <v>2015.0</v>
      </c>
      <c r="F228" s="190" t="s">
        <v>309</v>
      </c>
      <c r="G228" s="190" t="s">
        <v>193</v>
      </c>
      <c r="H228" s="190" t="s">
        <v>266</v>
      </c>
      <c r="I228" s="186" t="s">
        <v>499</v>
      </c>
      <c r="J228" s="187" t="str">
        <f t="shared" si="1"/>
        <v>N. Ves</v>
      </c>
      <c r="K228" s="187" t="str">
        <f t="shared" si="2"/>
        <v>Mařanová Adéla (208) (N. Ves)</v>
      </c>
    </row>
    <row r="229" ht="15.75" customHeight="1">
      <c r="A229" s="190">
        <v>208.0</v>
      </c>
      <c r="B229" s="190">
        <v>89032.0</v>
      </c>
      <c r="C229" s="190" t="s">
        <v>516</v>
      </c>
      <c r="D229" s="190" t="s">
        <v>190</v>
      </c>
      <c r="E229" s="190">
        <v>2015.0</v>
      </c>
      <c r="F229" s="190" t="s">
        <v>502</v>
      </c>
      <c r="G229" s="190" t="s">
        <v>193</v>
      </c>
      <c r="H229" s="190" t="s">
        <v>266</v>
      </c>
      <c r="I229" s="186" t="s">
        <v>195</v>
      </c>
      <c r="J229" s="187" t="str">
        <f t="shared" si="1"/>
        <v>Studenec</v>
      </c>
      <c r="K229" s="187" t="str">
        <f t="shared" si="2"/>
        <v>Hylmar Filip (208) (Studenec)</v>
      </c>
    </row>
    <row r="230" ht="15.75" customHeight="1">
      <c r="A230" s="190">
        <v>208.0</v>
      </c>
      <c r="B230" s="190">
        <v>92615.0</v>
      </c>
      <c r="C230" s="190" t="s">
        <v>467</v>
      </c>
      <c r="D230" s="190" t="s">
        <v>468</v>
      </c>
      <c r="E230" s="190">
        <v>2015.0</v>
      </c>
      <c r="F230" s="190" t="s">
        <v>287</v>
      </c>
      <c r="G230" s="190" t="s">
        <v>193</v>
      </c>
      <c r="H230" s="190" t="s">
        <v>266</v>
      </c>
      <c r="I230" s="186" t="s">
        <v>195</v>
      </c>
      <c r="J230" s="187" t="str">
        <f t="shared" si="1"/>
        <v>Smržovka</v>
      </c>
      <c r="K230" s="187" t="str">
        <f t="shared" si="2"/>
        <v>Široký Hubert (208) (Smržovka)</v>
      </c>
    </row>
    <row r="231" ht="15.75" customHeight="1">
      <c r="A231" s="190">
        <v>208.0</v>
      </c>
      <c r="B231" s="190">
        <v>86664.0</v>
      </c>
      <c r="C231" s="190" t="s">
        <v>425</v>
      </c>
      <c r="D231" s="190" t="s">
        <v>208</v>
      </c>
      <c r="E231" s="190">
        <v>2015.0</v>
      </c>
      <c r="F231" s="190" t="s">
        <v>237</v>
      </c>
      <c r="G231" s="190" t="s">
        <v>193</v>
      </c>
      <c r="H231" s="190" t="s">
        <v>266</v>
      </c>
      <c r="I231" s="186" t="s">
        <v>195</v>
      </c>
      <c r="J231" s="187" t="str">
        <f t="shared" si="1"/>
        <v>KMST</v>
      </c>
      <c r="K231" s="187" t="str">
        <f t="shared" si="2"/>
        <v>Huk Matyáš (208) (KMST)</v>
      </c>
    </row>
    <row r="232" ht="15.75" customHeight="1">
      <c r="A232" s="190">
        <v>208.0</v>
      </c>
      <c r="B232" s="190">
        <v>93767.0</v>
      </c>
      <c r="C232" s="190" t="s">
        <v>290</v>
      </c>
      <c r="D232" s="190" t="s">
        <v>517</v>
      </c>
      <c r="E232" s="190">
        <v>2015.0</v>
      </c>
      <c r="F232" s="190" t="s">
        <v>191</v>
      </c>
      <c r="G232" s="190" t="s">
        <v>193</v>
      </c>
      <c r="H232" s="190" t="s">
        <v>266</v>
      </c>
      <c r="I232" s="186" t="s">
        <v>499</v>
      </c>
      <c r="J232" s="187" t="str">
        <f t="shared" si="1"/>
        <v>PINK!</v>
      </c>
      <c r="K232" s="187" t="str">
        <f t="shared" si="2"/>
        <v>Johanová Ema (208) (PINK!)</v>
      </c>
    </row>
    <row r="233" ht="15.75" customHeight="1">
      <c r="A233" s="190">
        <v>208.0</v>
      </c>
      <c r="B233" s="190">
        <v>86680.0</v>
      </c>
      <c r="C233" s="190" t="s">
        <v>518</v>
      </c>
      <c r="D233" s="190" t="s">
        <v>519</v>
      </c>
      <c r="E233" s="190">
        <v>2015.0</v>
      </c>
      <c r="F233" s="190" t="s">
        <v>237</v>
      </c>
      <c r="G233" s="190" t="s">
        <v>193</v>
      </c>
      <c r="H233" s="190" t="s">
        <v>266</v>
      </c>
      <c r="I233" s="186" t="s">
        <v>195</v>
      </c>
      <c r="J233" s="187" t="str">
        <f t="shared" si="1"/>
        <v>KMST</v>
      </c>
      <c r="K233" s="187" t="str">
        <f t="shared" si="2"/>
        <v>Pavlů Darek (208) (KMST)</v>
      </c>
    </row>
    <row r="234" ht="15.75" customHeight="1">
      <c r="A234" s="190">
        <v>208.0</v>
      </c>
      <c r="B234" s="190">
        <v>89788.0</v>
      </c>
      <c r="C234" s="190" t="s">
        <v>520</v>
      </c>
      <c r="D234" s="190" t="s">
        <v>314</v>
      </c>
      <c r="E234" s="190">
        <v>2016.0</v>
      </c>
      <c r="F234" s="190" t="s">
        <v>203</v>
      </c>
      <c r="G234" s="190" t="s">
        <v>193</v>
      </c>
      <c r="H234" s="190" t="s">
        <v>257</v>
      </c>
      <c r="I234" s="186" t="s">
        <v>195</v>
      </c>
      <c r="J234" s="187" t="str">
        <f t="shared" si="1"/>
        <v>SKST</v>
      </c>
      <c r="K234" s="187" t="str">
        <f t="shared" si="2"/>
        <v>Křemen Mikuláš (208) (SKST)</v>
      </c>
    </row>
    <row r="235" ht="15.75" customHeight="1">
      <c r="A235" s="190">
        <v>208.0</v>
      </c>
      <c r="B235" s="190">
        <v>89789.0</v>
      </c>
      <c r="C235" s="190" t="s">
        <v>520</v>
      </c>
      <c r="D235" s="190" t="s">
        <v>210</v>
      </c>
      <c r="E235" s="190">
        <v>2016.0</v>
      </c>
      <c r="F235" s="190" t="s">
        <v>203</v>
      </c>
      <c r="G235" s="190" t="s">
        <v>193</v>
      </c>
      <c r="H235" s="190" t="s">
        <v>257</v>
      </c>
      <c r="I235" s="186" t="s">
        <v>195</v>
      </c>
      <c r="J235" s="187" t="str">
        <f t="shared" si="1"/>
        <v>SKST</v>
      </c>
      <c r="K235" s="187" t="str">
        <f t="shared" si="2"/>
        <v>Křemen Štěpán (208) (SKST)</v>
      </c>
    </row>
    <row r="236" ht="15.75" customHeight="1">
      <c r="A236" s="190">
        <v>208.0</v>
      </c>
      <c r="B236" s="190">
        <v>94209.0</v>
      </c>
      <c r="C236" s="190" t="s">
        <v>521</v>
      </c>
      <c r="D236" s="190" t="s">
        <v>280</v>
      </c>
      <c r="E236" s="190">
        <v>2016.0</v>
      </c>
      <c r="F236" s="190" t="s">
        <v>406</v>
      </c>
      <c r="G236" s="190" t="s">
        <v>193</v>
      </c>
      <c r="H236" s="190" t="s">
        <v>257</v>
      </c>
      <c r="I236" s="186" t="s">
        <v>195</v>
      </c>
      <c r="J236" s="187" t="str">
        <f t="shared" si="1"/>
        <v>Semily</v>
      </c>
      <c r="K236" s="187" t="str">
        <f t="shared" si="2"/>
        <v>Zemánek Adam (208) (Semily)</v>
      </c>
    </row>
    <row r="237" ht="15.75" customHeight="1">
      <c r="A237" s="190">
        <v>208.0</v>
      </c>
      <c r="B237" s="190">
        <v>94217.0</v>
      </c>
      <c r="C237" s="190" t="s">
        <v>522</v>
      </c>
      <c r="D237" s="190" t="s">
        <v>190</v>
      </c>
      <c r="E237" s="190">
        <v>2016.0</v>
      </c>
      <c r="F237" s="190" t="s">
        <v>237</v>
      </c>
      <c r="G237" s="190" t="s">
        <v>193</v>
      </c>
      <c r="H237" s="190" t="s">
        <v>257</v>
      </c>
      <c r="I237" s="186" t="s">
        <v>195</v>
      </c>
      <c r="J237" s="187" t="str">
        <f t="shared" si="1"/>
        <v>KMST</v>
      </c>
      <c r="K237" s="187" t="str">
        <f t="shared" si="2"/>
        <v>Kordík Filip (208) (KMST)</v>
      </c>
    </row>
    <row r="238" ht="15.75" customHeight="1">
      <c r="A238" s="190">
        <v>208.0</v>
      </c>
      <c r="B238" s="190">
        <v>91758.0</v>
      </c>
      <c r="C238" s="190" t="s">
        <v>523</v>
      </c>
      <c r="D238" s="190" t="s">
        <v>426</v>
      </c>
      <c r="E238" s="190">
        <v>2016.0</v>
      </c>
      <c r="F238" s="190" t="s">
        <v>406</v>
      </c>
      <c r="G238" s="190" t="s">
        <v>193</v>
      </c>
      <c r="H238" s="190" t="s">
        <v>257</v>
      </c>
      <c r="I238" s="186" t="s">
        <v>195</v>
      </c>
      <c r="J238" s="187" t="str">
        <f t="shared" si="1"/>
        <v>Semily</v>
      </c>
      <c r="K238" s="187" t="str">
        <f t="shared" si="2"/>
        <v>Schneider Pavel (208) (Semily)</v>
      </c>
    </row>
    <row r="239" ht="15.75" customHeight="1">
      <c r="A239" s="190">
        <v>208.0</v>
      </c>
      <c r="B239" s="190">
        <v>92417.0</v>
      </c>
      <c r="C239" s="190" t="s">
        <v>524</v>
      </c>
      <c r="D239" s="190" t="s">
        <v>249</v>
      </c>
      <c r="E239" s="190">
        <v>2017.0</v>
      </c>
      <c r="F239" s="190" t="s">
        <v>406</v>
      </c>
      <c r="G239" s="190" t="s">
        <v>193</v>
      </c>
      <c r="H239" s="190" t="s">
        <v>257</v>
      </c>
      <c r="I239" s="186" t="s">
        <v>195</v>
      </c>
      <c r="J239" s="187" t="str">
        <f t="shared" si="1"/>
        <v>Semily</v>
      </c>
      <c r="K239" s="187" t="str">
        <f t="shared" si="2"/>
        <v>Lukeš Daniel (208) (Semily)</v>
      </c>
    </row>
    <row r="240" ht="15.75" customHeight="1">
      <c r="A240" s="190"/>
      <c r="B240" s="190"/>
      <c r="C240" s="190"/>
      <c r="D240" s="190"/>
      <c r="E240" s="190"/>
      <c r="F240" s="190"/>
      <c r="G240" s="190"/>
      <c r="H240" s="190"/>
      <c r="I240" s="186"/>
      <c r="J240" s="187"/>
      <c r="K240" s="187"/>
    </row>
    <row r="241" ht="15.75" customHeight="1">
      <c r="A241" s="190"/>
      <c r="B241" s="190"/>
      <c r="C241" s="190"/>
      <c r="D241" s="190"/>
      <c r="E241" s="190"/>
      <c r="F241" s="190"/>
      <c r="G241" s="190"/>
      <c r="H241" s="190"/>
      <c r="I241" s="186"/>
      <c r="J241" s="187"/>
      <c r="K241" s="187"/>
    </row>
    <row r="242" ht="15.75" customHeight="1">
      <c r="A242" s="185"/>
      <c r="B242" s="185"/>
      <c r="C242" s="185"/>
      <c r="D242" s="185"/>
      <c r="E242" s="185"/>
      <c r="F242" s="185"/>
      <c r="G242" s="185"/>
      <c r="H242" s="185"/>
      <c r="I242" s="185"/>
      <c r="J242" s="185"/>
      <c r="K242" s="185"/>
    </row>
    <row r="243" ht="15.75" customHeight="1">
      <c r="A243" s="185"/>
      <c r="B243" s="185"/>
      <c r="C243" s="185"/>
      <c r="D243" s="185"/>
      <c r="E243" s="185"/>
      <c r="F243" s="185"/>
      <c r="G243" s="185"/>
      <c r="H243" s="185"/>
      <c r="I243" s="185"/>
      <c r="J243" s="185"/>
      <c r="K243" s="185"/>
    </row>
    <row r="244" ht="15.75" customHeight="1">
      <c r="A244" s="185"/>
      <c r="B244" s="185"/>
      <c r="C244" s="185"/>
      <c r="D244" s="185"/>
      <c r="E244" s="185"/>
      <c r="F244" s="185"/>
      <c r="G244" s="185"/>
      <c r="H244" s="185"/>
      <c r="I244" s="185"/>
      <c r="J244" s="185"/>
      <c r="K244" s="185"/>
    </row>
    <row r="245" ht="15.75" customHeight="1">
      <c r="A245" s="185"/>
      <c r="B245" s="185"/>
      <c r="C245" s="185"/>
      <c r="D245" s="185"/>
      <c r="E245" s="185"/>
      <c r="F245" s="185"/>
      <c r="G245" s="185"/>
      <c r="H245" s="185"/>
      <c r="I245" s="185"/>
      <c r="J245" s="185"/>
      <c r="K245" s="185"/>
    </row>
    <row r="246" ht="15.75" customHeight="1">
      <c r="A246" s="185"/>
      <c r="B246" s="185"/>
      <c r="C246" s="185"/>
      <c r="D246" s="185"/>
      <c r="E246" s="185"/>
      <c r="F246" s="185"/>
      <c r="G246" s="185"/>
      <c r="H246" s="185"/>
      <c r="I246" s="185"/>
      <c r="J246" s="185"/>
      <c r="K246" s="185"/>
    </row>
    <row r="247" ht="15.75" customHeight="1">
      <c r="A247" s="185"/>
      <c r="B247" s="185"/>
      <c r="C247" s="185"/>
      <c r="D247" s="185"/>
      <c r="E247" s="185"/>
      <c r="F247" s="185"/>
      <c r="G247" s="185"/>
      <c r="H247" s="185"/>
      <c r="I247" s="185"/>
      <c r="J247" s="185"/>
      <c r="K247" s="185"/>
    </row>
    <row r="248" ht="15.75" customHeight="1">
      <c r="A248" s="185"/>
      <c r="B248" s="185"/>
      <c r="C248" s="185"/>
      <c r="D248" s="185"/>
      <c r="E248" s="185"/>
      <c r="F248" s="185"/>
      <c r="G248" s="185"/>
      <c r="H248" s="185"/>
      <c r="I248" s="185"/>
      <c r="J248" s="185"/>
      <c r="K248" s="185"/>
    </row>
    <row r="249" ht="15.75" customHeight="1">
      <c r="A249" s="185"/>
      <c r="B249" s="185"/>
      <c r="C249" s="185"/>
      <c r="D249" s="185"/>
      <c r="E249" s="185"/>
      <c r="F249" s="185"/>
      <c r="G249" s="185"/>
      <c r="H249" s="185"/>
      <c r="I249" s="185"/>
      <c r="J249" s="185"/>
      <c r="K249" s="185"/>
    </row>
    <row r="250" ht="15.75" customHeight="1">
      <c r="A250" s="185"/>
      <c r="B250" s="185"/>
      <c r="C250" s="185"/>
      <c r="D250" s="185"/>
      <c r="E250" s="185"/>
      <c r="F250" s="185"/>
      <c r="G250" s="185"/>
      <c r="H250" s="185"/>
      <c r="I250" s="185"/>
      <c r="J250" s="185"/>
      <c r="K250" s="185"/>
    </row>
    <row r="251" ht="15.75" customHeight="1">
      <c r="A251" s="185"/>
      <c r="B251" s="185"/>
      <c r="C251" s="185"/>
      <c r="D251" s="185"/>
      <c r="E251" s="185"/>
      <c r="F251" s="185"/>
      <c r="G251" s="185"/>
      <c r="H251" s="185"/>
      <c r="I251" s="185"/>
      <c r="J251" s="185"/>
      <c r="K251" s="185"/>
    </row>
    <row r="252" ht="15.75" customHeight="1">
      <c r="A252" s="185"/>
      <c r="B252" s="185"/>
      <c r="C252" s="185"/>
      <c r="D252" s="185"/>
      <c r="E252" s="185"/>
      <c r="F252" s="185"/>
      <c r="G252" s="185"/>
      <c r="H252" s="185"/>
      <c r="I252" s="185"/>
      <c r="J252" s="185"/>
      <c r="K252" s="185"/>
    </row>
    <row r="253" ht="15.75" customHeight="1">
      <c r="A253" s="185"/>
      <c r="B253" s="185"/>
      <c r="C253" s="185"/>
      <c r="D253" s="185"/>
      <c r="E253" s="185"/>
      <c r="F253" s="185"/>
      <c r="G253" s="185"/>
      <c r="H253" s="185"/>
      <c r="I253" s="185"/>
      <c r="J253" s="185"/>
      <c r="K253" s="185"/>
    </row>
    <row r="254" ht="15.75" customHeight="1">
      <c r="A254" s="185"/>
      <c r="B254" s="185"/>
      <c r="C254" s="185"/>
      <c r="D254" s="185"/>
      <c r="E254" s="185"/>
      <c r="F254" s="185"/>
      <c r="G254" s="185"/>
      <c r="H254" s="185"/>
      <c r="I254" s="185"/>
      <c r="J254" s="185"/>
      <c r="K254" s="185"/>
    </row>
    <row r="255" ht="15.75" customHeight="1">
      <c r="A255" s="185"/>
      <c r="B255" s="185"/>
      <c r="C255" s="185"/>
      <c r="D255" s="185"/>
      <c r="E255" s="185"/>
      <c r="F255" s="185"/>
      <c r="G255" s="185"/>
      <c r="H255" s="185"/>
      <c r="I255" s="185"/>
      <c r="J255" s="185"/>
      <c r="K255" s="185"/>
    </row>
    <row r="256" ht="15.75" customHeight="1">
      <c r="A256" s="185"/>
      <c r="B256" s="185"/>
      <c r="C256" s="185"/>
      <c r="D256" s="185"/>
      <c r="E256" s="185"/>
      <c r="F256" s="185"/>
      <c r="G256" s="185"/>
      <c r="H256" s="185"/>
      <c r="I256" s="185"/>
      <c r="J256" s="185"/>
      <c r="K256" s="185"/>
    </row>
    <row r="257" ht="15.75" customHeight="1">
      <c r="A257" s="185"/>
      <c r="B257" s="185"/>
      <c r="C257" s="185"/>
      <c r="D257" s="185"/>
      <c r="E257" s="185"/>
      <c r="F257" s="185"/>
      <c r="G257" s="185"/>
      <c r="H257" s="185"/>
      <c r="I257" s="185"/>
      <c r="J257" s="185"/>
      <c r="K257" s="185"/>
    </row>
    <row r="258" ht="15.75" customHeight="1">
      <c r="A258" s="185"/>
      <c r="B258" s="185"/>
      <c r="C258" s="185"/>
      <c r="D258" s="185"/>
      <c r="E258" s="185"/>
      <c r="F258" s="185"/>
      <c r="G258" s="185"/>
      <c r="H258" s="185"/>
      <c r="I258" s="185"/>
      <c r="J258" s="185"/>
      <c r="K258" s="185"/>
    </row>
    <row r="259" ht="15.75" customHeight="1">
      <c r="A259" s="185"/>
      <c r="B259" s="185"/>
      <c r="C259" s="185"/>
      <c r="D259" s="185"/>
      <c r="E259" s="185"/>
      <c r="F259" s="185"/>
      <c r="G259" s="185"/>
      <c r="H259" s="185"/>
      <c r="I259" s="185"/>
      <c r="J259" s="185"/>
      <c r="K259" s="185"/>
    </row>
    <row r="260" ht="15.75" customHeight="1">
      <c r="A260" s="185"/>
      <c r="B260" s="185"/>
      <c r="C260" s="185"/>
      <c r="D260" s="185"/>
      <c r="E260" s="185"/>
      <c r="F260" s="185"/>
      <c r="G260" s="185"/>
      <c r="H260" s="185"/>
      <c r="I260" s="185"/>
      <c r="J260" s="185"/>
      <c r="K260" s="185"/>
    </row>
    <row r="261" ht="15.75" customHeight="1">
      <c r="A261" s="185"/>
      <c r="B261" s="185"/>
      <c r="C261" s="185"/>
      <c r="D261" s="185"/>
      <c r="E261" s="185"/>
      <c r="F261" s="185"/>
      <c r="G261" s="185"/>
      <c r="H261" s="185"/>
      <c r="I261" s="185"/>
      <c r="J261" s="185"/>
      <c r="K261" s="185"/>
    </row>
    <row r="262" ht="15.75" customHeight="1">
      <c r="A262" s="185"/>
      <c r="B262" s="185"/>
      <c r="C262" s="185"/>
      <c r="D262" s="185"/>
      <c r="E262" s="185"/>
      <c r="F262" s="185"/>
      <c r="G262" s="185"/>
      <c r="H262" s="185"/>
      <c r="I262" s="185"/>
      <c r="J262" s="185"/>
      <c r="K262" s="185"/>
    </row>
    <row r="263" ht="15.75" customHeight="1">
      <c r="A263" s="185"/>
      <c r="B263" s="185"/>
      <c r="C263" s="185"/>
      <c r="D263" s="185"/>
      <c r="E263" s="185"/>
      <c r="F263" s="185"/>
      <c r="G263" s="185"/>
      <c r="H263" s="185"/>
      <c r="I263" s="185"/>
      <c r="J263" s="185"/>
      <c r="K263" s="185"/>
    </row>
    <row r="264" ht="15.75" customHeight="1">
      <c r="A264" s="185"/>
      <c r="B264" s="185"/>
      <c r="C264" s="185"/>
      <c r="D264" s="185"/>
      <c r="E264" s="185"/>
      <c r="F264" s="185"/>
      <c r="G264" s="185"/>
      <c r="H264" s="185"/>
      <c r="I264" s="185"/>
      <c r="J264" s="185"/>
      <c r="K264" s="185"/>
    </row>
    <row r="265" ht="15.75" customHeight="1">
      <c r="A265" s="185"/>
      <c r="B265" s="185"/>
      <c r="C265" s="185"/>
      <c r="D265" s="185"/>
      <c r="E265" s="185"/>
      <c r="F265" s="185"/>
      <c r="G265" s="185"/>
      <c r="H265" s="185"/>
      <c r="I265" s="185"/>
      <c r="J265" s="185"/>
      <c r="K265" s="185"/>
    </row>
    <row r="266" ht="15.75" customHeight="1">
      <c r="A266" s="185"/>
      <c r="B266" s="185"/>
      <c r="C266" s="185"/>
      <c r="D266" s="185"/>
      <c r="E266" s="185"/>
      <c r="F266" s="185"/>
      <c r="G266" s="185"/>
      <c r="H266" s="185"/>
      <c r="I266" s="185"/>
      <c r="J266" s="185"/>
      <c r="K266" s="185"/>
    </row>
    <row r="267" ht="15.75" customHeight="1">
      <c r="A267" s="185"/>
      <c r="B267" s="185"/>
      <c r="C267" s="185"/>
      <c r="D267" s="185"/>
      <c r="E267" s="185"/>
      <c r="F267" s="185"/>
      <c r="G267" s="185"/>
      <c r="H267" s="185"/>
      <c r="I267" s="185"/>
      <c r="J267" s="185"/>
      <c r="K267" s="185"/>
    </row>
    <row r="268" ht="15.75" customHeight="1">
      <c r="A268" s="185"/>
      <c r="B268" s="185"/>
      <c r="C268" s="185"/>
      <c r="D268" s="185"/>
      <c r="E268" s="185"/>
      <c r="F268" s="185"/>
      <c r="G268" s="185"/>
      <c r="H268" s="185"/>
      <c r="I268" s="185"/>
      <c r="J268" s="185"/>
      <c r="K268" s="185"/>
    </row>
    <row r="269" ht="15.75" customHeight="1">
      <c r="A269" s="185"/>
      <c r="B269" s="185"/>
      <c r="C269" s="185"/>
      <c r="D269" s="185"/>
      <c r="E269" s="185"/>
      <c r="F269" s="185"/>
      <c r="G269" s="185"/>
      <c r="H269" s="185"/>
      <c r="I269" s="185"/>
      <c r="J269" s="185"/>
      <c r="K269" s="185"/>
    </row>
    <row r="270" ht="15.75" customHeight="1">
      <c r="A270" s="185"/>
      <c r="B270" s="185"/>
      <c r="C270" s="185"/>
      <c r="D270" s="185"/>
      <c r="E270" s="185"/>
      <c r="F270" s="185"/>
      <c r="G270" s="185"/>
      <c r="H270" s="185"/>
      <c r="I270" s="185"/>
      <c r="J270" s="185"/>
      <c r="K270" s="185"/>
    </row>
    <row r="271" ht="15.75" customHeight="1">
      <c r="A271" s="185"/>
      <c r="B271" s="185"/>
      <c r="C271" s="185"/>
      <c r="D271" s="185"/>
      <c r="E271" s="185"/>
      <c r="F271" s="185"/>
      <c r="G271" s="185"/>
      <c r="H271" s="185"/>
      <c r="I271" s="185"/>
      <c r="J271" s="185"/>
      <c r="K271" s="185"/>
    </row>
    <row r="272" ht="15.75" customHeight="1">
      <c r="A272" s="185"/>
      <c r="B272" s="185"/>
      <c r="C272" s="185"/>
      <c r="D272" s="185"/>
      <c r="E272" s="185"/>
      <c r="F272" s="185"/>
      <c r="G272" s="185"/>
      <c r="H272" s="185"/>
      <c r="I272" s="185"/>
      <c r="J272" s="185"/>
      <c r="K272" s="185"/>
    </row>
    <row r="273" ht="15.75" customHeight="1">
      <c r="A273" s="185"/>
      <c r="B273" s="185"/>
      <c r="C273" s="185"/>
      <c r="D273" s="185"/>
      <c r="E273" s="185"/>
      <c r="F273" s="185"/>
      <c r="G273" s="185"/>
      <c r="H273" s="185"/>
      <c r="I273" s="185"/>
      <c r="J273" s="185"/>
      <c r="K273" s="185"/>
    </row>
    <row r="274" ht="15.75" customHeight="1">
      <c r="A274" s="185"/>
      <c r="B274" s="185"/>
      <c r="C274" s="185"/>
      <c r="D274" s="185"/>
      <c r="E274" s="185"/>
      <c r="F274" s="185"/>
      <c r="G274" s="185"/>
      <c r="H274" s="185"/>
      <c r="I274" s="185"/>
      <c r="J274" s="185"/>
      <c r="K274" s="185"/>
    </row>
    <row r="275" ht="15.75" customHeight="1">
      <c r="A275" s="185"/>
      <c r="B275" s="185"/>
      <c r="C275" s="185"/>
      <c r="D275" s="185"/>
      <c r="E275" s="185"/>
      <c r="F275" s="185"/>
      <c r="G275" s="185"/>
      <c r="H275" s="185"/>
      <c r="I275" s="185"/>
      <c r="J275" s="185"/>
      <c r="K275" s="185"/>
    </row>
    <row r="276" ht="15.75" customHeight="1">
      <c r="A276" s="185"/>
      <c r="B276" s="185"/>
      <c r="C276" s="185"/>
      <c r="D276" s="185"/>
      <c r="E276" s="185"/>
      <c r="F276" s="185"/>
      <c r="G276" s="185"/>
      <c r="H276" s="185"/>
      <c r="I276" s="185"/>
      <c r="J276" s="185"/>
      <c r="K276" s="185"/>
    </row>
    <row r="277" ht="15.75" customHeight="1">
      <c r="A277" s="185"/>
      <c r="B277" s="185"/>
      <c r="C277" s="185"/>
      <c r="D277" s="185"/>
      <c r="E277" s="185"/>
      <c r="F277" s="185"/>
      <c r="G277" s="185"/>
      <c r="H277" s="185"/>
      <c r="I277" s="185"/>
      <c r="J277" s="185"/>
      <c r="K277" s="185"/>
    </row>
    <row r="278" ht="15.75" customHeight="1">
      <c r="A278" s="185"/>
      <c r="B278" s="185"/>
      <c r="C278" s="185"/>
      <c r="D278" s="185"/>
      <c r="E278" s="185"/>
      <c r="F278" s="185"/>
      <c r="G278" s="185"/>
      <c r="H278" s="185"/>
      <c r="I278" s="185"/>
      <c r="J278" s="185"/>
      <c r="K278" s="185"/>
    </row>
    <row r="279" ht="15.75" customHeight="1">
      <c r="A279" s="185"/>
      <c r="B279" s="185"/>
      <c r="C279" s="185"/>
      <c r="D279" s="185"/>
      <c r="E279" s="185"/>
      <c r="F279" s="185"/>
      <c r="G279" s="185"/>
      <c r="H279" s="185"/>
      <c r="I279" s="185"/>
      <c r="J279" s="185"/>
      <c r="K279" s="185"/>
    </row>
    <row r="280" ht="15.75" customHeight="1">
      <c r="A280" s="185"/>
      <c r="B280" s="185"/>
      <c r="C280" s="185"/>
      <c r="D280" s="185"/>
      <c r="E280" s="185"/>
      <c r="F280" s="185"/>
      <c r="G280" s="185"/>
      <c r="H280" s="185"/>
      <c r="I280" s="185"/>
      <c r="J280" s="185"/>
      <c r="K280" s="185"/>
    </row>
    <row r="281" ht="15.75" customHeight="1">
      <c r="A281" s="185"/>
      <c r="B281" s="185"/>
      <c r="C281" s="185"/>
      <c r="D281" s="185"/>
      <c r="E281" s="185"/>
      <c r="F281" s="185"/>
      <c r="G281" s="185"/>
      <c r="H281" s="185"/>
      <c r="I281" s="185"/>
      <c r="J281" s="185"/>
      <c r="K281" s="185"/>
    </row>
    <row r="282" ht="15.75" customHeight="1">
      <c r="A282" s="185"/>
      <c r="B282" s="185"/>
      <c r="C282" s="185"/>
      <c r="D282" s="185"/>
      <c r="E282" s="185"/>
      <c r="F282" s="185"/>
      <c r="G282" s="185"/>
      <c r="H282" s="185"/>
      <c r="I282" s="185"/>
      <c r="J282" s="185"/>
      <c r="K282" s="185"/>
    </row>
    <row r="283" ht="15.75" customHeight="1">
      <c r="A283" s="185"/>
      <c r="B283" s="185"/>
      <c r="C283" s="185"/>
      <c r="D283" s="185"/>
      <c r="E283" s="185"/>
      <c r="F283" s="185"/>
      <c r="G283" s="185"/>
      <c r="H283" s="185"/>
      <c r="I283" s="185"/>
      <c r="J283" s="185"/>
      <c r="K283" s="185"/>
    </row>
    <row r="284" ht="15.75" customHeight="1">
      <c r="A284" s="185"/>
      <c r="B284" s="185"/>
      <c r="C284" s="185"/>
      <c r="D284" s="185"/>
      <c r="E284" s="185"/>
      <c r="F284" s="185"/>
      <c r="G284" s="185"/>
      <c r="H284" s="185"/>
      <c r="I284" s="185"/>
      <c r="J284" s="185"/>
      <c r="K284" s="185"/>
    </row>
    <row r="285" ht="15.75" customHeight="1">
      <c r="A285" s="185"/>
      <c r="B285" s="185"/>
      <c r="C285" s="185"/>
      <c r="D285" s="185"/>
      <c r="E285" s="185"/>
      <c r="F285" s="185"/>
      <c r="G285" s="185"/>
      <c r="H285" s="185"/>
      <c r="I285" s="185"/>
      <c r="J285" s="185"/>
      <c r="K285" s="185"/>
    </row>
    <row r="286" ht="15.75" customHeight="1">
      <c r="A286" s="185"/>
      <c r="B286" s="185"/>
      <c r="C286" s="185"/>
      <c r="D286" s="185"/>
      <c r="E286" s="185"/>
      <c r="F286" s="185"/>
      <c r="G286" s="185"/>
      <c r="H286" s="185"/>
      <c r="I286" s="185"/>
      <c r="J286" s="185"/>
      <c r="K286" s="185"/>
    </row>
    <row r="287" ht="15.75" customHeight="1">
      <c r="A287" s="185"/>
      <c r="B287" s="185"/>
      <c r="C287" s="185"/>
      <c r="D287" s="185"/>
      <c r="E287" s="185"/>
      <c r="F287" s="185"/>
      <c r="G287" s="185"/>
      <c r="H287" s="185"/>
      <c r="I287" s="185"/>
      <c r="J287" s="185"/>
      <c r="K287" s="185"/>
    </row>
    <row r="288" ht="15.75" customHeight="1">
      <c r="A288" s="185"/>
      <c r="B288" s="185"/>
      <c r="C288" s="185"/>
      <c r="D288" s="185"/>
      <c r="E288" s="185"/>
      <c r="F288" s="185"/>
      <c r="G288" s="185"/>
      <c r="H288" s="185"/>
      <c r="I288" s="185"/>
      <c r="J288" s="185"/>
      <c r="K288" s="185"/>
    </row>
    <row r="289" ht="15.75" customHeight="1">
      <c r="A289" s="185"/>
      <c r="B289" s="185"/>
      <c r="C289" s="185"/>
      <c r="D289" s="185"/>
      <c r="E289" s="185"/>
      <c r="F289" s="185"/>
      <c r="G289" s="185"/>
      <c r="H289" s="185"/>
      <c r="I289" s="185"/>
      <c r="J289" s="185"/>
      <c r="K289" s="185"/>
    </row>
    <row r="290" ht="15.75" customHeight="1">
      <c r="A290" s="185"/>
      <c r="B290" s="185"/>
      <c r="C290" s="185"/>
      <c r="D290" s="185"/>
      <c r="E290" s="185"/>
      <c r="F290" s="185"/>
      <c r="G290" s="185"/>
      <c r="H290" s="185"/>
      <c r="I290" s="185"/>
      <c r="J290" s="185"/>
      <c r="K290" s="185"/>
    </row>
    <row r="291" ht="15.75" customHeight="1">
      <c r="A291" s="185"/>
      <c r="B291" s="185"/>
      <c r="C291" s="185"/>
      <c r="D291" s="185"/>
      <c r="E291" s="185"/>
      <c r="F291" s="185"/>
      <c r="G291" s="185"/>
      <c r="H291" s="185"/>
      <c r="I291" s="185"/>
      <c r="J291" s="185"/>
      <c r="K291" s="185"/>
    </row>
    <row r="292" ht="15.75" customHeight="1">
      <c r="A292" s="185"/>
      <c r="B292" s="185"/>
      <c r="C292" s="185"/>
      <c r="D292" s="185"/>
      <c r="E292" s="185"/>
      <c r="F292" s="185"/>
      <c r="G292" s="185"/>
      <c r="H292" s="185"/>
      <c r="I292" s="185"/>
      <c r="J292" s="185"/>
      <c r="K292" s="185"/>
    </row>
    <row r="293" ht="15.75" customHeight="1">
      <c r="A293" s="185"/>
      <c r="B293" s="185"/>
      <c r="C293" s="185"/>
      <c r="D293" s="185"/>
      <c r="E293" s="185"/>
      <c r="F293" s="185"/>
      <c r="G293" s="185"/>
      <c r="H293" s="185"/>
      <c r="I293" s="185"/>
      <c r="J293" s="185"/>
      <c r="K293" s="185"/>
    </row>
    <row r="294" ht="15.75" customHeight="1">
      <c r="A294" s="185"/>
      <c r="B294" s="185"/>
      <c r="C294" s="185"/>
      <c r="D294" s="185"/>
      <c r="E294" s="185"/>
      <c r="F294" s="185"/>
      <c r="G294" s="185"/>
      <c r="H294" s="185"/>
      <c r="I294" s="185"/>
      <c r="J294" s="185"/>
      <c r="K294" s="185"/>
    </row>
    <row r="295" ht="15.75" customHeight="1">
      <c r="A295" s="185"/>
      <c r="B295" s="185"/>
      <c r="C295" s="185"/>
      <c r="D295" s="185"/>
      <c r="E295" s="185"/>
      <c r="F295" s="185"/>
      <c r="G295" s="185"/>
      <c r="H295" s="185"/>
      <c r="I295" s="185"/>
      <c r="J295" s="185"/>
      <c r="K295" s="185"/>
    </row>
    <row r="296" ht="15.75" customHeight="1">
      <c r="A296" s="185"/>
      <c r="B296" s="185"/>
      <c r="C296" s="185"/>
      <c r="D296" s="185"/>
      <c r="E296" s="185"/>
      <c r="F296" s="185"/>
      <c r="G296" s="185"/>
      <c r="H296" s="185"/>
      <c r="I296" s="185"/>
      <c r="J296" s="185"/>
      <c r="K296" s="185"/>
    </row>
    <row r="297" ht="15.75" customHeight="1">
      <c r="A297" s="185"/>
      <c r="B297" s="185"/>
      <c r="C297" s="185"/>
      <c r="D297" s="185"/>
      <c r="E297" s="185"/>
      <c r="F297" s="185"/>
      <c r="G297" s="185"/>
      <c r="H297" s="185"/>
      <c r="I297" s="185"/>
      <c r="J297" s="185"/>
      <c r="K297" s="185"/>
    </row>
    <row r="298" ht="15.75" customHeight="1">
      <c r="A298" s="185"/>
      <c r="B298" s="185"/>
      <c r="C298" s="185"/>
      <c r="D298" s="185"/>
      <c r="E298" s="185"/>
      <c r="F298" s="185"/>
      <c r="G298" s="185"/>
      <c r="H298" s="185"/>
      <c r="I298" s="185"/>
      <c r="J298" s="185"/>
      <c r="K298" s="185"/>
    </row>
    <row r="299" ht="15.75" customHeight="1">
      <c r="A299" s="185"/>
      <c r="B299" s="185"/>
      <c r="C299" s="185"/>
      <c r="D299" s="185"/>
      <c r="E299" s="185"/>
      <c r="F299" s="185"/>
      <c r="G299" s="185"/>
      <c r="H299" s="185"/>
      <c r="I299" s="185"/>
      <c r="J299" s="185"/>
      <c r="K299" s="185"/>
    </row>
    <row r="300" ht="15.75" customHeight="1">
      <c r="A300" s="185"/>
      <c r="B300" s="185"/>
      <c r="C300" s="185"/>
      <c r="D300" s="185"/>
      <c r="E300" s="185"/>
      <c r="F300" s="185"/>
      <c r="G300" s="185"/>
      <c r="H300" s="185"/>
      <c r="I300" s="185"/>
      <c r="J300" s="185"/>
      <c r="K300" s="185"/>
    </row>
    <row r="301" ht="15.75" customHeight="1">
      <c r="A301" s="185"/>
      <c r="B301" s="185"/>
      <c r="C301" s="185"/>
      <c r="D301" s="185"/>
      <c r="E301" s="185"/>
      <c r="F301" s="185"/>
      <c r="G301" s="185"/>
      <c r="H301" s="185"/>
      <c r="I301" s="185"/>
      <c r="J301" s="185"/>
      <c r="K301" s="185"/>
    </row>
    <row r="302" ht="15.75" customHeight="1">
      <c r="A302" s="185"/>
      <c r="B302" s="185"/>
      <c r="C302" s="185"/>
      <c r="D302" s="185"/>
      <c r="E302" s="185"/>
      <c r="F302" s="185"/>
      <c r="G302" s="185"/>
      <c r="H302" s="185"/>
      <c r="I302" s="185"/>
      <c r="J302" s="185"/>
      <c r="K302" s="185"/>
    </row>
    <row r="303" ht="15.75" customHeight="1">
      <c r="A303" s="185"/>
      <c r="B303" s="185"/>
      <c r="C303" s="185"/>
      <c r="D303" s="185"/>
      <c r="E303" s="185"/>
      <c r="F303" s="185"/>
      <c r="G303" s="185"/>
      <c r="H303" s="185"/>
      <c r="I303" s="185"/>
      <c r="J303" s="185"/>
      <c r="K303" s="185"/>
    </row>
    <row r="304" ht="15.75" customHeight="1">
      <c r="A304" s="185"/>
      <c r="B304" s="185"/>
      <c r="C304" s="185"/>
      <c r="D304" s="185"/>
      <c r="E304" s="185"/>
      <c r="F304" s="185"/>
      <c r="G304" s="185"/>
      <c r="H304" s="185"/>
      <c r="I304" s="185"/>
      <c r="J304" s="185"/>
      <c r="K304" s="185"/>
    </row>
    <row r="305" ht="15.75" customHeight="1">
      <c r="A305" s="185"/>
      <c r="B305" s="185"/>
      <c r="C305" s="185"/>
      <c r="D305" s="185"/>
      <c r="E305" s="185"/>
      <c r="F305" s="185"/>
      <c r="G305" s="185"/>
      <c r="H305" s="185"/>
      <c r="I305" s="185"/>
      <c r="J305" s="185"/>
      <c r="K305" s="185"/>
    </row>
    <row r="306" ht="15.75" customHeight="1">
      <c r="A306" s="185"/>
      <c r="B306" s="185"/>
      <c r="C306" s="185"/>
      <c r="D306" s="185"/>
      <c r="E306" s="185"/>
      <c r="F306" s="185"/>
      <c r="G306" s="185"/>
      <c r="H306" s="185"/>
      <c r="I306" s="185"/>
      <c r="J306" s="185"/>
      <c r="K306" s="185"/>
    </row>
    <row r="307" ht="15.75" customHeight="1">
      <c r="A307" s="185"/>
      <c r="B307" s="185"/>
      <c r="C307" s="185"/>
      <c r="D307" s="185"/>
      <c r="E307" s="185"/>
      <c r="F307" s="185"/>
      <c r="G307" s="185"/>
      <c r="H307" s="185"/>
      <c r="I307" s="185"/>
      <c r="J307" s="185"/>
      <c r="K307" s="185"/>
    </row>
    <row r="308" ht="15.75" customHeight="1">
      <c r="A308" s="185"/>
      <c r="B308" s="185"/>
      <c r="C308" s="185"/>
      <c r="D308" s="185"/>
      <c r="E308" s="185"/>
      <c r="F308" s="185"/>
      <c r="G308" s="185"/>
      <c r="H308" s="185"/>
      <c r="I308" s="185"/>
      <c r="J308" s="185"/>
      <c r="K308" s="185"/>
    </row>
    <row r="309" ht="15.75" customHeight="1">
      <c r="A309" s="185"/>
      <c r="B309" s="185"/>
      <c r="C309" s="185"/>
      <c r="D309" s="185"/>
      <c r="E309" s="185"/>
      <c r="F309" s="185"/>
      <c r="G309" s="185"/>
      <c r="H309" s="185"/>
      <c r="I309" s="185"/>
      <c r="J309" s="185"/>
      <c r="K309" s="185"/>
    </row>
    <row r="310" ht="15.75" customHeight="1">
      <c r="A310" s="185"/>
      <c r="B310" s="185"/>
      <c r="C310" s="185"/>
      <c r="D310" s="185"/>
      <c r="E310" s="185"/>
      <c r="F310" s="185"/>
      <c r="G310" s="185"/>
      <c r="H310" s="185"/>
      <c r="I310" s="185"/>
      <c r="J310" s="185"/>
      <c r="K310" s="185"/>
    </row>
    <row r="311" ht="15.75" customHeight="1">
      <c r="A311" s="185"/>
      <c r="B311" s="185"/>
      <c r="C311" s="185"/>
      <c r="D311" s="185"/>
      <c r="E311" s="185"/>
      <c r="F311" s="185"/>
      <c r="G311" s="185"/>
      <c r="H311" s="185"/>
      <c r="I311" s="185"/>
      <c r="J311" s="185"/>
      <c r="K311" s="185"/>
    </row>
    <row r="312" ht="15.75" customHeight="1">
      <c r="A312" s="185"/>
      <c r="B312" s="185"/>
      <c r="C312" s="185"/>
      <c r="D312" s="185"/>
      <c r="E312" s="185"/>
      <c r="F312" s="185"/>
      <c r="G312" s="185"/>
      <c r="H312" s="185"/>
      <c r="I312" s="185"/>
      <c r="J312" s="185"/>
      <c r="K312" s="185"/>
    </row>
    <row r="313" ht="15.75" customHeight="1">
      <c r="A313" s="185"/>
      <c r="B313" s="185"/>
      <c r="C313" s="185"/>
      <c r="D313" s="185"/>
      <c r="E313" s="185"/>
      <c r="F313" s="185"/>
      <c r="G313" s="185"/>
      <c r="H313" s="185"/>
      <c r="I313" s="185"/>
      <c r="J313" s="185"/>
      <c r="K313" s="185"/>
    </row>
    <row r="314" ht="15.75" customHeight="1">
      <c r="A314" s="185"/>
      <c r="B314" s="185"/>
      <c r="C314" s="185"/>
      <c r="D314" s="185"/>
      <c r="E314" s="185"/>
      <c r="F314" s="185"/>
      <c r="G314" s="185"/>
      <c r="H314" s="185"/>
      <c r="I314" s="185"/>
      <c r="J314" s="185"/>
      <c r="K314" s="185"/>
    </row>
    <row r="315" ht="15.75" customHeight="1">
      <c r="A315" s="185"/>
      <c r="B315" s="185"/>
      <c r="C315" s="185"/>
      <c r="D315" s="185"/>
      <c r="E315" s="185"/>
      <c r="F315" s="185"/>
      <c r="G315" s="185"/>
      <c r="H315" s="185"/>
      <c r="I315" s="185"/>
      <c r="J315" s="185"/>
      <c r="K315" s="185"/>
    </row>
    <row r="316" ht="15.75" customHeight="1">
      <c r="A316" s="185"/>
      <c r="B316" s="185"/>
      <c r="C316" s="185"/>
      <c r="D316" s="185"/>
      <c r="E316" s="185"/>
      <c r="F316" s="185"/>
      <c r="G316" s="185"/>
      <c r="H316" s="185"/>
      <c r="I316" s="185"/>
      <c r="J316" s="185"/>
      <c r="K316" s="185"/>
    </row>
    <row r="317" ht="15.75" customHeight="1">
      <c r="A317" s="185"/>
      <c r="B317" s="185"/>
      <c r="C317" s="185"/>
      <c r="D317" s="185"/>
      <c r="E317" s="185"/>
      <c r="F317" s="185"/>
      <c r="G317" s="185"/>
      <c r="H317" s="185"/>
      <c r="I317" s="185"/>
      <c r="J317" s="185"/>
      <c r="K317" s="185"/>
    </row>
    <row r="318" ht="15.75" customHeight="1">
      <c r="A318" s="185"/>
      <c r="B318" s="185"/>
      <c r="C318" s="185"/>
      <c r="D318" s="185"/>
      <c r="E318" s="185"/>
      <c r="F318" s="185"/>
      <c r="G318" s="185"/>
      <c r="H318" s="185"/>
      <c r="I318" s="185"/>
      <c r="J318" s="185"/>
      <c r="K318" s="185"/>
    </row>
    <row r="319" ht="15.75" customHeight="1">
      <c r="A319" s="185"/>
      <c r="B319" s="185"/>
      <c r="C319" s="185"/>
      <c r="D319" s="185"/>
      <c r="E319" s="185"/>
      <c r="F319" s="185"/>
      <c r="G319" s="185"/>
      <c r="H319" s="185"/>
      <c r="I319" s="185"/>
      <c r="J319" s="185"/>
      <c r="K319" s="185"/>
    </row>
    <row r="320" ht="15.75" customHeight="1">
      <c r="A320" s="185"/>
      <c r="B320" s="185"/>
      <c r="C320" s="185"/>
      <c r="D320" s="185"/>
      <c r="E320" s="185"/>
      <c r="F320" s="185"/>
      <c r="G320" s="185"/>
      <c r="H320" s="185"/>
      <c r="I320" s="185"/>
      <c r="J320" s="185"/>
      <c r="K320" s="185"/>
    </row>
    <row r="321" ht="15.75" customHeight="1">
      <c r="A321" s="185"/>
      <c r="B321" s="185"/>
      <c r="C321" s="185"/>
      <c r="D321" s="185"/>
      <c r="E321" s="185"/>
      <c r="F321" s="185"/>
      <c r="G321" s="185"/>
      <c r="H321" s="185"/>
      <c r="I321" s="185"/>
      <c r="J321" s="185"/>
      <c r="K321" s="185"/>
    </row>
    <row r="322" ht="15.75" customHeight="1">
      <c r="A322" s="185"/>
      <c r="B322" s="185"/>
      <c r="C322" s="185"/>
      <c r="D322" s="185"/>
      <c r="E322" s="185"/>
      <c r="F322" s="185"/>
      <c r="G322" s="185"/>
      <c r="H322" s="185"/>
      <c r="I322" s="185"/>
      <c r="J322" s="185"/>
      <c r="K322" s="185"/>
    </row>
    <row r="323" ht="15.75" customHeight="1">
      <c r="A323" s="185"/>
      <c r="B323" s="185"/>
      <c r="C323" s="185"/>
      <c r="D323" s="185"/>
      <c r="E323" s="185"/>
      <c r="F323" s="185"/>
      <c r="G323" s="185"/>
      <c r="H323" s="185"/>
      <c r="I323" s="185"/>
      <c r="J323" s="185"/>
      <c r="K323" s="185"/>
    </row>
    <row r="324" ht="15.75" customHeight="1">
      <c r="A324" s="185"/>
      <c r="B324" s="185"/>
      <c r="C324" s="185"/>
      <c r="D324" s="185"/>
      <c r="E324" s="185"/>
      <c r="F324" s="185"/>
      <c r="G324" s="185"/>
      <c r="H324" s="185"/>
      <c r="I324" s="185"/>
      <c r="J324" s="185"/>
      <c r="K324" s="185"/>
    </row>
    <row r="325" ht="15.75" customHeight="1">
      <c r="A325" s="185"/>
      <c r="B325" s="185"/>
      <c r="C325" s="185"/>
      <c r="D325" s="185"/>
      <c r="E325" s="185"/>
      <c r="F325" s="185"/>
      <c r="G325" s="185"/>
      <c r="H325" s="185"/>
      <c r="I325" s="185"/>
      <c r="J325" s="185"/>
      <c r="K325" s="185"/>
    </row>
    <row r="326" ht="15.75" customHeight="1">
      <c r="A326" s="185"/>
      <c r="B326" s="185"/>
      <c r="C326" s="185"/>
      <c r="D326" s="185"/>
      <c r="E326" s="185"/>
      <c r="F326" s="185"/>
      <c r="G326" s="185"/>
      <c r="H326" s="185"/>
      <c r="I326" s="185"/>
      <c r="J326" s="185"/>
      <c r="K326" s="185"/>
    </row>
    <row r="327" ht="15.75" customHeight="1">
      <c r="A327" s="185"/>
      <c r="B327" s="185"/>
      <c r="C327" s="185"/>
      <c r="D327" s="185"/>
      <c r="E327" s="185"/>
      <c r="F327" s="185"/>
      <c r="G327" s="185"/>
      <c r="H327" s="185"/>
      <c r="I327" s="185"/>
      <c r="J327" s="185"/>
      <c r="K327" s="185"/>
    </row>
    <row r="328" ht="15.75" customHeight="1">
      <c r="A328" s="185"/>
      <c r="B328" s="185"/>
      <c r="C328" s="185"/>
      <c r="D328" s="185"/>
      <c r="E328" s="185"/>
      <c r="F328" s="185"/>
      <c r="G328" s="185"/>
      <c r="H328" s="185"/>
      <c r="I328" s="185"/>
      <c r="J328" s="185"/>
      <c r="K328" s="185"/>
    </row>
    <row r="329" ht="15.75" customHeight="1">
      <c r="A329" s="185"/>
      <c r="B329" s="185"/>
      <c r="C329" s="185"/>
      <c r="D329" s="185"/>
      <c r="E329" s="185"/>
      <c r="F329" s="185"/>
      <c r="G329" s="185"/>
      <c r="H329" s="185"/>
      <c r="I329" s="185"/>
      <c r="J329" s="185"/>
      <c r="K329" s="185"/>
    </row>
    <row r="330" ht="15.75" customHeight="1">
      <c r="A330" s="185"/>
      <c r="B330" s="185"/>
      <c r="C330" s="185"/>
      <c r="D330" s="185"/>
      <c r="E330" s="185"/>
      <c r="F330" s="185"/>
      <c r="G330" s="185"/>
      <c r="H330" s="185"/>
      <c r="I330" s="185"/>
      <c r="J330" s="185"/>
      <c r="K330" s="185"/>
    </row>
    <row r="331" ht="15.75" customHeight="1">
      <c r="A331" s="185"/>
      <c r="B331" s="185"/>
      <c r="C331" s="185"/>
      <c r="D331" s="185"/>
      <c r="E331" s="185"/>
      <c r="F331" s="185"/>
      <c r="G331" s="185"/>
      <c r="H331" s="185"/>
      <c r="I331" s="185"/>
      <c r="J331" s="185"/>
      <c r="K331" s="185"/>
    </row>
    <row r="332" ht="15.75" customHeight="1">
      <c r="A332" s="185"/>
      <c r="B332" s="185"/>
      <c r="C332" s="185"/>
      <c r="D332" s="185"/>
      <c r="E332" s="185"/>
      <c r="F332" s="185"/>
      <c r="G332" s="185"/>
      <c r="H332" s="185"/>
      <c r="I332" s="185"/>
      <c r="J332" s="185"/>
      <c r="K332" s="185"/>
    </row>
    <row r="333" ht="15.75" customHeight="1">
      <c r="A333" s="185"/>
      <c r="B333" s="185"/>
      <c r="C333" s="185"/>
      <c r="D333" s="185"/>
      <c r="E333" s="185"/>
      <c r="F333" s="185"/>
      <c r="G333" s="185"/>
      <c r="H333" s="185"/>
      <c r="I333" s="185"/>
      <c r="J333" s="185"/>
      <c r="K333" s="185"/>
    </row>
    <row r="334" ht="15.75" customHeight="1">
      <c r="A334" s="185"/>
      <c r="B334" s="185"/>
      <c r="C334" s="185"/>
      <c r="D334" s="185"/>
      <c r="E334" s="185"/>
      <c r="F334" s="185"/>
      <c r="G334" s="185"/>
      <c r="H334" s="185"/>
      <c r="I334" s="185"/>
      <c r="J334" s="185"/>
      <c r="K334" s="185"/>
    </row>
    <row r="335" ht="15.75" customHeight="1">
      <c r="A335" s="185"/>
      <c r="B335" s="185"/>
      <c r="C335" s="185"/>
      <c r="D335" s="185"/>
      <c r="E335" s="185"/>
      <c r="F335" s="185"/>
      <c r="G335" s="185"/>
      <c r="H335" s="185"/>
      <c r="I335" s="185"/>
      <c r="J335" s="185"/>
      <c r="K335" s="185"/>
    </row>
    <row r="336" ht="15.75" customHeight="1">
      <c r="A336" s="185"/>
      <c r="B336" s="185"/>
      <c r="C336" s="185"/>
      <c r="D336" s="185"/>
      <c r="E336" s="185"/>
      <c r="F336" s="185"/>
      <c r="G336" s="185"/>
      <c r="H336" s="185"/>
      <c r="I336" s="185"/>
      <c r="J336" s="185"/>
      <c r="K336" s="185"/>
    </row>
    <row r="337" ht="15.75" customHeight="1">
      <c r="A337" s="185"/>
      <c r="B337" s="185"/>
      <c r="C337" s="185"/>
      <c r="D337" s="185"/>
      <c r="E337" s="185"/>
      <c r="F337" s="185"/>
      <c r="G337" s="185"/>
      <c r="H337" s="185"/>
      <c r="I337" s="185"/>
      <c r="J337" s="185"/>
      <c r="K337" s="185"/>
    </row>
    <row r="338" ht="15.75" customHeight="1">
      <c r="A338" s="185"/>
      <c r="B338" s="185"/>
      <c r="C338" s="185"/>
      <c r="D338" s="185"/>
      <c r="E338" s="185"/>
      <c r="F338" s="185"/>
      <c r="G338" s="185"/>
      <c r="H338" s="185"/>
      <c r="I338" s="185"/>
      <c r="J338" s="185"/>
      <c r="K338" s="185"/>
    </row>
    <row r="339" ht="15.75" customHeight="1">
      <c r="A339" s="185"/>
      <c r="B339" s="185"/>
      <c r="C339" s="185"/>
      <c r="D339" s="185"/>
      <c r="E339" s="185"/>
      <c r="F339" s="185"/>
      <c r="G339" s="185"/>
      <c r="H339" s="185"/>
      <c r="I339" s="185"/>
      <c r="J339" s="185"/>
      <c r="K339" s="185"/>
    </row>
    <row r="340" ht="15.75" customHeight="1">
      <c r="A340" s="185"/>
      <c r="B340" s="185"/>
      <c r="C340" s="185"/>
      <c r="D340" s="185"/>
      <c r="E340" s="185"/>
      <c r="F340" s="185"/>
      <c r="G340" s="185"/>
      <c r="H340" s="185"/>
      <c r="I340" s="185"/>
      <c r="J340" s="185"/>
      <c r="K340" s="185"/>
    </row>
    <row r="341" ht="15.75" customHeight="1">
      <c r="A341" s="185"/>
      <c r="B341" s="185"/>
      <c r="C341" s="185"/>
      <c r="D341" s="185"/>
      <c r="E341" s="185"/>
      <c r="F341" s="185"/>
      <c r="G341" s="185"/>
      <c r="H341" s="185"/>
      <c r="I341" s="185"/>
      <c r="J341" s="185"/>
      <c r="K341" s="185"/>
    </row>
    <row r="342" ht="15.75" customHeight="1">
      <c r="A342" s="185"/>
      <c r="B342" s="185"/>
      <c r="C342" s="185"/>
      <c r="D342" s="185"/>
      <c r="E342" s="185"/>
      <c r="F342" s="185"/>
      <c r="G342" s="185"/>
      <c r="H342" s="185"/>
      <c r="I342" s="185"/>
      <c r="J342" s="185"/>
      <c r="K342" s="185"/>
    </row>
    <row r="343" ht="15.75" customHeight="1">
      <c r="A343" s="185"/>
      <c r="B343" s="185"/>
      <c r="C343" s="185"/>
      <c r="D343" s="185"/>
      <c r="E343" s="185"/>
      <c r="F343" s="185"/>
      <c r="G343" s="185"/>
      <c r="H343" s="185"/>
      <c r="I343" s="185"/>
      <c r="J343" s="185"/>
      <c r="K343" s="185"/>
    </row>
    <row r="344" ht="15.75" customHeight="1">
      <c r="A344" s="185"/>
      <c r="B344" s="185"/>
      <c r="C344" s="185"/>
      <c r="D344" s="185"/>
      <c r="E344" s="185"/>
      <c r="F344" s="185"/>
      <c r="G344" s="185"/>
      <c r="H344" s="185"/>
      <c r="I344" s="185"/>
      <c r="J344" s="185"/>
      <c r="K344" s="185"/>
    </row>
    <row r="345" ht="15.75" customHeight="1">
      <c r="A345" s="185"/>
      <c r="B345" s="185"/>
      <c r="C345" s="185"/>
      <c r="D345" s="185"/>
      <c r="E345" s="185"/>
      <c r="F345" s="185"/>
      <c r="G345" s="185"/>
      <c r="H345" s="185"/>
      <c r="I345" s="185"/>
      <c r="J345" s="185"/>
      <c r="K345" s="185"/>
    </row>
    <row r="346" ht="15.75" customHeight="1">
      <c r="A346" s="185"/>
      <c r="B346" s="185"/>
      <c r="C346" s="185"/>
      <c r="D346" s="185"/>
      <c r="E346" s="185"/>
      <c r="F346" s="185"/>
      <c r="G346" s="185"/>
      <c r="H346" s="185"/>
      <c r="I346" s="185"/>
      <c r="J346" s="185"/>
      <c r="K346" s="185"/>
    </row>
    <row r="347" ht="15.75" customHeight="1">
      <c r="A347" s="185"/>
      <c r="B347" s="185"/>
      <c r="C347" s="185"/>
      <c r="D347" s="185"/>
      <c r="E347" s="185"/>
      <c r="F347" s="185"/>
      <c r="G347" s="185"/>
      <c r="H347" s="185"/>
      <c r="I347" s="185"/>
      <c r="J347" s="185"/>
      <c r="K347" s="185"/>
    </row>
    <row r="348" ht="15.75" customHeight="1">
      <c r="A348" s="185"/>
      <c r="B348" s="185"/>
      <c r="C348" s="185"/>
      <c r="D348" s="185"/>
      <c r="E348" s="185"/>
      <c r="F348" s="185"/>
      <c r="G348" s="185"/>
      <c r="H348" s="185"/>
      <c r="I348" s="185"/>
      <c r="J348" s="185"/>
      <c r="K348" s="185"/>
    </row>
    <row r="349" ht="15.75" customHeight="1">
      <c r="A349" s="185"/>
      <c r="B349" s="185"/>
      <c r="C349" s="185"/>
      <c r="D349" s="185"/>
      <c r="E349" s="185"/>
      <c r="F349" s="185"/>
      <c r="G349" s="185"/>
      <c r="H349" s="185"/>
      <c r="I349" s="185"/>
      <c r="J349" s="185"/>
      <c r="K349" s="185"/>
    </row>
    <row r="350" ht="15.75" customHeight="1">
      <c r="A350" s="185"/>
      <c r="B350" s="185"/>
      <c r="C350" s="185"/>
      <c r="D350" s="185"/>
      <c r="E350" s="185"/>
      <c r="F350" s="185"/>
      <c r="G350" s="185"/>
      <c r="H350" s="185"/>
      <c r="I350" s="185"/>
      <c r="J350" s="185"/>
      <c r="K350" s="185"/>
    </row>
    <row r="351" ht="15.75" customHeight="1">
      <c r="A351" s="185"/>
      <c r="B351" s="185"/>
      <c r="C351" s="185"/>
      <c r="D351" s="185"/>
      <c r="E351" s="185"/>
      <c r="F351" s="185"/>
      <c r="G351" s="185"/>
      <c r="H351" s="185"/>
      <c r="I351" s="185"/>
      <c r="J351" s="185"/>
      <c r="K351" s="185"/>
    </row>
    <row r="352" ht="15.75" customHeight="1">
      <c r="A352" s="185"/>
      <c r="B352" s="185"/>
      <c r="C352" s="185"/>
      <c r="D352" s="185"/>
      <c r="E352" s="185"/>
      <c r="F352" s="185"/>
      <c r="G352" s="185"/>
      <c r="H352" s="185"/>
      <c r="I352" s="185"/>
      <c r="J352" s="185"/>
      <c r="K352" s="185"/>
    </row>
    <row r="353" ht="15.75" customHeight="1">
      <c r="A353" s="185"/>
      <c r="B353" s="185"/>
      <c r="C353" s="185"/>
      <c r="D353" s="185"/>
      <c r="E353" s="185"/>
      <c r="F353" s="185"/>
      <c r="G353" s="185"/>
      <c r="H353" s="185"/>
      <c r="I353" s="185"/>
      <c r="J353" s="185"/>
      <c r="K353" s="185"/>
    </row>
    <row r="354" ht="15.75" customHeight="1">
      <c r="A354" s="185"/>
      <c r="B354" s="185"/>
      <c r="C354" s="185"/>
      <c r="D354" s="185"/>
      <c r="E354" s="185"/>
      <c r="F354" s="185"/>
      <c r="G354" s="185"/>
      <c r="H354" s="185"/>
      <c r="I354" s="185"/>
      <c r="J354" s="185"/>
      <c r="K354" s="185"/>
    </row>
    <row r="355" ht="15.75" customHeight="1">
      <c r="A355" s="185"/>
      <c r="B355" s="185"/>
      <c r="C355" s="185"/>
      <c r="D355" s="185"/>
      <c r="E355" s="185"/>
      <c r="F355" s="185"/>
      <c r="G355" s="185"/>
      <c r="H355" s="185"/>
      <c r="I355" s="185"/>
      <c r="J355" s="185"/>
      <c r="K355" s="185"/>
    </row>
    <row r="356" ht="15.75" customHeight="1">
      <c r="A356" s="185"/>
      <c r="B356" s="185"/>
      <c r="C356" s="185"/>
      <c r="D356" s="185"/>
      <c r="E356" s="185"/>
      <c r="F356" s="185"/>
      <c r="G356" s="185"/>
      <c r="H356" s="185"/>
      <c r="I356" s="185"/>
      <c r="J356" s="185"/>
      <c r="K356" s="185"/>
    </row>
    <row r="357" ht="15.75" customHeight="1">
      <c r="A357" s="185"/>
      <c r="B357" s="185"/>
      <c r="C357" s="185"/>
      <c r="D357" s="185"/>
      <c r="E357" s="185"/>
      <c r="F357" s="185"/>
      <c r="G357" s="185"/>
      <c r="H357" s="185"/>
      <c r="I357" s="185"/>
      <c r="J357" s="185"/>
      <c r="K357" s="185"/>
    </row>
    <row r="358" ht="15.75" customHeight="1">
      <c r="A358" s="185"/>
      <c r="B358" s="185"/>
      <c r="C358" s="185"/>
      <c r="D358" s="185"/>
      <c r="E358" s="185"/>
      <c r="F358" s="185"/>
      <c r="G358" s="185"/>
      <c r="H358" s="185"/>
      <c r="I358" s="185"/>
      <c r="J358" s="185"/>
      <c r="K358" s="185"/>
    </row>
    <row r="359" ht="15.75" customHeight="1">
      <c r="A359" s="185"/>
      <c r="B359" s="185"/>
      <c r="C359" s="185"/>
      <c r="D359" s="185"/>
      <c r="E359" s="185"/>
      <c r="F359" s="185"/>
      <c r="G359" s="185"/>
      <c r="H359" s="185"/>
      <c r="I359" s="185"/>
      <c r="J359" s="185"/>
      <c r="K359" s="185"/>
    </row>
    <row r="360" ht="15.75" customHeight="1">
      <c r="A360" s="185"/>
      <c r="B360" s="185"/>
      <c r="C360" s="185"/>
      <c r="D360" s="185"/>
      <c r="E360" s="185"/>
      <c r="F360" s="185"/>
      <c r="G360" s="185"/>
      <c r="H360" s="185"/>
      <c r="I360" s="185"/>
      <c r="J360" s="185"/>
      <c r="K360" s="185"/>
    </row>
    <row r="361" ht="15.75" customHeight="1">
      <c r="A361" s="185"/>
      <c r="B361" s="185"/>
      <c r="C361" s="185"/>
      <c r="D361" s="185"/>
      <c r="E361" s="185"/>
      <c r="F361" s="185"/>
      <c r="G361" s="185"/>
      <c r="H361" s="185"/>
      <c r="I361" s="185"/>
      <c r="J361" s="185"/>
      <c r="K361" s="185"/>
    </row>
    <row r="362" ht="15.75" customHeight="1">
      <c r="A362" s="185"/>
      <c r="B362" s="185"/>
      <c r="C362" s="185"/>
      <c r="D362" s="185"/>
      <c r="E362" s="185"/>
      <c r="F362" s="185"/>
      <c r="G362" s="185"/>
      <c r="H362" s="185"/>
      <c r="I362" s="185"/>
      <c r="J362" s="185"/>
      <c r="K362" s="185"/>
    </row>
    <row r="363" ht="15.75" customHeight="1">
      <c r="A363" s="185"/>
      <c r="B363" s="185"/>
      <c r="C363" s="185"/>
      <c r="D363" s="185"/>
      <c r="E363" s="185"/>
      <c r="F363" s="185"/>
      <c r="G363" s="185"/>
      <c r="H363" s="185"/>
      <c r="I363" s="185"/>
      <c r="J363" s="185"/>
      <c r="K363" s="185"/>
    </row>
    <row r="364" ht="15.75" customHeight="1">
      <c r="A364" s="185"/>
      <c r="B364" s="185"/>
      <c r="C364" s="185"/>
      <c r="D364" s="185"/>
      <c r="E364" s="185"/>
      <c r="F364" s="185"/>
      <c r="G364" s="185"/>
      <c r="H364" s="185"/>
      <c r="I364" s="185"/>
      <c r="J364" s="185"/>
      <c r="K364" s="185"/>
    </row>
    <row r="365" ht="15.75" customHeight="1">
      <c r="A365" s="185"/>
      <c r="B365" s="185"/>
      <c r="C365" s="185"/>
      <c r="D365" s="185"/>
      <c r="E365" s="185"/>
      <c r="F365" s="185"/>
      <c r="G365" s="185"/>
      <c r="H365" s="185"/>
      <c r="I365" s="185"/>
      <c r="J365" s="185"/>
      <c r="K365" s="185"/>
    </row>
    <row r="366" ht="15.75" customHeight="1">
      <c r="A366" s="185"/>
      <c r="B366" s="185"/>
      <c r="C366" s="185"/>
      <c r="D366" s="185"/>
      <c r="E366" s="185"/>
      <c r="F366" s="185"/>
      <c r="G366" s="185"/>
      <c r="H366" s="185"/>
      <c r="I366" s="185"/>
      <c r="J366" s="185"/>
      <c r="K366" s="185"/>
    </row>
    <row r="367" ht="15.75" customHeight="1">
      <c r="A367" s="185"/>
      <c r="B367" s="185"/>
      <c r="C367" s="185"/>
      <c r="D367" s="185"/>
      <c r="E367" s="185"/>
      <c r="F367" s="185"/>
      <c r="G367" s="185"/>
      <c r="H367" s="185"/>
      <c r="I367" s="185"/>
      <c r="J367" s="185"/>
      <c r="K367" s="185"/>
    </row>
    <row r="368" ht="15.75" customHeight="1">
      <c r="A368" s="185"/>
      <c r="B368" s="185"/>
      <c r="C368" s="185"/>
      <c r="D368" s="185"/>
      <c r="E368" s="185"/>
      <c r="F368" s="185"/>
      <c r="G368" s="185"/>
      <c r="H368" s="185"/>
      <c r="I368" s="185"/>
      <c r="J368" s="185"/>
      <c r="K368" s="185"/>
    </row>
    <row r="369" ht="15.75" customHeight="1">
      <c r="A369" s="185"/>
      <c r="B369" s="185"/>
      <c r="C369" s="185"/>
      <c r="D369" s="185"/>
      <c r="E369" s="185"/>
      <c r="F369" s="185"/>
      <c r="G369" s="185"/>
      <c r="H369" s="185"/>
      <c r="I369" s="185"/>
      <c r="J369" s="185"/>
      <c r="K369" s="185"/>
    </row>
    <row r="370" ht="15.75" customHeight="1">
      <c r="A370" s="185"/>
      <c r="B370" s="185"/>
      <c r="C370" s="185"/>
      <c r="D370" s="185"/>
      <c r="E370" s="185"/>
      <c r="F370" s="185"/>
      <c r="G370" s="185"/>
      <c r="H370" s="185"/>
      <c r="I370" s="185"/>
      <c r="J370" s="185"/>
      <c r="K370" s="185"/>
    </row>
    <row r="371" ht="15.75" customHeight="1">
      <c r="A371" s="185"/>
      <c r="B371" s="185"/>
      <c r="C371" s="185"/>
      <c r="D371" s="185"/>
      <c r="E371" s="185"/>
      <c r="F371" s="185"/>
      <c r="G371" s="185"/>
      <c r="H371" s="185"/>
      <c r="I371" s="185"/>
      <c r="J371" s="185"/>
      <c r="K371" s="185"/>
    </row>
    <row r="372" ht="15.75" customHeight="1">
      <c r="A372" s="185"/>
      <c r="B372" s="185"/>
      <c r="C372" s="185"/>
      <c r="D372" s="185"/>
      <c r="E372" s="185"/>
      <c r="F372" s="185"/>
      <c r="G372" s="185"/>
      <c r="H372" s="185"/>
      <c r="I372" s="185"/>
      <c r="J372" s="185"/>
      <c r="K372" s="185"/>
    </row>
    <row r="373" ht="15.75" customHeight="1">
      <c r="A373" s="185"/>
      <c r="B373" s="185"/>
      <c r="C373" s="185"/>
      <c r="D373" s="185"/>
      <c r="E373" s="185"/>
      <c r="F373" s="185"/>
      <c r="G373" s="185"/>
      <c r="H373" s="185"/>
      <c r="I373" s="185"/>
      <c r="J373" s="185"/>
      <c r="K373" s="185"/>
    </row>
    <row r="374" ht="15.75" customHeight="1">
      <c r="A374" s="185"/>
      <c r="B374" s="185"/>
      <c r="C374" s="185"/>
      <c r="D374" s="185"/>
      <c r="E374" s="185"/>
      <c r="F374" s="185"/>
      <c r="G374" s="185"/>
      <c r="H374" s="185"/>
      <c r="I374" s="185"/>
      <c r="J374" s="185"/>
      <c r="K374" s="185"/>
    </row>
    <row r="375" ht="15.75" customHeight="1">
      <c r="A375" s="185"/>
      <c r="B375" s="185"/>
      <c r="C375" s="185"/>
      <c r="D375" s="185"/>
      <c r="E375" s="185"/>
      <c r="F375" s="185"/>
      <c r="G375" s="185"/>
      <c r="H375" s="185"/>
      <c r="I375" s="185"/>
      <c r="J375" s="185"/>
      <c r="K375" s="185"/>
    </row>
    <row r="376" ht="15.75" customHeight="1">
      <c r="A376" s="185"/>
      <c r="B376" s="185"/>
      <c r="C376" s="185"/>
      <c r="D376" s="185"/>
      <c r="E376" s="185"/>
      <c r="F376" s="185"/>
      <c r="G376" s="185"/>
      <c r="H376" s="185"/>
      <c r="I376" s="185"/>
      <c r="J376" s="185"/>
      <c r="K376" s="185"/>
    </row>
    <row r="377" ht="15.75" customHeight="1">
      <c r="A377" s="185"/>
      <c r="B377" s="185"/>
      <c r="C377" s="185"/>
      <c r="D377" s="185"/>
      <c r="E377" s="185"/>
      <c r="F377" s="185"/>
      <c r="G377" s="185"/>
      <c r="H377" s="185"/>
      <c r="I377" s="185"/>
      <c r="J377" s="185"/>
      <c r="K377" s="185"/>
    </row>
    <row r="378" ht="15.75" customHeight="1">
      <c r="A378" s="185"/>
      <c r="B378" s="185"/>
      <c r="C378" s="185"/>
      <c r="D378" s="185"/>
      <c r="E378" s="185"/>
      <c r="F378" s="185"/>
      <c r="G378" s="185"/>
      <c r="H378" s="185"/>
      <c r="I378" s="185"/>
      <c r="J378" s="185"/>
      <c r="K378" s="185"/>
    </row>
    <row r="379" ht="15.75" customHeight="1">
      <c r="A379" s="185"/>
      <c r="B379" s="185"/>
      <c r="C379" s="185"/>
      <c r="D379" s="185"/>
      <c r="E379" s="185"/>
      <c r="F379" s="185"/>
      <c r="G379" s="185"/>
      <c r="H379" s="185"/>
      <c r="I379" s="185"/>
      <c r="J379" s="185"/>
      <c r="K379" s="185"/>
    </row>
    <row r="380" ht="15.75" customHeight="1">
      <c r="A380" s="185"/>
      <c r="B380" s="185"/>
      <c r="C380" s="185"/>
      <c r="D380" s="185"/>
      <c r="E380" s="185"/>
      <c r="F380" s="185"/>
      <c r="G380" s="185"/>
      <c r="H380" s="185"/>
      <c r="I380" s="185"/>
      <c r="J380" s="185"/>
      <c r="K380" s="185"/>
    </row>
    <row r="381" ht="15.75" customHeight="1">
      <c r="A381" s="185"/>
      <c r="B381" s="185"/>
      <c r="C381" s="185"/>
      <c r="D381" s="185"/>
      <c r="E381" s="185"/>
      <c r="F381" s="185"/>
      <c r="G381" s="185"/>
      <c r="H381" s="185"/>
      <c r="I381" s="185"/>
      <c r="J381" s="185"/>
      <c r="K381" s="185"/>
    </row>
    <row r="382" ht="15.75" customHeight="1">
      <c r="A382" s="185"/>
      <c r="B382" s="185"/>
      <c r="C382" s="185"/>
      <c r="D382" s="185"/>
      <c r="E382" s="185"/>
      <c r="F382" s="185"/>
      <c r="G382" s="185"/>
      <c r="H382" s="185"/>
      <c r="I382" s="185"/>
      <c r="J382" s="185"/>
      <c r="K382" s="185"/>
    </row>
    <row r="383" ht="15.75" customHeight="1">
      <c r="A383" s="185"/>
      <c r="B383" s="185"/>
      <c r="C383" s="185"/>
      <c r="D383" s="185"/>
      <c r="E383" s="185"/>
      <c r="F383" s="185"/>
      <c r="G383" s="185"/>
      <c r="H383" s="185"/>
      <c r="I383" s="185"/>
      <c r="J383" s="185"/>
      <c r="K383" s="185"/>
    </row>
    <row r="384" ht="15.75" customHeight="1">
      <c r="A384" s="185"/>
      <c r="B384" s="185"/>
      <c r="C384" s="185"/>
      <c r="D384" s="185"/>
      <c r="E384" s="185"/>
      <c r="F384" s="185"/>
      <c r="G384" s="185"/>
      <c r="H384" s="185"/>
      <c r="I384" s="185"/>
      <c r="J384" s="185"/>
      <c r="K384" s="185"/>
    </row>
    <row r="385" ht="15.75" customHeight="1">
      <c r="A385" s="185"/>
      <c r="B385" s="185"/>
      <c r="C385" s="185"/>
      <c r="D385" s="185"/>
      <c r="E385" s="185"/>
      <c r="F385" s="185"/>
      <c r="G385" s="185"/>
      <c r="H385" s="185"/>
      <c r="I385" s="185"/>
      <c r="J385" s="185"/>
      <c r="K385" s="185"/>
    </row>
    <row r="386" ht="15.75" customHeight="1">
      <c r="A386" s="185"/>
      <c r="B386" s="185"/>
      <c r="C386" s="185"/>
      <c r="D386" s="185"/>
      <c r="E386" s="185"/>
      <c r="F386" s="185"/>
      <c r="G386" s="185"/>
      <c r="H386" s="185"/>
      <c r="I386" s="185"/>
      <c r="J386" s="185"/>
      <c r="K386" s="185"/>
    </row>
    <row r="387" ht="15.75" customHeight="1">
      <c r="A387" s="185"/>
      <c r="B387" s="185"/>
      <c r="C387" s="185"/>
      <c r="D387" s="185"/>
      <c r="E387" s="185"/>
      <c r="F387" s="185"/>
      <c r="G387" s="185"/>
      <c r="H387" s="185"/>
      <c r="I387" s="185"/>
      <c r="J387" s="185"/>
      <c r="K387" s="185"/>
    </row>
    <row r="388" ht="15.75" customHeight="1">
      <c r="A388" s="185"/>
      <c r="B388" s="185"/>
      <c r="C388" s="185"/>
      <c r="D388" s="185"/>
      <c r="E388" s="185"/>
      <c r="F388" s="185"/>
      <c r="G388" s="185"/>
      <c r="H388" s="185"/>
      <c r="I388" s="185"/>
      <c r="J388" s="185"/>
      <c r="K388" s="185"/>
    </row>
    <row r="389" ht="15.75" customHeight="1">
      <c r="A389" s="185"/>
      <c r="B389" s="185"/>
      <c r="C389" s="185"/>
      <c r="D389" s="185"/>
      <c r="E389" s="185"/>
      <c r="F389" s="185"/>
      <c r="G389" s="185"/>
      <c r="H389" s="185"/>
      <c r="I389" s="185"/>
      <c r="J389" s="185"/>
      <c r="K389" s="185"/>
    </row>
    <row r="390" ht="15.75" customHeight="1">
      <c r="A390" s="185"/>
      <c r="B390" s="185"/>
      <c r="C390" s="185"/>
      <c r="D390" s="185"/>
      <c r="E390" s="185"/>
      <c r="F390" s="185"/>
      <c r="G390" s="185"/>
      <c r="H390" s="185"/>
      <c r="I390" s="185"/>
      <c r="J390" s="185"/>
      <c r="K390" s="185"/>
    </row>
    <row r="391" ht="15.75" customHeight="1">
      <c r="A391" s="185"/>
      <c r="B391" s="185"/>
      <c r="C391" s="185"/>
      <c r="D391" s="185"/>
      <c r="E391" s="185"/>
      <c r="F391" s="185"/>
      <c r="G391" s="185"/>
      <c r="H391" s="185"/>
      <c r="I391" s="185"/>
      <c r="J391" s="185"/>
      <c r="K391" s="185"/>
    </row>
    <row r="392" ht="15.75" customHeight="1">
      <c r="A392" s="185"/>
      <c r="B392" s="185"/>
      <c r="C392" s="185"/>
      <c r="D392" s="185"/>
      <c r="E392" s="185"/>
      <c r="F392" s="185"/>
      <c r="G392" s="185"/>
      <c r="H392" s="185"/>
      <c r="I392" s="185"/>
      <c r="J392" s="185"/>
      <c r="K392" s="185"/>
    </row>
    <row r="393" ht="15.75" customHeight="1">
      <c r="A393" s="185"/>
      <c r="B393" s="185"/>
      <c r="C393" s="185"/>
      <c r="D393" s="185"/>
      <c r="E393" s="185"/>
      <c r="F393" s="185"/>
      <c r="G393" s="185"/>
      <c r="H393" s="185"/>
      <c r="I393" s="185"/>
      <c r="J393" s="185"/>
      <c r="K393" s="185"/>
    </row>
    <row r="394" ht="15.75" customHeight="1">
      <c r="A394" s="185"/>
      <c r="B394" s="185"/>
      <c r="C394" s="185"/>
      <c r="D394" s="185"/>
      <c r="E394" s="185"/>
      <c r="F394" s="185"/>
      <c r="G394" s="185"/>
      <c r="H394" s="185"/>
      <c r="I394" s="185"/>
      <c r="J394" s="185"/>
      <c r="K394" s="185"/>
    </row>
    <row r="395" ht="15.75" customHeight="1">
      <c r="A395" s="185"/>
      <c r="B395" s="185"/>
      <c r="C395" s="185"/>
      <c r="D395" s="185"/>
      <c r="E395" s="185"/>
      <c r="F395" s="185"/>
      <c r="G395" s="185"/>
      <c r="H395" s="185"/>
      <c r="I395" s="185"/>
      <c r="J395" s="185"/>
      <c r="K395" s="185"/>
    </row>
    <row r="396" ht="15.75" customHeight="1">
      <c r="A396" s="185"/>
      <c r="B396" s="185"/>
      <c r="C396" s="185"/>
      <c r="D396" s="185"/>
      <c r="E396" s="185"/>
      <c r="F396" s="185"/>
      <c r="G396" s="185"/>
      <c r="H396" s="185"/>
      <c r="I396" s="185"/>
      <c r="J396" s="185"/>
      <c r="K396" s="185"/>
    </row>
    <row r="397" ht="15.75" customHeight="1">
      <c r="A397" s="185"/>
      <c r="B397" s="185"/>
      <c r="C397" s="185"/>
      <c r="D397" s="185"/>
      <c r="E397" s="185"/>
      <c r="F397" s="185"/>
      <c r="G397" s="185"/>
      <c r="H397" s="185"/>
      <c r="I397" s="185"/>
      <c r="J397" s="185"/>
      <c r="K397" s="185"/>
    </row>
    <row r="398" ht="15.75" customHeight="1">
      <c r="A398" s="185"/>
      <c r="B398" s="185"/>
      <c r="C398" s="185"/>
      <c r="D398" s="185"/>
      <c r="E398" s="185"/>
      <c r="F398" s="185"/>
      <c r="G398" s="185"/>
      <c r="H398" s="185"/>
      <c r="I398" s="185"/>
      <c r="J398" s="185"/>
      <c r="K398" s="185"/>
    </row>
    <row r="399" ht="15.75" customHeight="1">
      <c r="A399" s="185"/>
      <c r="B399" s="185"/>
      <c r="C399" s="185"/>
      <c r="D399" s="185"/>
      <c r="E399" s="185"/>
      <c r="F399" s="185"/>
      <c r="G399" s="185"/>
      <c r="H399" s="185"/>
      <c r="I399" s="185"/>
      <c r="J399" s="185"/>
      <c r="K399" s="185"/>
    </row>
    <row r="400" ht="15.75" customHeight="1">
      <c r="A400" s="185"/>
      <c r="B400" s="185"/>
      <c r="C400" s="185"/>
      <c r="D400" s="185"/>
      <c r="E400" s="185"/>
      <c r="F400" s="185"/>
      <c r="G400" s="185"/>
      <c r="H400" s="185"/>
      <c r="I400" s="185"/>
      <c r="J400" s="185"/>
      <c r="K400" s="185"/>
    </row>
    <row r="401" ht="15.75" customHeight="1">
      <c r="A401" s="185"/>
      <c r="B401" s="185"/>
      <c r="C401" s="185"/>
      <c r="D401" s="185"/>
      <c r="E401" s="185"/>
      <c r="F401" s="185"/>
      <c r="G401" s="185"/>
      <c r="H401" s="185"/>
      <c r="I401" s="185"/>
      <c r="J401" s="185"/>
      <c r="K401" s="185"/>
    </row>
    <row r="402" ht="15.75" customHeight="1">
      <c r="A402" s="185"/>
      <c r="B402" s="185"/>
      <c r="C402" s="185"/>
      <c r="D402" s="185"/>
      <c r="E402" s="185"/>
      <c r="F402" s="185"/>
      <c r="G402" s="185"/>
      <c r="H402" s="185"/>
      <c r="I402" s="185"/>
      <c r="J402" s="185"/>
      <c r="K402" s="185"/>
    </row>
    <row r="403" ht="15.75" customHeight="1">
      <c r="A403" s="185"/>
      <c r="B403" s="185"/>
      <c r="C403" s="185"/>
      <c r="D403" s="185"/>
      <c r="E403" s="185"/>
      <c r="F403" s="185"/>
      <c r="G403" s="185"/>
      <c r="H403" s="185"/>
      <c r="I403" s="185"/>
      <c r="J403" s="185"/>
      <c r="K403" s="185"/>
    </row>
    <row r="404" ht="15.75" customHeight="1">
      <c r="A404" s="185"/>
      <c r="B404" s="185"/>
      <c r="C404" s="185"/>
      <c r="D404" s="185"/>
      <c r="E404" s="185"/>
      <c r="F404" s="185"/>
      <c r="G404" s="185"/>
      <c r="H404" s="185"/>
      <c r="I404" s="185"/>
      <c r="J404" s="185"/>
      <c r="K404" s="185"/>
    </row>
    <row r="405" ht="15.75" customHeight="1">
      <c r="A405" s="185"/>
      <c r="B405" s="185"/>
      <c r="C405" s="185"/>
      <c r="D405" s="185"/>
      <c r="E405" s="185"/>
      <c r="F405" s="185"/>
      <c r="G405" s="185"/>
      <c r="H405" s="185"/>
      <c r="I405" s="185"/>
      <c r="J405" s="185"/>
      <c r="K405" s="185"/>
    </row>
    <row r="406" ht="15.75" customHeight="1">
      <c r="A406" s="185"/>
      <c r="B406" s="185"/>
      <c r="C406" s="185"/>
      <c r="D406" s="185"/>
      <c r="E406" s="185"/>
      <c r="F406" s="185"/>
      <c r="G406" s="185"/>
      <c r="H406" s="185"/>
      <c r="I406" s="185"/>
      <c r="J406" s="185"/>
      <c r="K406" s="185"/>
    </row>
    <row r="407" ht="15.75" customHeight="1">
      <c r="A407" s="185"/>
      <c r="B407" s="185"/>
      <c r="C407" s="185"/>
      <c r="D407" s="185"/>
      <c r="E407" s="185"/>
      <c r="F407" s="185"/>
      <c r="G407" s="185"/>
      <c r="H407" s="185"/>
      <c r="I407" s="185"/>
      <c r="J407" s="185"/>
      <c r="K407" s="185"/>
    </row>
    <row r="408" ht="15.75" customHeight="1">
      <c r="A408" s="185"/>
      <c r="B408" s="185"/>
      <c r="C408" s="185"/>
      <c r="D408" s="185"/>
      <c r="E408" s="185"/>
      <c r="F408" s="185"/>
      <c r="G408" s="185"/>
      <c r="H408" s="185"/>
      <c r="I408" s="185"/>
      <c r="J408" s="185"/>
      <c r="K408" s="185"/>
    </row>
    <row r="409" ht="15.75" customHeight="1">
      <c r="A409" s="185"/>
      <c r="B409" s="185"/>
      <c r="C409" s="185"/>
      <c r="D409" s="185"/>
      <c r="E409" s="185"/>
      <c r="F409" s="185"/>
      <c r="G409" s="185"/>
      <c r="H409" s="185"/>
      <c r="I409" s="185"/>
      <c r="J409" s="185"/>
      <c r="K409" s="185"/>
    </row>
    <row r="410" ht="15.75" customHeight="1">
      <c r="A410" s="185"/>
      <c r="B410" s="185"/>
      <c r="C410" s="185"/>
      <c r="D410" s="185"/>
      <c r="E410" s="185"/>
      <c r="F410" s="185"/>
      <c r="G410" s="185"/>
      <c r="H410" s="185"/>
      <c r="I410" s="185"/>
      <c r="J410" s="185"/>
      <c r="K410" s="185"/>
    </row>
    <row r="411" ht="15.75" customHeight="1">
      <c r="A411" s="185"/>
      <c r="B411" s="185"/>
      <c r="C411" s="185"/>
      <c r="D411" s="185"/>
      <c r="E411" s="185"/>
      <c r="F411" s="185"/>
      <c r="G411" s="185"/>
      <c r="H411" s="185"/>
      <c r="I411" s="185"/>
      <c r="J411" s="185"/>
      <c r="K411" s="185"/>
    </row>
    <row r="412" ht="15.75" customHeight="1">
      <c r="A412" s="185"/>
      <c r="B412" s="185"/>
      <c r="C412" s="185"/>
      <c r="D412" s="185"/>
      <c r="E412" s="185"/>
      <c r="F412" s="185"/>
      <c r="G412" s="185"/>
      <c r="H412" s="185"/>
      <c r="I412" s="185"/>
      <c r="J412" s="185"/>
      <c r="K412" s="185"/>
    </row>
    <row r="413" ht="15.75" customHeight="1">
      <c r="A413" s="185"/>
      <c r="B413" s="185"/>
      <c r="C413" s="185"/>
      <c r="D413" s="185"/>
      <c r="E413" s="185"/>
      <c r="F413" s="185"/>
      <c r="G413" s="185"/>
      <c r="H413" s="185"/>
      <c r="I413" s="185"/>
      <c r="J413" s="185"/>
      <c r="K413" s="185"/>
    </row>
    <row r="414" ht="15.75" customHeight="1">
      <c r="A414" s="185"/>
      <c r="B414" s="185"/>
      <c r="C414" s="185"/>
      <c r="D414" s="185"/>
      <c r="E414" s="185"/>
      <c r="F414" s="185"/>
      <c r="G414" s="185"/>
      <c r="H414" s="185"/>
      <c r="I414" s="185"/>
      <c r="J414" s="185"/>
      <c r="K414" s="185"/>
    </row>
    <row r="415" ht="15.75" customHeight="1">
      <c r="A415" s="185"/>
      <c r="B415" s="185"/>
      <c r="C415" s="185"/>
      <c r="D415" s="185"/>
      <c r="E415" s="185"/>
      <c r="F415" s="185"/>
      <c r="G415" s="185"/>
      <c r="H415" s="185"/>
      <c r="I415" s="185"/>
      <c r="J415" s="185"/>
      <c r="K415" s="185"/>
    </row>
    <row r="416" ht="15.75" customHeight="1">
      <c r="A416" s="185"/>
      <c r="B416" s="185"/>
      <c r="C416" s="185"/>
      <c r="D416" s="185"/>
      <c r="E416" s="185"/>
      <c r="F416" s="185"/>
      <c r="G416" s="185"/>
      <c r="H416" s="185"/>
      <c r="I416" s="185"/>
      <c r="J416" s="185"/>
      <c r="K416" s="185"/>
    </row>
    <row r="417" ht="15.75" customHeight="1">
      <c r="A417" s="185"/>
      <c r="B417" s="185"/>
      <c r="C417" s="185"/>
      <c r="D417" s="185"/>
      <c r="E417" s="185"/>
      <c r="F417" s="185"/>
      <c r="G417" s="185"/>
      <c r="H417" s="185"/>
      <c r="I417" s="185"/>
      <c r="J417" s="185"/>
      <c r="K417" s="185"/>
    </row>
    <row r="418" ht="15.75" customHeight="1">
      <c r="A418" s="185"/>
      <c r="B418" s="185"/>
      <c r="C418" s="185"/>
      <c r="D418" s="185"/>
      <c r="E418" s="185"/>
      <c r="F418" s="185"/>
      <c r="G418" s="185"/>
      <c r="H418" s="185"/>
      <c r="I418" s="185"/>
      <c r="J418" s="185"/>
      <c r="K418" s="185"/>
    </row>
    <row r="419" ht="15.75" customHeight="1">
      <c r="A419" s="185"/>
      <c r="B419" s="185"/>
      <c r="C419" s="185"/>
      <c r="D419" s="185"/>
      <c r="E419" s="185"/>
      <c r="F419" s="185"/>
      <c r="G419" s="185"/>
      <c r="H419" s="185"/>
      <c r="I419" s="185"/>
      <c r="J419" s="185"/>
      <c r="K419" s="185"/>
    </row>
    <row r="420" ht="15.75" customHeight="1">
      <c r="A420" s="185"/>
      <c r="B420" s="185"/>
      <c r="C420" s="185"/>
      <c r="D420" s="185"/>
      <c r="E420" s="185"/>
      <c r="F420" s="185"/>
      <c r="G420" s="185"/>
      <c r="H420" s="185"/>
      <c r="I420" s="185"/>
      <c r="J420" s="185"/>
      <c r="K420" s="185"/>
    </row>
    <row r="421" ht="15.75" customHeight="1">
      <c r="A421" s="185"/>
      <c r="B421" s="185"/>
      <c r="C421" s="185"/>
      <c r="D421" s="185"/>
      <c r="E421" s="185"/>
      <c r="F421" s="185"/>
      <c r="G421" s="185"/>
      <c r="H421" s="185"/>
      <c r="I421" s="185"/>
      <c r="J421" s="185"/>
      <c r="K421" s="185"/>
    </row>
    <row r="422" ht="15.75" customHeight="1">
      <c r="A422" s="185"/>
      <c r="B422" s="185"/>
      <c r="C422" s="185"/>
      <c r="D422" s="185"/>
      <c r="E422" s="185"/>
      <c r="F422" s="185"/>
      <c r="G422" s="185"/>
      <c r="H422" s="185"/>
      <c r="I422" s="185"/>
      <c r="J422" s="185"/>
      <c r="K422" s="185"/>
    </row>
    <row r="423" ht="15.75" customHeight="1">
      <c r="A423" s="185"/>
      <c r="B423" s="185"/>
      <c r="C423" s="185"/>
      <c r="D423" s="185"/>
      <c r="E423" s="185"/>
      <c r="F423" s="185"/>
      <c r="G423" s="185"/>
      <c r="H423" s="185"/>
      <c r="I423" s="185"/>
      <c r="J423" s="185"/>
      <c r="K423" s="185"/>
    </row>
    <row r="424" ht="15.75" customHeight="1">
      <c r="A424" s="185"/>
      <c r="B424" s="185"/>
      <c r="C424" s="185"/>
      <c r="D424" s="185"/>
      <c r="E424" s="185"/>
      <c r="F424" s="185"/>
      <c r="G424" s="185"/>
      <c r="H424" s="185"/>
      <c r="I424" s="185"/>
      <c r="J424" s="185"/>
      <c r="K424" s="185"/>
    </row>
    <row r="425" ht="15.75" customHeight="1">
      <c r="A425" s="185"/>
      <c r="B425" s="185"/>
      <c r="C425" s="185"/>
      <c r="D425" s="185"/>
      <c r="E425" s="185"/>
      <c r="F425" s="185"/>
      <c r="G425" s="185"/>
      <c r="H425" s="185"/>
      <c r="I425" s="185"/>
      <c r="J425" s="185"/>
      <c r="K425" s="185"/>
    </row>
    <row r="426" ht="15.75" customHeight="1">
      <c r="A426" s="185"/>
      <c r="B426" s="185"/>
      <c r="C426" s="185"/>
      <c r="D426" s="185"/>
      <c r="E426" s="185"/>
      <c r="F426" s="185"/>
      <c r="G426" s="185"/>
      <c r="H426" s="185"/>
      <c r="I426" s="185"/>
      <c r="J426" s="185"/>
      <c r="K426" s="185"/>
    </row>
    <row r="427" ht="15.75" customHeight="1">
      <c r="A427" s="185"/>
      <c r="B427" s="185"/>
      <c r="C427" s="185"/>
      <c r="D427" s="185"/>
      <c r="E427" s="185"/>
      <c r="F427" s="185"/>
      <c r="G427" s="185"/>
      <c r="H427" s="185"/>
      <c r="I427" s="185"/>
      <c r="J427" s="185"/>
      <c r="K427" s="185"/>
    </row>
    <row r="428" ht="15.75" customHeight="1">
      <c r="A428" s="185"/>
      <c r="B428" s="185"/>
      <c r="C428" s="185"/>
      <c r="D428" s="185"/>
      <c r="E428" s="185"/>
      <c r="F428" s="185"/>
      <c r="G428" s="185"/>
      <c r="H428" s="185"/>
      <c r="I428" s="185"/>
      <c r="J428" s="185"/>
      <c r="K428" s="185"/>
    </row>
    <row r="429" ht="15.75" customHeight="1">
      <c r="A429" s="185"/>
      <c r="B429" s="185"/>
      <c r="C429" s="185"/>
      <c r="D429" s="185"/>
      <c r="E429" s="185"/>
      <c r="F429" s="185"/>
      <c r="G429" s="185"/>
      <c r="H429" s="185"/>
      <c r="I429" s="185"/>
      <c r="J429" s="185"/>
      <c r="K429" s="185"/>
    </row>
    <row r="430" ht="15.75" customHeight="1">
      <c r="A430" s="185"/>
      <c r="B430" s="185"/>
      <c r="C430" s="185"/>
      <c r="D430" s="185"/>
      <c r="E430" s="185"/>
      <c r="F430" s="185"/>
      <c r="G430" s="185"/>
      <c r="H430" s="185"/>
      <c r="I430" s="185"/>
      <c r="J430" s="185"/>
      <c r="K430" s="185"/>
    </row>
    <row r="431" ht="15.75" customHeight="1">
      <c r="A431" s="185"/>
      <c r="B431" s="185"/>
      <c r="C431" s="185"/>
      <c r="D431" s="185"/>
      <c r="E431" s="185"/>
      <c r="F431" s="185"/>
      <c r="G431" s="185"/>
      <c r="H431" s="185"/>
      <c r="I431" s="185"/>
      <c r="J431" s="185"/>
      <c r="K431" s="185"/>
    </row>
    <row r="432" ht="15.75" customHeight="1">
      <c r="A432" s="185"/>
      <c r="B432" s="185"/>
      <c r="C432" s="185"/>
      <c r="D432" s="185"/>
      <c r="E432" s="185"/>
      <c r="F432" s="185"/>
      <c r="G432" s="185"/>
      <c r="H432" s="185"/>
      <c r="I432" s="185"/>
      <c r="J432" s="185"/>
      <c r="K432" s="185"/>
    </row>
    <row r="433" ht="15.75" customHeight="1">
      <c r="A433" s="185"/>
      <c r="B433" s="185"/>
      <c r="C433" s="185"/>
      <c r="D433" s="185"/>
      <c r="E433" s="185"/>
      <c r="F433" s="185"/>
      <c r="G433" s="185"/>
      <c r="H433" s="185"/>
      <c r="I433" s="185"/>
      <c r="J433" s="185"/>
      <c r="K433" s="185"/>
    </row>
    <row r="434" ht="15.75" customHeight="1">
      <c r="A434" s="185"/>
      <c r="B434" s="185"/>
      <c r="C434" s="185"/>
      <c r="D434" s="185"/>
      <c r="E434" s="185"/>
      <c r="F434" s="185"/>
      <c r="G434" s="185"/>
      <c r="H434" s="185"/>
      <c r="I434" s="185"/>
      <c r="J434" s="185"/>
      <c r="K434" s="185"/>
    </row>
    <row r="435" ht="15.75" customHeight="1">
      <c r="A435" s="185"/>
      <c r="B435" s="185"/>
      <c r="C435" s="185"/>
      <c r="D435" s="185"/>
      <c r="E435" s="185"/>
      <c r="F435" s="185"/>
      <c r="G435" s="185"/>
      <c r="H435" s="185"/>
      <c r="I435" s="185"/>
      <c r="J435" s="185"/>
      <c r="K435" s="185"/>
    </row>
    <row r="436" ht="15.75" customHeight="1">
      <c r="A436" s="185"/>
      <c r="B436" s="185"/>
      <c r="C436" s="185"/>
      <c r="D436" s="185"/>
      <c r="E436" s="185"/>
      <c r="F436" s="185"/>
      <c r="G436" s="185"/>
      <c r="H436" s="185"/>
      <c r="I436" s="185"/>
      <c r="J436" s="185"/>
      <c r="K436" s="185"/>
    </row>
    <row r="437" ht="15.75" customHeight="1">
      <c r="A437" s="185"/>
      <c r="B437" s="185"/>
      <c r="C437" s="185"/>
      <c r="D437" s="185"/>
      <c r="E437" s="185"/>
      <c r="F437" s="185"/>
      <c r="G437" s="185"/>
      <c r="H437" s="185"/>
      <c r="I437" s="185"/>
      <c r="J437" s="185"/>
      <c r="K437" s="185"/>
    </row>
    <row r="438" ht="15.75" customHeight="1">
      <c r="A438" s="185"/>
      <c r="B438" s="185"/>
      <c r="C438" s="185"/>
      <c r="D438" s="185"/>
      <c r="E438" s="185"/>
      <c r="F438" s="185"/>
      <c r="G438" s="185"/>
      <c r="H438" s="185"/>
      <c r="I438" s="185"/>
      <c r="J438" s="185"/>
      <c r="K438" s="185"/>
    </row>
    <row r="439" ht="15.75" customHeight="1">
      <c r="A439" s="185"/>
      <c r="B439" s="185"/>
      <c r="C439" s="185"/>
      <c r="D439" s="185"/>
      <c r="E439" s="185"/>
      <c r="F439" s="185"/>
      <c r="G439" s="185"/>
      <c r="H439" s="185"/>
      <c r="I439" s="185"/>
      <c r="J439" s="185"/>
      <c r="K439" s="185"/>
    </row>
    <row r="440" ht="15.75" customHeight="1">
      <c r="A440" s="185"/>
      <c r="B440" s="185"/>
      <c r="C440" s="185"/>
      <c r="D440" s="185"/>
      <c r="E440" s="185"/>
      <c r="F440" s="185"/>
      <c r="G440" s="185"/>
      <c r="H440" s="185"/>
      <c r="I440" s="185"/>
      <c r="J440" s="185"/>
      <c r="K440" s="185"/>
    </row>
    <row r="441" ht="15.75" customHeight="1">
      <c r="A441" s="185"/>
      <c r="B441" s="185"/>
      <c r="C441" s="185"/>
      <c r="D441" s="185"/>
      <c r="E441" s="185"/>
      <c r="F441" s="185"/>
      <c r="G441" s="185"/>
      <c r="H441" s="185"/>
      <c r="I441" s="185"/>
      <c r="J441" s="185"/>
      <c r="K441" s="185"/>
    </row>
    <row r="442" ht="15.75" customHeight="1">
      <c r="A442" s="185"/>
      <c r="B442" s="185"/>
      <c r="C442" s="185"/>
      <c r="D442" s="185"/>
      <c r="E442" s="185"/>
      <c r="F442" s="185"/>
      <c r="G442" s="185"/>
      <c r="H442" s="185"/>
      <c r="I442" s="185"/>
      <c r="J442" s="185"/>
      <c r="K442" s="185"/>
    </row>
    <row r="443" ht="15.75" customHeight="1">
      <c r="A443" s="185"/>
      <c r="B443" s="185"/>
      <c r="C443" s="185"/>
      <c r="D443" s="185"/>
      <c r="E443" s="185"/>
      <c r="F443" s="185"/>
      <c r="G443" s="185"/>
      <c r="H443" s="185"/>
      <c r="I443" s="185"/>
      <c r="J443" s="185"/>
      <c r="K443" s="185"/>
    </row>
    <row r="444" ht="15.75" customHeight="1">
      <c r="A444" s="185"/>
      <c r="B444" s="185"/>
      <c r="C444" s="185"/>
      <c r="D444" s="185"/>
      <c r="E444" s="185"/>
      <c r="F444" s="185"/>
      <c r="G444" s="185"/>
      <c r="H444" s="185"/>
      <c r="I444" s="185"/>
      <c r="J444" s="185"/>
      <c r="K444" s="185"/>
    </row>
    <row r="445" ht="15.75" customHeight="1">
      <c r="A445" s="185"/>
      <c r="B445" s="185"/>
      <c r="C445" s="185"/>
      <c r="D445" s="185"/>
      <c r="E445" s="185"/>
      <c r="F445" s="185"/>
      <c r="G445" s="185"/>
      <c r="H445" s="185"/>
      <c r="I445" s="185"/>
      <c r="J445" s="185"/>
      <c r="K445" s="185"/>
    </row>
    <row r="446" ht="15.75" customHeight="1">
      <c r="A446" s="185"/>
      <c r="B446" s="185"/>
      <c r="C446" s="185"/>
      <c r="D446" s="185"/>
      <c r="E446" s="185"/>
      <c r="F446" s="185"/>
      <c r="G446" s="185"/>
      <c r="H446" s="185"/>
      <c r="I446" s="185"/>
      <c r="J446" s="185"/>
      <c r="K446" s="185"/>
    </row>
    <row r="447" ht="15.75" customHeight="1">
      <c r="A447" s="185"/>
      <c r="B447" s="185"/>
      <c r="C447" s="185"/>
      <c r="D447" s="185"/>
      <c r="E447" s="185"/>
      <c r="F447" s="185"/>
      <c r="G447" s="185"/>
      <c r="H447" s="185"/>
      <c r="I447" s="185"/>
      <c r="J447" s="185"/>
      <c r="K447" s="185"/>
    </row>
    <row r="448" ht="15.75" customHeight="1">
      <c r="A448" s="185"/>
      <c r="B448" s="185"/>
      <c r="C448" s="185"/>
      <c r="D448" s="185"/>
      <c r="E448" s="185"/>
      <c r="F448" s="185"/>
      <c r="G448" s="185"/>
      <c r="H448" s="185"/>
      <c r="I448" s="185"/>
      <c r="J448" s="185"/>
      <c r="K448" s="185"/>
    </row>
    <row r="449" ht="15.75" customHeight="1">
      <c r="A449" s="185"/>
      <c r="B449" s="185"/>
      <c r="C449" s="185"/>
      <c r="D449" s="185"/>
      <c r="E449" s="185"/>
      <c r="F449" s="185"/>
      <c r="G449" s="185"/>
      <c r="H449" s="185"/>
      <c r="I449" s="185"/>
      <c r="J449" s="185"/>
      <c r="K449" s="185"/>
    </row>
    <row r="450" ht="15.75" customHeight="1">
      <c r="A450" s="185"/>
      <c r="B450" s="185"/>
      <c r="C450" s="185"/>
      <c r="D450" s="185"/>
      <c r="E450" s="185"/>
      <c r="F450" s="185"/>
      <c r="G450" s="185"/>
      <c r="H450" s="185"/>
      <c r="I450" s="185"/>
      <c r="J450" s="185"/>
      <c r="K450" s="185"/>
    </row>
    <row r="451" ht="15.75" customHeight="1">
      <c r="A451" s="185"/>
      <c r="B451" s="185"/>
      <c r="C451" s="185"/>
      <c r="D451" s="185"/>
      <c r="E451" s="185"/>
      <c r="F451" s="185"/>
      <c r="G451" s="185"/>
      <c r="H451" s="185"/>
      <c r="I451" s="185"/>
      <c r="J451" s="185"/>
      <c r="K451" s="185"/>
    </row>
    <row r="452" ht="15.75" customHeight="1">
      <c r="A452" s="185"/>
      <c r="B452" s="185"/>
      <c r="C452" s="185"/>
      <c r="D452" s="185"/>
      <c r="E452" s="185"/>
      <c r="F452" s="185"/>
      <c r="G452" s="185"/>
      <c r="H452" s="185"/>
      <c r="I452" s="185"/>
      <c r="J452" s="185"/>
      <c r="K452" s="185"/>
    </row>
    <row r="453" ht="15.75" customHeight="1">
      <c r="A453" s="185"/>
      <c r="B453" s="185"/>
      <c r="C453" s="185"/>
      <c r="D453" s="185"/>
      <c r="E453" s="185"/>
      <c r="F453" s="185"/>
      <c r="G453" s="185"/>
      <c r="H453" s="185"/>
      <c r="I453" s="185"/>
      <c r="J453" s="185"/>
      <c r="K453" s="185"/>
    </row>
    <row r="454" ht="15.75" customHeight="1">
      <c r="A454" s="185"/>
      <c r="B454" s="185"/>
      <c r="C454" s="185"/>
      <c r="D454" s="185"/>
      <c r="E454" s="185"/>
      <c r="F454" s="185"/>
      <c r="G454" s="185"/>
      <c r="H454" s="185"/>
      <c r="I454" s="185"/>
      <c r="J454" s="185"/>
      <c r="K454" s="185"/>
    </row>
    <row r="455" ht="15.75" customHeight="1">
      <c r="A455" s="185"/>
      <c r="B455" s="185"/>
      <c r="C455" s="185"/>
      <c r="D455" s="185"/>
      <c r="E455" s="185"/>
      <c r="F455" s="185"/>
      <c r="G455" s="185"/>
      <c r="H455" s="185"/>
      <c r="I455" s="185"/>
      <c r="J455" s="185"/>
      <c r="K455" s="185"/>
    </row>
    <row r="456" ht="15.75" customHeight="1">
      <c r="A456" s="185"/>
      <c r="B456" s="185"/>
      <c r="C456" s="185"/>
      <c r="D456" s="185"/>
      <c r="E456" s="185"/>
      <c r="F456" s="185"/>
      <c r="G456" s="185"/>
      <c r="H456" s="185"/>
      <c r="I456" s="185"/>
      <c r="J456" s="185"/>
      <c r="K456" s="185"/>
    </row>
    <row r="457" ht="15.75" customHeight="1">
      <c r="A457" s="185"/>
      <c r="B457" s="185"/>
      <c r="C457" s="185"/>
      <c r="D457" s="185"/>
      <c r="E457" s="185"/>
      <c r="F457" s="185"/>
      <c r="G457" s="185"/>
      <c r="H457" s="185"/>
      <c r="I457" s="185"/>
      <c r="J457" s="185"/>
      <c r="K457" s="185"/>
    </row>
    <row r="458" ht="15.75" customHeight="1">
      <c r="A458" s="185"/>
      <c r="B458" s="185"/>
      <c r="C458" s="185"/>
      <c r="D458" s="185"/>
      <c r="E458" s="185"/>
      <c r="F458" s="185"/>
      <c r="G458" s="185"/>
      <c r="H458" s="185"/>
      <c r="I458" s="185"/>
      <c r="J458" s="185"/>
      <c r="K458" s="185"/>
    </row>
    <row r="459" ht="15.75" customHeight="1">
      <c r="A459" s="185"/>
      <c r="B459" s="185"/>
      <c r="C459" s="185"/>
      <c r="D459" s="185"/>
      <c r="E459" s="185"/>
      <c r="F459" s="185"/>
      <c r="G459" s="185"/>
      <c r="H459" s="185"/>
      <c r="I459" s="185"/>
      <c r="J459" s="185"/>
      <c r="K459" s="185"/>
    </row>
    <row r="460" ht="15.75" customHeight="1">
      <c r="A460" s="185"/>
      <c r="B460" s="185"/>
      <c r="C460" s="185"/>
      <c r="D460" s="185"/>
      <c r="E460" s="185"/>
      <c r="F460" s="185"/>
      <c r="G460" s="185"/>
      <c r="H460" s="185"/>
      <c r="I460" s="185"/>
      <c r="J460" s="185"/>
      <c r="K460" s="185"/>
    </row>
    <row r="461" ht="15.75" customHeight="1">
      <c r="A461" s="185"/>
      <c r="B461" s="185"/>
      <c r="C461" s="185"/>
      <c r="D461" s="185"/>
      <c r="E461" s="185"/>
      <c r="F461" s="185"/>
      <c r="G461" s="185"/>
      <c r="H461" s="185"/>
      <c r="I461" s="185"/>
      <c r="J461" s="185"/>
      <c r="K461" s="185"/>
    </row>
    <row r="462" ht="15.75" customHeight="1">
      <c r="A462" s="185"/>
      <c r="B462" s="185"/>
      <c r="C462" s="185"/>
      <c r="D462" s="185"/>
      <c r="E462" s="185"/>
      <c r="F462" s="185"/>
      <c r="G462" s="185"/>
      <c r="H462" s="185"/>
      <c r="I462" s="185"/>
      <c r="J462" s="185"/>
      <c r="K462" s="185"/>
    </row>
    <row r="463" ht="15.75" customHeight="1">
      <c r="A463" s="185"/>
      <c r="B463" s="185"/>
      <c r="C463" s="185"/>
      <c r="D463" s="185"/>
      <c r="E463" s="185"/>
      <c r="F463" s="185"/>
      <c r="G463" s="185"/>
      <c r="H463" s="185"/>
      <c r="I463" s="185"/>
      <c r="J463" s="185"/>
      <c r="K463" s="185"/>
    </row>
    <row r="464" ht="15.75" customHeight="1">
      <c r="A464" s="185"/>
      <c r="B464" s="185"/>
      <c r="C464" s="185"/>
      <c r="D464" s="185"/>
      <c r="E464" s="185"/>
      <c r="F464" s="185"/>
      <c r="G464" s="185"/>
      <c r="H464" s="185"/>
      <c r="I464" s="185"/>
      <c r="J464" s="185"/>
      <c r="K464" s="185"/>
    </row>
    <row r="465" ht="15.75" customHeight="1">
      <c r="A465" s="185"/>
      <c r="B465" s="185"/>
      <c r="C465" s="185"/>
      <c r="D465" s="185"/>
      <c r="E465" s="185"/>
      <c r="F465" s="185"/>
      <c r="G465" s="185"/>
      <c r="H465" s="185"/>
      <c r="I465" s="185"/>
      <c r="J465" s="185"/>
      <c r="K465" s="185"/>
    </row>
    <row r="466" ht="15.75" customHeight="1">
      <c r="A466" s="185"/>
      <c r="B466" s="185"/>
      <c r="C466" s="185"/>
      <c r="D466" s="185"/>
      <c r="E466" s="185"/>
      <c r="F466" s="185"/>
      <c r="G466" s="185"/>
      <c r="H466" s="185"/>
      <c r="I466" s="185"/>
      <c r="J466" s="185"/>
      <c r="K466" s="185"/>
    </row>
    <row r="467" ht="15.75" customHeight="1">
      <c r="A467" s="185"/>
      <c r="B467" s="185"/>
      <c r="C467" s="185"/>
      <c r="D467" s="185"/>
      <c r="E467" s="185"/>
      <c r="F467" s="185"/>
      <c r="G467" s="185"/>
      <c r="H467" s="185"/>
      <c r="I467" s="185"/>
      <c r="J467" s="185"/>
      <c r="K467" s="185"/>
    </row>
    <row r="468" ht="15.75" customHeight="1">
      <c r="A468" s="185"/>
      <c r="B468" s="185"/>
      <c r="C468" s="185"/>
      <c r="D468" s="185"/>
      <c r="E468" s="185"/>
      <c r="F468" s="185"/>
      <c r="G468" s="185"/>
      <c r="H468" s="185"/>
      <c r="I468" s="185"/>
      <c r="J468" s="185"/>
      <c r="K468" s="185"/>
    </row>
    <row r="469" ht="15.75" customHeight="1">
      <c r="A469" s="185"/>
      <c r="B469" s="185"/>
      <c r="C469" s="185"/>
      <c r="D469" s="185"/>
      <c r="E469" s="185"/>
      <c r="F469" s="185"/>
      <c r="G469" s="185"/>
      <c r="H469" s="185"/>
      <c r="I469" s="185"/>
      <c r="J469" s="185"/>
      <c r="K469" s="185"/>
    </row>
    <row r="470" ht="15.75" customHeight="1">
      <c r="A470" s="185"/>
      <c r="B470" s="185"/>
      <c r="C470" s="185"/>
      <c r="D470" s="185"/>
      <c r="E470" s="185"/>
      <c r="F470" s="185"/>
      <c r="G470" s="185"/>
      <c r="H470" s="185"/>
      <c r="I470" s="185"/>
      <c r="J470" s="185"/>
      <c r="K470" s="185"/>
    </row>
    <row r="471" ht="15.75" customHeight="1">
      <c r="A471" s="185"/>
      <c r="B471" s="185"/>
      <c r="C471" s="185"/>
      <c r="D471" s="185"/>
      <c r="E471" s="185"/>
      <c r="F471" s="185"/>
      <c r="G471" s="185"/>
      <c r="H471" s="185"/>
      <c r="I471" s="185"/>
      <c r="J471" s="185"/>
      <c r="K471" s="185"/>
    </row>
    <row r="472" ht="15.75" customHeight="1">
      <c r="A472" s="185"/>
      <c r="B472" s="185"/>
      <c r="C472" s="185"/>
      <c r="D472" s="185"/>
      <c r="E472" s="185"/>
      <c r="F472" s="185"/>
      <c r="G472" s="185"/>
      <c r="H472" s="185"/>
      <c r="I472" s="185"/>
      <c r="J472" s="185"/>
      <c r="K472" s="185"/>
    </row>
    <row r="473" ht="15.75" customHeight="1">
      <c r="A473" s="185"/>
      <c r="B473" s="185"/>
      <c r="C473" s="185"/>
      <c r="D473" s="185"/>
      <c r="E473" s="185"/>
      <c r="F473" s="185"/>
      <c r="G473" s="185"/>
      <c r="H473" s="185"/>
      <c r="I473" s="185"/>
      <c r="J473" s="185"/>
      <c r="K473" s="185"/>
    </row>
    <row r="474" ht="15.75" customHeight="1">
      <c r="A474" s="185"/>
      <c r="B474" s="185"/>
      <c r="C474" s="185"/>
      <c r="D474" s="185"/>
      <c r="E474" s="185"/>
      <c r="F474" s="185"/>
      <c r="G474" s="185"/>
      <c r="H474" s="185"/>
      <c r="I474" s="185"/>
      <c r="J474" s="185"/>
      <c r="K474" s="185"/>
    </row>
    <row r="475" ht="15.75" customHeight="1">
      <c r="A475" s="185"/>
      <c r="B475" s="185"/>
      <c r="C475" s="185"/>
      <c r="D475" s="185"/>
      <c r="E475" s="185"/>
      <c r="F475" s="185"/>
      <c r="G475" s="185"/>
      <c r="H475" s="185"/>
      <c r="I475" s="185"/>
      <c r="J475" s="185"/>
      <c r="K475" s="185"/>
    </row>
    <row r="476" ht="15.75" customHeight="1">
      <c r="A476" s="185"/>
      <c r="B476" s="185"/>
      <c r="C476" s="185"/>
      <c r="D476" s="185"/>
      <c r="E476" s="185"/>
      <c r="F476" s="185"/>
      <c r="G476" s="185"/>
      <c r="H476" s="185"/>
      <c r="I476" s="185"/>
      <c r="J476" s="185"/>
      <c r="K476" s="185"/>
    </row>
    <row r="477" ht="15.75" customHeight="1">
      <c r="A477" s="185"/>
      <c r="B477" s="185"/>
      <c r="C477" s="185"/>
      <c r="D477" s="185"/>
      <c r="E477" s="185"/>
      <c r="F477" s="185"/>
      <c r="G477" s="185"/>
      <c r="H477" s="185"/>
      <c r="I477" s="185"/>
      <c r="J477" s="185"/>
      <c r="K477" s="185"/>
    </row>
    <row r="478" ht="15.75" customHeight="1">
      <c r="A478" s="185"/>
      <c r="B478" s="185"/>
      <c r="C478" s="185"/>
      <c r="D478" s="185"/>
      <c r="E478" s="185"/>
      <c r="F478" s="185"/>
      <c r="G478" s="185"/>
      <c r="H478" s="185"/>
      <c r="I478" s="185"/>
      <c r="J478" s="185"/>
      <c r="K478" s="185"/>
    </row>
    <row r="479" ht="15.75" customHeight="1">
      <c r="A479" s="185"/>
      <c r="B479" s="185"/>
      <c r="C479" s="185"/>
      <c r="D479" s="185"/>
      <c r="E479" s="185"/>
      <c r="F479" s="185"/>
      <c r="G479" s="185"/>
      <c r="H479" s="185"/>
      <c r="I479" s="185"/>
      <c r="J479" s="185"/>
      <c r="K479" s="185"/>
    </row>
    <row r="480" ht="15.75" customHeight="1">
      <c r="A480" s="185"/>
      <c r="B480" s="185"/>
      <c r="C480" s="185"/>
      <c r="D480" s="185"/>
      <c r="E480" s="185"/>
      <c r="F480" s="185"/>
      <c r="G480" s="185"/>
      <c r="H480" s="185"/>
      <c r="I480" s="185"/>
      <c r="J480" s="185"/>
      <c r="K480" s="185"/>
    </row>
    <row r="481" ht="15.75" customHeight="1">
      <c r="A481" s="185"/>
      <c r="B481" s="185"/>
      <c r="C481" s="185"/>
      <c r="D481" s="185"/>
      <c r="E481" s="185"/>
      <c r="F481" s="185"/>
      <c r="G481" s="185"/>
      <c r="H481" s="185"/>
      <c r="I481" s="185"/>
      <c r="J481" s="185"/>
      <c r="K481" s="185"/>
    </row>
    <row r="482" ht="15.75" customHeight="1">
      <c r="A482" s="185"/>
      <c r="B482" s="185"/>
      <c r="C482" s="185"/>
      <c r="D482" s="185"/>
      <c r="E482" s="185"/>
      <c r="F482" s="185"/>
      <c r="G482" s="185"/>
      <c r="H482" s="185"/>
      <c r="I482" s="185"/>
      <c r="J482" s="185"/>
      <c r="K482" s="185"/>
    </row>
    <row r="483" ht="15.75" customHeight="1">
      <c r="A483" s="185"/>
      <c r="B483" s="185"/>
      <c r="C483" s="185"/>
      <c r="D483" s="185"/>
      <c r="E483" s="185"/>
      <c r="F483" s="185"/>
      <c r="G483" s="185"/>
      <c r="H483" s="185"/>
      <c r="I483" s="185"/>
      <c r="J483" s="185"/>
      <c r="K483" s="185"/>
    </row>
    <row r="484" ht="15.75" customHeight="1">
      <c r="A484" s="185"/>
      <c r="B484" s="185"/>
      <c r="C484" s="185"/>
      <c r="D484" s="185"/>
      <c r="E484" s="185"/>
      <c r="F484" s="185"/>
      <c r="G484" s="185"/>
      <c r="H484" s="185"/>
      <c r="I484" s="185"/>
      <c r="J484" s="185"/>
      <c r="K484" s="185"/>
    </row>
    <row r="485" ht="15.75" customHeight="1">
      <c r="A485" s="185"/>
      <c r="B485" s="185"/>
      <c r="C485" s="185"/>
      <c r="D485" s="185"/>
      <c r="E485" s="185"/>
      <c r="F485" s="185"/>
      <c r="G485" s="185"/>
      <c r="H485" s="185"/>
      <c r="I485" s="185"/>
      <c r="J485" s="185"/>
      <c r="K485" s="185"/>
    </row>
    <row r="486" ht="15.75" customHeight="1">
      <c r="A486" s="185"/>
      <c r="B486" s="185"/>
      <c r="C486" s="185"/>
      <c r="D486" s="185"/>
      <c r="E486" s="185"/>
      <c r="F486" s="185"/>
      <c r="G486" s="185"/>
      <c r="H486" s="185"/>
      <c r="I486" s="185"/>
      <c r="J486" s="185"/>
      <c r="K486" s="185"/>
    </row>
    <row r="487" ht="15.75" customHeight="1">
      <c r="A487" s="185"/>
      <c r="B487" s="185"/>
      <c r="C487" s="185"/>
      <c r="D487" s="185"/>
      <c r="E487" s="185"/>
      <c r="F487" s="185"/>
      <c r="G487" s="185"/>
      <c r="H487" s="185"/>
      <c r="I487" s="185"/>
      <c r="J487" s="185"/>
      <c r="K487" s="185"/>
    </row>
    <row r="488" ht="15.75" customHeight="1">
      <c r="A488" s="185"/>
      <c r="B488" s="185"/>
      <c r="C488" s="185"/>
      <c r="D488" s="185"/>
      <c r="E488" s="185"/>
      <c r="F488" s="185"/>
      <c r="G488" s="185"/>
      <c r="H488" s="185"/>
      <c r="I488" s="185"/>
      <c r="J488" s="185"/>
      <c r="K488" s="185"/>
    </row>
    <row r="489" ht="15.75" customHeight="1">
      <c r="A489" s="185"/>
      <c r="B489" s="185"/>
      <c r="C489" s="185"/>
      <c r="D489" s="185"/>
      <c r="E489" s="185"/>
      <c r="F489" s="185"/>
      <c r="G489" s="185"/>
      <c r="H489" s="185"/>
      <c r="I489" s="185"/>
      <c r="J489" s="185"/>
      <c r="K489" s="185"/>
    </row>
    <row r="490" ht="15.75" customHeight="1">
      <c r="A490" s="185"/>
      <c r="B490" s="185"/>
      <c r="C490" s="185"/>
      <c r="D490" s="185"/>
      <c r="E490" s="185"/>
      <c r="F490" s="185"/>
      <c r="G490" s="185"/>
      <c r="H490" s="185"/>
      <c r="I490" s="185"/>
      <c r="J490" s="185"/>
      <c r="K490" s="185"/>
    </row>
    <row r="491" ht="15.75" customHeight="1">
      <c r="A491" s="185"/>
      <c r="B491" s="185"/>
      <c r="C491" s="185"/>
      <c r="D491" s="185"/>
      <c r="E491" s="185"/>
      <c r="F491" s="185"/>
      <c r="G491" s="185"/>
      <c r="H491" s="185"/>
      <c r="I491" s="185"/>
      <c r="J491" s="185"/>
      <c r="K491" s="185"/>
    </row>
    <row r="492" ht="15.75" customHeight="1">
      <c r="A492" s="185"/>
      <c r="B492" s="185"/>
      <c r="C492" s="185"/>
      <c r="D492" s="185"/>
      <c r="E492" s="185"/>
      <c r="F492" s="185"/>
      <c r="G492" s="185"/>
      <c r="H492" s="185"/>
      <c r="I492" s="185"/>
      <c r="J492" s="185"/>
      <c r="K492" s="185"/>
    </row>
    <row r="493" ht="15.75" customHeight="1">
      <c r="A493" s="185"/>
      <c r="B493" s="185"/>
      <c r="C493" s="185"/>
      <c r="D493" s="185"/>
      <c r="E493" s="185"/>
      <c r="F493" s="185"/>
      <c r="G493" s="185"/>
      <c r="H493" s="185"/>
      <c r="I493" s="185"/>
      <c r="J493" s="185"/>
      <c r="K493" s="185"/>
    </row>
    <row r="494" ht="15.75" customHeight="1">
      <c r="A494" s="185"/>
      <c r="B494" s="185"/>
      <c r="C494" s="185"/>
      <c r="D494" s="185"/>
      <c r="E494" s="185"/>
      <c r="F494" s="185"/>
      <c r="G494" s="185"/>
      <c r="H494" s="185"/>
      <c r="I494" s="185"/>
      <c r="J494" s="185"/>
      <c r="K494" s="185"/>
    </row>
    <row r="495" ht="15.75" customHeight="1">
      <c r="A495" s="185"/>
      <c r="B495" s="185"/>
      <c r="C495" s="185"/>
      <c r="D495" s="185"/>
      <c r="E495" s="185"/>
      <c r="F495" s="185"/>
      <c r="G495" s="185"/>
      <c r="H495" s="185"/>
      <c r="I495" s="185"/>
      <c r="J495" s="185"/>
      <c r="K495" s="185"/>
    </row>
    <row r="496" ht="15.75" customHeight="1">
      <c r="A496" s="185"/>
      <c r="B496" s="185"/>
      <c r="C496" s="185"/>
      <c r="D496" s="185"/>
      <c r="E496" s="185"/>
      <c r="F496" s="185"/>
      <c r="G496" s="185"/>
      <c r="H496" s="185"/>
      <c r="I496" s="185"/>
      <c r="J496" s="185"/>
      <c r="K496" s="185"/>
    </row>
    <row r="497" ht="15.75" customHeight="1">
      <c r="A497" s="185"/>
      <c r="B497" s="185"/>
      <c r="C497" s="185"/>
      <c r="D497" s="185"/>
      <c r="E497" s="185"/>
      <c r="F497" s="185"/>
      <c r="G497" s="185"/>
      <c r="H497" s="185"/>
      <c r="I497" s="185"/>
      <c r="J497" s="185"/>
      <c r="K497" s="185"/>
    </row>
    <row r="498" ht="15.75" customHeight="1">
      <c r="A498" s="185"/>
      <c r="B498" s="185"/>
      <c r="C498" s="185"/>
      <c r="D498" s="185"/>
      <c r="E498" s="185"/>
      <c r="F498" s="185"/>
      <c r="G498" s="185"/>
      <c r="H498" s="185"/>
      <c r="I498" s="185"/>
      <c r="J498" s="185"/>
      <c r="K498" s="185"/>
    </row>
    <row r="499" ht="15.75" customHeight="1">
      <c r="A499" s="185"/>
      <c r="B499" s="185"/>
      <c r="C499" s="185"/>
      <c r="D499" s="185"/>
      <c r="E499" s="185"/>
      <c r="F499" s="185"/>
      <c r="G499" s="185"/>
      <c r="H499" s="185"/>
      <c r="I499" s="185"/>
      <c r="J499" s="185"/>
      <c r="K499" s="185"/>
    </row>
    <row r="500" ht="15.75" customHeight="1">
      <c r="A500" s="185"/>
      <c r="B500" s="185"/>
      <c r="C500" s="185"/>
      <c r="D500" s="185"/>
      <c r="E500" s="185"/>
      <c r="F500" s="185"/>
      <c r="G500" s="185"/>
      <c r="H500" s="185"/>
      <c r="I500" s="185"/>
      <c r="J500" s="185"/>
      <c r="K500" s="185"/>
    </row>
    <row r="501" ht="15.75" customHeight="1">
      <c r="A501" s="185"/>
      <c r="B501" s="185"/>
      <c r="C501" s="185"/>
      <c r="D501" s="185"/>
      <c r="E501" s="185"/>
      <c r="F501" s="185"/>
      <c r="G501" s="185"/>
      <c r="H501" s="185"/>
      <c r="I501" s="185"/>
      <c r="J501" s="185"/>
      <c r="K501" s="185"/>
    </row>
    <row r="502" ht="15.75" customHeight="1">
      <c r="A502" s="185"/>
      <c r="B502" s="185"/>
      <c r="C502" s="185"/>
      <c r="D502" s="185"/>
      <c r="E502" s="185"/>
      <c r="F502" s="185"/>
      <c r="G502" s="185"/>
      <c r="H502" s="185"/>
      <c r="I502" s="185"/>
      <c r="J502" s="185"/>
      <c r="K502" s="185"/>
    </row>
    <row r="503" ht="15.75" customHeight="1">
      <c r="A503" s="185"/>
      <c r="B503" s="185"/>
      <c r="C503" s="185"/>
      <c r="D503" s="185"/>
      <c r="E503" s="185"/>
      <c r="F503" s="185"/>
      <c r="G503" s="185"/>
      <c r="H503" s="185"/>
      <c r="I503" s="185"/>
      <c r="J503" s="185"/>
      <c r="K503" s="185"/>
    </row>
    <row r="504" ht="15.75" customHeight="1">
      <c r="A504" s="185"/>
      <c r="B504" s="185"/>
      <c r="C504" s="185"/>
      <c r="D504" s="185"/>
      <c r="E504" s="185"/>
      <c r="F504" s="185"/>
      <c r="G504" s="185"/>
      <c r="H504" s="185"/>
      <c r="I504" s="185"/>
      <c r="J504" s="185"/>
      <c r="K504" s="185"/>
    </row>
    <row r="505" ht="15.75" customHeight="1">
      <c r="A505" s="185"/>
      <c r="B505" s="185"/>
      <c r="C505" s="185"/>
      <c r="D505" s="185"/>
      <c r="E505" s="185"/>
      <c r="F505" s="185"/>
      <c r="G505" s="185"/>
      <c r="H505" s="185"/>
      <c r="I505" s="185"/>
      <c r="J505" s="185"/>
      <c r="K505" s="185"/>
    </row>
    <row r="506" ht="15.75" customHeight="1">
      <c r="A506" s="185"/>
      <c r="B506" s="185"/>
      <c r="C506" s="185"/>
      <c r="D506" s="185"/>
      <c r="E506" s="185"/>
      <c r="F506" s="185"/>
      <c r="G506" s="185"/>
      <c r="H506" s="185"/>
      <c r="I506" s="185"/>
      <c r="J506" s="185"/>
      <c r="K506" s="185"/>
    </row>
    <row r="507" ht="15.75" customHeight="1">
      <c r="A507" s="185"/>
      <c r="B507" s="185"/>
      <c r="C507" s="185"/>
      <c r="D507" s="185"/>
      <c r="E507" s="185"/>
      <c r="F507" s="185"/>
      <c r="G507" s="185"/>
      <c r="H507" s="185"/>
      <c r="I507" s="185"/>
      <c r="J507" s="185"/>
      <c r="K507" s="185"/>
    </row>
    <row r="508" ht="15.75" customHeight="1">
      <c r="A508" s="185"/>
      <c r="B508" s="185"/>
      <c r="C508" s="185"/>
      <c r="D508" s="185"/>
      <c r="E508" s="185"/>
      <c r="F508" s="185"/>
      <c r="G508" s="185"/>
      <c r="H508" s="185"/>
      <c r="I508" s="185"/>
      <c r="J508" s="185"/>
      <c r="K508" s="185"/>
    </row>
    <row r="509" ht="15.75" customHeight="1">
      <c r="A509" s="185"/>
      <c r="B509" s="185"/>
      <c r="C509" s="185"/>
      <c r="D509" s="185"/>
      <c r="E509" s="185"/>
      <c r="F509" s="185"/>
      <c r="G509" s="185"/>
      <c r="H509" s="185"/>
      <c r="I509" s="185"/>
      <c r="J509" s="185"/>
      <c r="K509" s="185"/>
    </row>
    <row r="510" ht="15.75" customHeight="1">
      <c r="A510" s="185"/>
      <c r="B510" s="185"/>
      <c r="C510" s="185"/>
      <c r="D510" s="185"/>
      <c r="E510" s="185"/>
      <c r="F510" s="185"/>
      <c r="G510" s="185"/>
      <c r="H510" s="185"/>
      <c r="I510" s="185"/>
      <c r="J510" s="185"/>
      <c r="K510" s="185"/>
    </row>
    <row r="511" ht="15.75" customHeight="1">
      <c r="A511" s="185"/>
      <c r="B511" s="185"/>
      <c r="C511" s="185"/>
      <c r="D511" s="185"/>
      <c r="E511" s="185"/>
      <c r="F511" s="185"/>
      <c r="G511" s="185"/>
      <c r="H511" s="185"/>
      <c r="I511" s="185"/>
      <c r="J511" s="185"/>
      <c r="K511" s="185"/>
    </row>
    <row r="512" ht="15.75" customHeight="1">
      <c r="A512" s="185"/>
      <c r="B512" s="185"/>
      <c r="C512" s="185"/>
      <c r="D512" s="185"/>
      <c r="E512" s="185"/>
      <c r="F512" s="185"/>
      <c r="G512" s="185"/>
      <c r="H512" s="185"/>
      <c r="I512" s="185"/>
      <c r="J512" s="185"/>
      <c r="K512" s="185"/>
    </row>
    <row r="513" ht="15.75" customHeight="1">
      <c r="A513" s="185"/>
      <c r="B513" s="185"/>
      <c r="C513" s="185"/>
      <c r="D513" s="185"/>
      <c r="E513" s="185"/>
      <c r="F513" s="185"/>
      <c r="G513" s="185"/>
      <c r="H513" s="185"/>
      <c r="I513" s="185"/>
      <c r="J513" s="185"/>
      <c r="K513" s="185"/>
    </row>
    <row r="514" ht="15.75" customHeight="1">
      <c r="A514" s="185"/>
      <c r="B514" s="185"/>
      <c r="C514" s="185"/>
      <c r="D514" s="185"/>
      <c r="E514" s="185"/>
      <c r="F514" s="185"/>
      <c r="G514" s="185"/>
      <c r="H514" s="185"/>
      <c r="I514" s="185"/>
      <c r="J514" s="185"/>
      <c r="K514" s="185"/>
    </row>
    <row r="515" ht="15.75" customHeight="1">
      <c r="A515" s="185"/>
      <c r="B515" s="185"/>
      <c r="C515" s="185"/>
      <c r="D515" s="185"/>
      <c r="E515" s="185"/>
      <c r="F515" s="185"/>
      <c r="G515" s="185"/>
      <c r="H515" s="185"/>
      <c r="I515" s="185"/>
      <c r="J515" s="185"/>
      <c r="K515" s="185"/>
    </row>
    <row r="516" ht="15.75" customHeight="1">
      <c r="A516" s="185"/>
      <c r="B516" s="185"/>
      <c r="C516" s="185"/>
      <c r="D516" s="185"/>
      <c r="E516" s="185"/>
      <c r="F516" s="185"/>
      <c r="G516" s="185"/>
      <c r="H516" s="185"/>
      <c r="I516" s="185"/>
      <c r="J516" s="185"/>
      <c r="K516" s="185"/>
    </row>
    <row r="517" ht="15.75" customHeight="1">
      <c r="A517" s="185"/>
      <c r="B517" s="185"/>
      <c r="C517" s="185"/>
      <c r="D517" s="185"/>
      <c r="E517" s="185"/>
      <c r="F517" s="185"/>
      <c r="G517" s="185"/>
      <c r="H517" s="185"/>
      <c r="I517" s="185"/>
      <c r="J517" s="185"/>
      <c r="K517" s="185"/>
    </row>
    <row r="518" ht="15.75" customHeight="1">
      <c r="A518" s="185"/>
      <c r="B518" s="185"/>
      <c r="C518" s="185"/>
      <c r="D518" s="185"/>
      <c r="E518" s="185"/>
      <c r="F518" s="185"/>
      <c r="G518" s="185"/>
      <c r="H518" s="185"/>
      <c r="I518" s="185"/>
      <c r="J518" s="185"/>
      <c r="K518" s="185"/>
    </row>
    <row r="519" ht="15.75" customHeight="1">
      <c r="A519" s="185"/>
      <c r="B519" s="185"/>
      <c r="C519" s="185"/>
      <c r="D519" s="185"/>
      <c r="E519" s="185"/>
      <c r="F519" s="185"/>
      <c r="G519" s="185"/>
      <c r="H519" s="185"/>
      <c r="I519" s="185"/>
      <c r="J519" s="185"/>
      <c r="K519" s="185"/>
    </row>
    <row r="520" ht="15.75" customHeight="1">
      <c r="A520" s="185"/>
      <c r="B520" s="185"/>
      <c r="C520" s="185"/>
      <c r="D520" s="185"/>
      <c r="E520" s="185"/>
      <c r="F520" s="185"/>
      <c r="G520" s="185"/>
      <c r="H520" s="185"/>
      <c r="I520" s="185"/>
      <c r="J520" s="185"/>
      <c r="K520" s="185"/>
    </row>
    <row r="521" ht="15.75" customHeight="1">
      <c r="A521" s="185"/>
      <c r="B521" s="185"/>
      <c r="C521" s="185"/>
      <c r="D521" s="185"/>
      <c r="E521" s="185"/>
      <c r="F521" s="185"/>
      <c r="G521" s="185"/>
      <c r="H521" s="185"/>
      <c r="I521" s="185"/>
      <c r="J521" s="185"/>
      <c r="K521" s="185"/>
    </row>
    <row r="522" ht="15.75" customHeight="1">
      <c r="A522" s="185"/>
      <c r="B522" s="185"/>
      <c r="C522" s="185"/>
      <c r="D522" s="185"/>
      <c r="E522" s="185"/>
      <c r="F522" s="185"/>
      <c r="G522" s="185"/>
      <c r="H522" s="185"/>
      <c r="I522" s="185"/>
      <c r="J522" s="185"/>
      <c r="K522" s="185"/>
    </row>
    <row r="523" ht="15.75" customHeight="1">
      <c r="A523" s="185"/>
      <c r="B523" s="185"/>
      <c r="C523" s="185"/>
      <c r="D523" s="185"/>
      <c r="E523" s="185"/>
      <c r="F523" s="185"/>
      <c r="G523" s="185"/>
      <c r="H523" s="185"/>
      <c r="I523" s="185"/>
      <c r="J523" s="185"/>
      <c r="K523" s="185"/>
    </row>
    <row r="524" ht="15.75" customHeight="1">
      <c r="A524" s="185"/>
      <c r="B524" s="185"/>
      <c r="C524" s="185"/>
      <c r="D524" s="185"/>
      <c r="E524" s="185"/>
      <c r="F524" s="185"/>
      <c r="G524" s="185"/>
      <c r="H524" s="185"/>
      <c r="I524" s="185"/>
      <c r="J524" s="185"/>
      <c r="K524" s="185"/>
    </row>
    <row r="525" ht="15.75" customHeight="1">
      <c r="A525" s="185"/>
      <c r="B525" s="185"/>
      <c r="C525" s="185"/>
      <c r="D525" s="185"/>
      <c r="E525" s="185"/>
      <c r="F525" s="185"/>
      <c r="G525" s="185"/>
      <c r="H525" s="185"/>
      <c r="I525" s="185"/>
      <c r="J525" s="185"/>
      <c r="K525" s="185"/>
    </row>
    <row r="526" ht="15.75" customHeight="1">
      <c r="A526" s="185"/>
      <c r="B526" s="185"/>
      <c r="C526" s="185"/>
      <c r="D526" s="185"/>
      <c r="E526" s="185"/>
      <c r="F526" s="185"/>
      <c r="G526" s="185"/>
      <c r="H526" s="185"/>
      <c r="I526" s="185"/>
      <c r="J526" s="185"/>
      <c r="K526" s="185"/>
    </row>
    <row r="527" ht="15.75" customHeight="1">
      <c r="A527" s="185"/>
      <c r="B527" s="185"/>
      <c r="C527" s="185"/>
      <c r="D527" s="185"/>
      <c r="E527" s="185"/>
      <c r="F527" s="185"/>
      <c r="G527" s="185"/>
      <c r="H527" s="185"/>
      <c r="I527" s="185"/>
      <c r="J527" s="185"/>
      <c r="K527" s="185"/>
    </row>
    <row r="528" ht="15.75" customHeight="1">
      <c r="A528" s="185"/>
      <c r="B528" s="185"/>
      <c r="C528" s="185"/>
      <c r="D528" s="185"/>
      <c r="E528" s="185"/>
      <c r="F528" s="185"/>
      <c r="G528" s="185"/>
      <c r="H528" s="185"/>
      <c r="I528" s="185"/>
      <c r="J528" s="185"/>
      <c r="K528" s="185"/>
    </row>
    <row r="529" ht="15.75" customHeight="1">
      <c r="A529" s="185"/>
      <c r="B529" s="185"/>
      <c r="C529" s="185"/>
      <c r="D529" s="185"/>
      <c r="E529" s="185"/>
      <c r="F529" s="185"/>
      <c r="G529" s="185"/>
      <c r="H529" s="185"/>
      <c r="I529" s="185"/>
      <c r="J529" s="185"/>
      <c r="K529" s="185"/>
    </row>
    <row r="530" ht="15.75" customHeight="1">
      <c r="A530" s="185"/>
      <c r="B530" s="185"/>
      <c r="C530" s="185"/>
      <c r="D530" s="185"/>
      <c r="E530" s="185"/>
      <c r="F530" s="185"/>
      <c r="G530" s="185"/>
      <c r="H530" s="185"/>
      <c r="I530" s="185"/>
      <c r="J530" s="185"/>
      <c r="K530" s="185"/>
    </row>
    <row r="531" ht="15.75" customHeight="1">
      <c r="A531" s="185"/>
      <c r="B531" s="185"/>
      <c r="C531" s="185"/>
      <c r="D531" s="185"/>
      <c r="E531" s="185"/>
      <c r="F531" s="185"/>
      <c r="G531" s="185"/>
      <c r="H531" s="185"/>
      <c r="I531" s="185"/>
      <c r="J531" s="185"/>
      <c r="K531" s="185"/>
    </row>
    <row r="532" ht="15.75" customHeight="1">
      <c r="A532" s="185"/>
      <c r="B532" s="185"/>
      <c r="C532" s="185"/>
      <c r="D532" s="185"/>
      <c r="E532" s="185"/>
      <c r="F532" s="185"/>
      <c r="G532" s="185"/>
      <c r="H532" s="185"/>
      <c r="I532" s="185"/>
      <c r="J532" s="185"/>
      <c r="K532" s="185"/>
    </row>
    <row r="533" ht="15.75" customHeight="1">
      <c r="A533" s="185"/>
      <c r="B533" s="185"/>
      <c r="C533" s="185"/>
      <c r="D533" s="185"/>
      <c r="E533" s="185"/>
      <c r="F533" s="185"/>
      <c r="G533" s="185"/>
      <c r="H533" s="185"/>
      <c r="I533" s="185"/>
      <c r="J533" s="185"/>
      <c r="K533" s="185"/>
    </row>
    <row r="534" ht="15.75" customHeight="1">
      <c r="A534" s="185"/>
      <c r="B534" s="185"/>
      <c r="C534" s="185"/>
      <c r="D534" s="185"/>
      <c r="E534" s="185"/>
      <c r="F534" s="185"/>
      <c r="G534" s="185"/>
      <c r="H534" s="185"/>
      <c r="I534" s="185"/>
      <c r="J534" s="185"/>
      <c r="K534" s="185"/>
    </row>
    <row r="535" ht="15.75" customHeight="1">
      <c r="A535" s="185"/>
      <c r="B535" s="185"/>
      <c r="C535" s="185"/>
      <c r="D535" s="185"/>
      <c r="E535" s="185"/>
      <c r="F535" s="185"/>
      <c r="G535" s="185"/>
      <c r="H535" s="185"/>
      <c r="I535" s="185"/>
      <c r="J535" s="185"/>
      <c r="K535" s="185"/>
    </row>
    <row r="536" ht="15.75" customHeight="1">
      <c r="A536" s="185"/>
      <c r="B536" s="185"/>
      <c r="C536" s="185"/>
      <c r="D536" s="185"/>
      <c r="E536" s="185"/>
      <c r="F536" s="185"/>
      <c r="G536" s="185"/>
      <c r="H536" s="185"/>
      <c r="I536" s="185"/>
      <c r="J536" s="185"/>
      <c r="K536" s="185"/>
    </row>
    <row r="537" ht="15.75" customHeight="1">
      <c r="A537" s="185"/>
      <c r="B537" s="185"/>
      <c r="C537" s="185"/>
      <c r="D537" s="185"/>
      <c r="E537" s="185"/>
      <c r="F537" s="185"/>
      <c r="G537" s="185"/>
      <c r="H537" s="185"/>
      <c r="I537" s="185"/>
      <c r="J537" s="185"/>
      <c r="K537" s="185"/>
    </row>
    <row r="538" ht="15.75" customHeight="1">
      <c r="A538" s="185"/>
      <c r="B538" s="185"/>
      <c r="C538" s="185"/>
      <c r="D538" s="185"/>
      <c r="E538" s="185"/>
      <c r="F538" s="185"/>
      <c r="G538" s="185"/>
      <c r="H538" s="185"/>
      <c r="I538" s="185"/>
      <c r="J538" s="185"/>
      <c r="K538" s="185"/>
    </row>
    <row r="539" ht="15.75" customHeight="1">
      <c r="A539" s="185"/>
      <c r="B539" s="185"/>
      <c r="C539" s="185"/>
      <c r="D539" s="185"/>
      <c r="E539" s="185"/>
      <c r="F539" s="185"/>
      <c r="G539" s="185"/>
      <c r="H539" s="185"/>
      <c r="I539" s="185"/>
      <c r="J539" s="185"/>
      <c r="K539" s="185"/>
    </row>
    <row r="540" ht="15.75" customHeight="1">
      <c r="A540" s="185"/>
      <c r="B540" s="185"/>
      <c r="C540" s="185"/>
      <c r="D540" s="185"/>
      <c r="E540" s="185"/>
      <c r="F540" s="185"/>
      <c r="G540" s="185"/>
      <c r="H540" s="185"/>
      <c r="I540" s="185"/>
      <c r="J540" s="185"/>
      <c r="K540" s="185"/>
    </row>
    <row r="541" ht="15.75" customHeight="1">
      <c r="A541" s="185"/>
      <c r="B541" s="185"/>
      <c r="C541" s="185"/>
      <c r="D541" s="185"/>
      <c r="E541" s="185"/>
      <c r="F541" s="185"/>
      <c r="G541" s="185"/>
      <c r="H541" s="185"/>
      <c r="I541" s="185"/>
      <c r="J541" s="185"/>
      <c r="K541" s="185"/>
    </row>
    <row r="542" ht="15.75" customHeight="1">
      <c r="A542" s="185"/>
      <c r="B542" s="185"/>
      <c r="C542" s="185"/>
      <c r="D542" s="185"/>
      <c r="E542" s="185"/>
      <c r="F542" s="185"/>
      <c r="G542" s="185"/>
      <c r="H542" s="185"/>
      <c r="I542" s="185"/>
      <c r="J542" s="185"/>
      <c r="K542" s="185"/>
    </row>
    <row r="543" ht="15.75" customHeight="1">
      <c r="A543" s="185"/>
      <c r="B543" s="185"/>
      <c r="C543" s="185"/>
      <c r="D543" s="185"/>
      <c r="E543" s="185"/>
      <c r="F543" s="185"/>
      <c r="G543" s="185"/>
      <c r="H543" s="185"/>
      <c r="I543" s="185"/>
      <c r="J543" s="185"/>
      <c r="K543" s="185"/>
    </row>
    <row r="544" ht="15.75" customHeight="1">
      <c r="A544" s="185"/>
      <c r="B544" s="185"/>
      <c r="C544" s="185"/>
      <c r="D544" s="185"/>
      <c r="E544" s="185"/>
      <c r="F544" s="185"/>
      <c r="G544" s="185"/>
      <c r="H544" s="185"/>
      <c r="I544" s="185"/>
      <c r="J544" s="185"/>
      <c r="K544" s="185"/>
    </row>
    <row r="545" ht="15.75" customHeight="1">
      <c r="A545" s="185"/>
      <c r="B545" s="185"/>
      <c r="C545" s="185"/>
      <c r="D545" s="185"/>
      <c r="E545" s="185"/>
      <c r="F545" s="185"/>
      <c r="G545" s="185"/>
      <c r="H545" s="185"/>
      <c r="I545" s="185"/>
      <c r="J545" s="185"/>
      <c r="K545" s="185"/>
    </row>
    <row r="546" ht="15.75" customHeight="1">
      <c r="A546" s="185"/>
      <c r="B546" s="185"/>
      <c r="C546" s="185"/>
      <c r="D546" s="185"/>
      <c r="E546" s="185"/>
      <c r="F546" s="185"/>
      <c r="G546" s="185"/>
      <c r="H546" s="185"/>
      <c r="I546" s="185"/>
      <c r="J546" s="185"/>
      <c r="K546" s="185"/>
    </row>
    <row r="547" ht="15.75" customHeight="1">
      <c r="A547" s="185"/>
      <c r="B547" s="185"/>
      <c r="C547" s="185"/>
      <c r="D547" s="185"/>
      <c r="E547" s="185"/>
      <c r="F547" s="185"/>
      <c r="G547" s="185"/>
      <c r="H547" s="185"/>
      <c r="I547" s="185"/>
      <c r="J547" s="185"/>
      <c r="K547" s="185"/>
    </row>
    <row r="548" ht="15.75" customHeight="1">
      <c r="A548" s="185"/>
      <c r="B548" s="185"/>
      <c r="C548" s="185"/>
      <c r="D548" s="185"/>
      <c r="E548" s="185"/>
      <c r="F548" s="185"/>
      <c r="G548" s="185"/>
      <c r="H548" s="185"/>
      <c r="I548" s="185"/>
      <c r="J548" s="185"/>
      <c r="K548" s="185"/>
    </row>
    <row r="549" ht="15.75" customHeight="1">
      <c r="A549" s="185"/>
      <c r="B549" s="185"/>
      <c r="C549" s="185"/>
      <c r="D549" s="185"/>
      <c r="E549" s="185"/>
      <c r="F549" s="185"/>
      <c r="G549" s="185"/>
      <c r="H549" s="185"/>
      <c r="I549" s="185"/>
      <c r="J549" s="185"/>
      <c r="K549" s="185"/>
    </row>
    <row r="550" ht="15.75" customHeight="1">
      <c r="A550" s="185"/>
      <c r="B550" s="185"/>
      <c r="C550" s="185"/>
      <c r="D550" s="185"/>
      <c r="E550" s="185"/>
      <c r="F550" s="185"/>
      <c r="G550" s="185"/>
      <c r="H550" s="185"/>
      <c r="I550" s="185"/>
      <c r="J550" s="185"/>
      <c r="K550" s="185"/>
    </row>
    <row r="551" ht="15.75" customHeight="1">
      <c r="A551" s="185"/>
      <c r="B551" s="185"/>
      <c r="C551" s="185"/>
      <c r="D551" s="185"/>
      <c r="E551" s="185"/>
      <c r="F551" s="185"/>
      <c r="G551" s="185"/>
      <c r="H551" s="185"/>
      <c r="I551" s="185"/>
      <c r="J551" s="185"/>
      <c r="K551" s="185"/>
    </row>
    <row r="552" ht="15.75" customHeight="1">
      <c r="A552" s="185"/>
      <c r="B552" s="185"/>
      <c r="C552" s="185"/>
      <c r="D552" s="185"/>
      <c r="E552" s="185"/>
      <c r="F552" s="185"/>
      <c r="G552" s="185"/>
      <c r="H552" s="185"/>
      <c r="I552" s="185"/>
      <c r="J552" s="185"/>
      <c r="K552" s="185"/>
    </row>
    <row r="553" ht="15.75" customHeight="1">
      <c r="A553" s="185"/>
      <c r="B553" s="185"/>
      <c r="C553" s="185"/>
      <c r="D553" s="185"/>
      <c r="E553" s="185"/>
      <c r="F553" s="185"/>
      <c r="G553" s="185"/>
      <c r="H553" s="185"/>
      <c r="I553" s="185"/>
      <c r="J553" s="185"/>
      <c r="K553" s="185"/>
    </row>
    <row r="554" ht="15.75" customHeight="1">
      <c r="A554" s="185"/>
      <c r="B554" s="185"/>
      <c r="C554" s="185"/>
      <c r="D554" s="185"/>
      <c r="E554" s="185"/>
      <c r="F554" s="185"/>
      <c r="G554" s="185"/>
      <c r="H554" s="185"/>
      <c r="I554" s="185"/>
      <c r="J554" s="185"/>
      <c r="K554" s="185"/>
    </row>
    <row r="555" ht="15.75" customHeight="1">
      <c r="A555" s="185"/>
      <c r="B555" s="185"/>
      <c r="C555" s="185"/>
      <c r="D555" s="185"/>
      <c r="E555" s="185"/>
      <c r="F555" s="185"/>
      <c r="G555" s="185"/>
      <c r="H555" s="185"/>
      <c r="I555" s="185"/>
      <c r="J555" s="185"/>
      <c r="K555" s="185"/>
    </row>
    <row r="556" ht="15.75" customHeight="1">
      <c r="A556" s="185"/>
      <c r="B556" s="185"/>
      <c r="C556" s="185"/>
      <c r="D556" s="185"/>
      <c r="E556" s="185"/>
      <c r="F556" s="185"/>
      <c r="G556" s="185"/>
      <c r="H556" s="185"/>
      <c r="I556" s="185"/>
      <c r="J556" s="185"/>
      <c r="K556" s="185"/>
    </row>
    <row r="557" ht="15.75" customHeight="1">
      <c r="A557" s="185"/>
      <c r="B557" s="185"/>
      <c r="C557" s="185"/>
      <c r="D557" s="185"/>
      <c r="E557" s="185"/>
      <c r="F557" s="185"/>
      <c r="G557" s="185"/>
      <c r="H557" s="185"/>
      <c r="I557" s="185"/>
      <c r="J557" s="185"/>
      <c r="K557" s="185"/>
    </row>
    <row r="558" ht="15.75" customHeight="1">
      <c r="A558" s="185"/>
      <c r="B558" s="185"/>
      <c r="C558" s="185"/>
      <c r="D558" s="185"/>
      <c r="E558" s="185"/>
      <c r="F558" s="185"/>
      <c r="G558" s="185"/>
      <c r="H558" s="185"/>
      <c r="I558" s="185"/>
      <c r="J558" s="185"/>
      <c r="K558" s="185"/>
    </row>
    <row r="559" ht="15.75" customHeight="1">
      <c r="A559" s="185"/>
      <c r="B559" s="185"/>
      <c r="C559" s="185"/>
      <c r="D559" s="185"/>
      <c r="E559" s="185"/>
      <c r="F559" s="185"/>
      <c r="G559" s="185"/>
      <c r="H559" s="185"/>
      <c r="I559" s="185"/>
      <c r="J559" s="185"/>
      <c r="K559" s="185"/>
    </row>
    <row r="560" ht="15.75" customHeight="1">
      <c r="A560" s="185"/>
      <c r="B560" s="185"/>
      <c r="C560" s="185"/>
      <c r="D560" s="185"/>
      <c r="E560" s="185"/>
      <c r="F560" s="185"/>
      <c r="G560" s="185"/>
      <c r="H560" s="185"/>
      <c r="I560" s="185"/>
      <c r="J560" s="185"/>
      <c r="K560" s="185"/>
    </row>
    <row r="561" ht="15.75" customHeight="1">
      <c r="A561" s="185"/>
      <c r="B561" s="185"/>
      <c r="C561" s="185"/>
      <c r="D561" s="185"/>
      <c r="E561" s="185"/>
      <c r="F561" s="185"/>
      <c r="G561" s="185"/>
      <c r="H561" s="185"/>
      <c r="I561" s="185"/>
      <c r="J561" s="185"/>
      <c r="K561" s="185"/>
    </row>
    <row r="562" ht="15.75" customHeight="1">
      <c r="A562" s="185"/>
      <c r="B562" s="185"/>
      <c r="C562" s="185"/>
      <c r="D562" s="185"/>
      <c r="E562" s="185"/>
      <c r="F562" s="185"/>
      <c r="G562" s="185"/>
      <c r="H562" s="185"/>
      <c r="I562" s="185"/>
      <c r="J562" s="185"/>
      <c r="K562" s="185"/>
    </row>
    <row r="563" ht="15.75" customHeight="1">
      <c r="A563" s="185"/>
      <c r="B563" s="185"/>
      <c r="C563" s="185"/>
      <c r="D563" s="185"/>
      <c r="E563" s="185"/>
      <c r="F563" s="185"/>
      <c r="G563" s="185"/>
      <c r="H563" s="185"/>
      <c r="I563" s="185"/>
      <c r="J563" s="185"/>
      <c r="K563" s="185"/>
    </row>
    <row r="564" ht="15.75" customHeight="1">
      <c r="A564" s="185"/>
      <c r="B564" s="185"/>
      <c r="C564" s="185"/>
      <c r="D564" s="185"/>
      <c r="E564" s="185"/>
      <c r="F564" s="185"/>
      <c r="G564" s="185"/>
      <c r="H564" s="185"/>
      <c r="I564" s="185"/>
      <c r="J564" s="185"/>
      <c r="K564" s="185"/>
    </row>
    <row r="565" ht="15.75" customHeight="1">
      <c r="A565" s="185"/>
      <c r="B565" s="185"/>
      <c r="C565" s="185"/>
      <c r="D565" s="185"/>
      <c r="E565" s="185"/>
      <c r="F565" s="185"/>
      <c r="G565" s="185"/>
      <c r="H565" s="185"/>
      <c r="I565" s="185"/>
      <c r="J565" s="185"/>
      <c r="K565" s="185"/>
    </row>
    <row r="566" ht="15.75" customHeight="1">
      <c r="A566" s="185"/>
      <c r="B566" s="185"/>
      <c r="C566" s="185"/>
      <c r="D566" s="185"/>
      <c r="E566" s="185"/>
      <c r="F566" s="185"/>
      <c r="G566" s="185"/>
      <c r="H566" s="185"/>
      <c r="I566" s="185"/>
      <c r="J566" s="185"/>
      <c r="K566" s="185"/>
    </row>
    <row r="567" ht="15.75" customHeight="1">
      <c r="A567" s="185"/>
      <c r="B567" s="185"/>
      <c r="C567" s="185"/>
      <c r="D567" s="185"/>
      <c r="E567" s="185"/>
      <c r="F567" s="185"/>
      <c r="G567" s="185"/>
      <c r="H567" s="185"/>
      <c r="I567" s="185"/>
      <c r="J567" s="185"/>
      <c r="K567" s="185"/>
    </row>
    <row r="568" ht="15.75" customHeight="1">
      <c r="A568" s="185"/>
      <c r="B568" s="185"/>
      <c r="C568" s="185"/>
      <c r="D568" s="185"/>
      <c r="E568" s="185"/>
      <c r="F568" s="185"/>
      <c r="G568" s="185"/>
      <c r="H568" s="185"/>
      <c r="I568" s="185"/>
      <c r="J568" s="185"/>
      <c r="K568" s="185"/>
    </row>
    <row r="569" ht="15.75" customHeight="1">
      <c r="A569" s="185"/>
      <c r="B569" s="185"/>
      <c r="C569" s="185"/>
      <c r="D569" s="185"/>
      <c r="E569" s="185"/>
      <c r="F569" s="185"/>
      <c r="G569" s="185"/>
      <c r="H569" s="185"/>
      <c r="I569" s="185"/>
      <c r="J569" s="185"/>
      <c r="K569" s="185"/>
    </row>
    <row r="570" ht="15.75" customHeight="1">
      <c r="A570" s="185"/>
      <c r="B570" s="185"/>
      <c r="C570" s="185"/>
      <c r="D570" s="185"/>
      <c r="E570" s="185"/>
      <c r="F570" s="185"/>
      <c r="G570" s="185"/>
      <c r="H570" s="185"/>
      <c r="I570" s="185"/>
      <c r="J570" s="185"/>
      <c r="K570" s="185"/>
    </row>
    <row r="571" ht="15.75" customHeight="1">
      <c r="A571" s="185"/>
      <c r="B571" s="185"/>
      <c r="C571" s="185"/>
      <c r="D571" s="185"/>
      <c r="E571" s="185"/>
      <c r="F571" s="185"/>
      <c r="G571" s="185"/>
      <c r="H571" s="185"/>
      <c r="I571" s="185"/>
      <c r="J571" s="185"/>
      <c r="K571" s="185"/>
    </row>
    <row r="572" ht="15.75" customHeight="1">
      <c r="A572" s="185"/>
      <c r="B572" s="185"/>
      <c r="C572" s="185"/>
      <c r="D572" s="185"/>
      <c r="E572" s="185"/>
      <c r="F572" s="185"/>
      <c r="G572" s="185"/>
      <c r="H572" s="185"/>
      <c r="I572" s="185"/>
      <c r="J572" s="185"/>
      <c r="K572" s="185"/>
    </row>
    <row r="573" ht="15.75" customHeight="1">
      <c r="A573" s="185"/>
      <c r="B573" s="185"/>
      <c r="C573" s="185"/>
      <c r="D573" s="185"/>
      <c r="E573" s="185"/>
      <c r="F573" s="185"/>
      <c r="G573" s="185"/>
      <c r="H573" s="185"/>
      <c r="I573" s="185"/>
      <c r="J573" s="185"/>
      <c r="K573" s="185"/>
    </row>
    <row r="574" ht="15.75" customHeight="1">
      <c r="A574" s="185"/>
      <c r="B574" s="185"/>
      <c r="C574" s="185"/>
      <c r="D574" s="185"/>
      <c r="E574" s="185"/>
      <c r="F574" s="185"/>
      <c r="G574" s="185"/>
      <c r="H574" s="185"/>
      <c r="I574" s="185"/>
      <c r="J574" s="185"/>
      <c r="K574" s="185"/>
    </row>
    <row r="575" ht="15.75" customHeight="1">
      <c r="A575" s="185"/>
      <c r="B575" s="185"/>
      <c r="C575" s="185"/>
      <c r="D575" s="185"/>
      <c r="E575" s="185"/>
      <c r="F575" s="185"/>
      <c r="G575" s="185"/>
      <c r="H575" s="185"/>
      <c r="I575" s="185"/>
      <c r="J575" s="185"/>
      <c r="K575" s="185"/>
    </row>
    <row r="576" ht="15.75" customHeight="1">
      <c r="A576" s="185"/>
      <c r="B576" s="185"/>
      <c r="C576" s="185"/>
      <c r="D576" s="185"/>
      <c r="E576" s="185"/>
      <c r="F576" s="185"/>
      <c r="G576" s="185"/>
      <c r="H576" s="185"/>
      <c r="I576" s="185"/>
      <c r="J576" s="185"/>
      <c r="K576" s="185"/>
    </row>
    <row r="577" ht="15.75" customHeight="1">
      <c r="A577" s="185"/>
      <c r="B577" s="185"/>
      <c r="C577" s="185"/>
      <c r="D577" s="185"/>
      <c r="E577" s="185"/>
      <c r="F577" s="185"/>
      <c r="G577" s="185"/>
      <c r="H577" s="185"/>
      <c r="I577" s="185"/>
      <c r="J577" s="185"/>
      <c r="K577" s="185"/>
    </row>
    <row r="578" ht="15.75" customHeight="1">
      <c r="A578" s="185"/>
      <c r="B578" s="185"/>
      <c r="C578" s="185"/>
      <c r="D578" s="185"/>
      <c r="E578" s="185"/>
      <c r="F578" s="185"/>
      <c r="G578" s="185"/>
      <c r="H578" s="185"/>
      <c r="I578" s="185"/>
      <c r="J578" s="185"/>
      <c r="K578" s="185"/>
    </row>
    <row r="579" ht="15.75" customHeight="1">
      <c r="A579" s="185"/>
      <c r="B579" s="185"/>
      <c r="C579" s="185"/>
      <c r="D579" s="185"/>
      <c r="E579" s="185"/>
      <c r="F579" s="185"/>
      <c r="G579" s="185"/>
      <c r="H579" s="185"/>
      <c r="I579" s="185"/>
      <c r="J579" s="185"/>
      <c r="K579" s="185"/>
    </row>
    <row r="580" ht="15.75" customHeight="1">
      <c r="A580" s="185"/>
      <c r="B580" s="185"/>
      <c r="C580" s="185"/>
      <c r="D580" s="185"/>
      <c r="E580" s="185"/>
      <c r="F580" s="185"/>
      <c r="G580" s="185"/>
      <c r="H580" s="185"/>
      <c r="I580" s="185"/>
      <c r="J580" s="185"/>
      <c r="K580" s="185"/>
    </row>
    <row r="581" ht="15.75" customHeight="1">
      <c r="A581" s="185"/>
      <c r="B581" s="185"/>
      <c r="C581" s="185"/>
      <c r="D581" s="185"/>
      <c r="E581" s="185"/>
      <c r="F581" s="185"/>
      <c r="G581" s="185"/>
      <c r="H581" s="185"/>
      <c r="I581" s="185"/>
      <c r="J581" s="185"/>
      <c r="K581" s="185"/>
    </row>
    <row r="582" ht="15.75" customHeight="1">
      <c r="A582" s="185"/>
      <c r="B582" s="185"/>
      <c r="C582" s="185"/>
      <c r="D582" s="185"/>
      <c r="E582" s="185"/>
      <c r="F582" s="185"/>
      <c r="G582" s="185"/>
      <c r="H582" s="185"/>
      <c r="I582" s="185"/>
      <c r="J582" s="185"/>
      <c r="K582" s="185"/>
    </row>
    <row r="583" ht="15.75" customHeight="1">
      <c r="A583" s="185"/>
      <c r="B583" s="185"/>
      <c r="C583" s="185"/>
      <c r="D583" s="185"/>
      <c r="E583" s="185"/>
      <c r="F583" s="185"/>
      <c r="G583" s="185"/>
      <c r="H583" s="185"/>
      <c r="I583" s="185"/>
      <c r="J583" s="185"/>
      <c r="K583" s="185"/>
    </row>
    <row r="584" ht="15.75" customHeight="1">
      <c r="A584" s="185"/>
      <c r="B584" s="185"/>
      <c r="C584" s="185"/>
      <c r="D584" s="185"/>
      <c r="E584" s="185"/>
      <c r="F584" s="185"/>
      <c r="G584" s="185"/>
      <c r="H584" s="185"/>
      <c r="I584" s="185"/>
      <c r="J584" s="185"/>
      <c r="K584" s="185"/>
    </row>
    <row r="585" ht="15.75" customHeight="1">
      <c r="A585" s="185"/>
      <c r="B585" s="185"/>
      <c r="C585" s="185"/>
      <c r="D585" s="185"/>
      <c r="E585" s="185"/>
      <c r="F585" s="185"/>
      <c r="G585" s="185"/>
      <c r="H585" s="185"/>
      <c r="I585" s="185"/>
      <c r="J585" s="185"/>
      <c r="K585" s="185"/>
    </row>
    <row r="586" ht="15.75" customHeight="1">
      <c r="A586" s="185"/>
      <c r="B586" s="185"/>
      <c r="C586" s="185"/>
      <c r="D586" s="185"/>
      <c r="E586" s="185"/>
      <c r="F586" s="185"/>
      <c r="G586" s="185"/>
      <c r="H586" s="185"/>
      <c r="I586" s="185"/>
      <c r="J586" s="185"/>
      <c r="K586" s="185"/>
    </row>
    <row r="587" ht="15.75" customHeight="1">
      <c r="A587" s="185"/>
      <c r="B587" s="185"/>
      <c r="C587" s="185"/>
      <c r="D587" s="185"/>
      <c r="E587" s="185"/>
      <c r="F587" s="185"/>
      <c r="G587" s="185"/>
      <c r="H587" s="185"/>
      <c r="I587" s="185"/>
      <c r="J587" s="185"/>
      <c r="K587" s="185"/>
    </row>
    <row r="588" ht="15.75" customHeight="1">
      <c r="A588" s="185"/>
      <c r="B588" s="185"/>
      <c r="C588" s="185"/>
      <c r="D588" s="185"/>
      <c r="E588" s="185"/>
      <c r="F588" s="185"/>
      <c r="G588" s="185"/>
      <c r="H588" s="185"/>
      <c r="I588" s="185"/>
      <c r="J588" s="185"/>
      <c r="K588" s="185"/>
    </row>
    <row r="589" ht="15.75" customHeight="1">
      <c r="A589" s="185"/>
      <c r="B589" s="185"/>
      <c r="C589" s="185"/>
      <c r="D589" s="185"/>
      <c r="E589" s="185"/>
      <c r="F589" s="185"/>
      <c r="G589" s="185"/>
      <c r="H589" s="185"/>
      <c r="I589" s="185"/>
      <c r="J589" s="185"/>
      <c r="K589" s="185"/>
    </row>
    <row r="590" ht="15.75" customHeight="1">
      <c r="A590" s="185"/>
      <c r="B590" s="185"/>
      <c r="C590" s="185"/>
      <c r="D590" s="185"/>
      <c r="E590" s="185"/>
      <c r="F590" s="185"/>
      <c r="G590" s="185"/>
      <c r="H590" s="185"/>
      <c r="I590" s="185"/>
      <c r="J590" s="185"/>
      <c r="K590" s="185"/>
    </row>
    <row r="591" ht="15.75" customHeight="1">
      <c r="A591" s="185"/>
      <c r="B591" s="185"/>
      <c r="C591" s="185"/>
      <c r="D591" s="185"/>
      <c r="E591" s="185"/>
      <c r="F591" s="185"/>
      <c r="G591" s="185"/>
      <c r="H591" s="185"/>
      <c r="I591" s="185"/>
      <c r="J591" s="185"/>
      <c r="K591" s="185"/>
    </row>
    <row r="592" ht="15.75" customHeight="1">
      <c r="A592" s="185"/>
      <c r="B592" s="185"/>
      <c r="C592" s="185"/>
      <c r="D592" s="185"/>
      <c r="E592" s="185"/>
      <c r="F592" s="185"/>
      <c r="G592" s="185"/>
      <c r="H592" s="185"/>
      <c r="I592" s="185"/>
      <c r="J592" s="185"/>
      <c r="K592" s="185"/>
    </row>
    <row r="593" ht="15.75" customHeight="1">
      <c r="A593" s="185"/>
      <c r="B593" s="185"/>
      <c r="C593" s="185"/>
      <c r="D593" s="185"/>
      <c r="E593" s="185"/>
      <c r="F593" s="185"/>
      <c r="G593" s="185"/>
      <c r="H593" s="185"/>
      <c r="I593" s="185"/>
      <c r="J593" s="185"/>
      <c r="K593" s="185"/>
    </row>
    <row r="594" ht="15.75" customHeight="1">
      <c r="A594" s="185"/>
      <c r="B594" s="185"/>
      <c r="C594" s="185"/>
      <c r="D594" s="185"/>
      <c r="E594" s="185"/>
      <c r="F594" s="185"/>
      <c r="G594" s="185"/>
      <c r="H594" s="185"/>
      <c r="I594" s="185"/>
      <c r="J594" s="185"/>
      <c r="K594" s="185"/>
    </row>
    <row r="595" ht="15.75" customHeight="1">
      <c r="A595" s="185"/>
      <c r="B595" s="185"/>
      <c r="C595" s="185"/>
      <c r="D595" s="185"/>
      <c r="E595" s="185"/>
      <c r="F595" s="185"/>
      <c r="G595" s="185"/>
      <c r="H595" s="185"/>
      <c r="I595" s="185"/>
      <c r="J595" s="185"/>
      <c r="K595" s="185"/>
    </row>
    <row r="596" ht="15.75" customHeight="1">
      <c r="A596" s="185"/>
      <c r="B596" s="185"/>
      <c r="C596" s="185"/>
      <c r="D596" s="185"/>
      <c r="E596" s="185"/>
      <c r="F596" s="185"/>
      <c r="G596" s="185"/>
      <c r="H596" s="185"/>
      <c r="I596" s="185"/>
      <c r="J596" s="185"/>
      <c r="K596" s="185"/>
    </row>
    <row r="597" ht="15.75" customHeight="1">
      <c r="A597" s="185"/>
      <c r="B597" s="185"/>
      <c r="C597" s="185"/>
      <c r="D597" s="185"/>
      <c r="E597" s="185"/>
      <c r="F597" s="185"/>
      <c r="G597" s="185"/>
      <c r="H597" s="185"/>
      <c r="I597" s="185"/>
      <c r="J597" s="185"/>
      <c r="K597" s="185"/>
    </row>
    <row r="598" ht="15.75" customHeight="1">
      <c r="A598" s="185"/>
      <c r="B598" s="185"/>
      <c r="C598" s="185"/>
      <c r="D598" s="185"/>
      <c r="E598" s="185"/>
      <c r="F598" s="185"/>
      <c r="G598" s="185"/>
      <c r="H598" s="185"/>
      <c r="I598" s="185"/>
      <c r="J598" s="185"/>
      <c r="K598" s="185"/>
    </row>
    <row r="599" ht="15.75" customHeight="1">
      <c r="A599" s="185"/>
      <c r="B599" s="185"/>
      <c r="C599" s="185"/>
      <c r="D599" s="185"/>
      <c r="E599" s="185"/>
      <c r="F599" s="185"/>
      <c r="G599" s="185"/>
      <c r="H599" s="185"/>
      <c r="I599" s="185"/>
      <c r="J599" s="185"/>
      <c r="K599" s="185"/>
    </row>
    <row r="600" ht="15.75" customHeight="1">
      <c r="A600" s="185"/>
      <c r="B600" s="185"/>
      <c r="C600" s="185"/>
      <c r="D600" s="185"/>
      <c r="E600" s="185"/>
      <c r="F600" s="185"/>
      <c r="G600" s="185"/>
      <c r="H600" s="185"/>
      <c r="I600" s="185"/>
      <c r="J600" s="185"/>
      <c r="K600" s="185"/>
    </row>
    <row r="601" ht="15.75" customHeight="1">
      <c r="A601" s="185"/>
      <c r="B601" s="185"/>
      <c r="C601" s="185"/>
      <c r="D601" s="185"/>
      <c r="E601" s="185"/>
      <c r="F601" s="185"/>
      <c r="G601" s="185"/>
      <c r="H601" s="185"/>
      <c r="I601" s="185"/>
      <c r="J601" s="185"/>
      <c r="K601" s="185"/>
    </row>
    <row r="602" ht="15.75" customHeight="1">
      <c r="A602" s="185"/>
      <c r="B602" s="185"/>
      <c r="C602" s="185"/>
      <c r="D602" s="185"/>
      <c r="E602" s="185"/>
      <c r="F602" s="185"/>
      <c r="G602" s="185"/>
      <c r="H602" s="185"/>
      <c r="I602" s="185"/>
      <c r="J602" s="185"/>
      <c r="K602" s="185"/>
    </row>
    <row r="603" ht="15.75" customHeight="1">
      <c r="A603" s="185"/>
      <c r="B603" s="185"/>
      <c r="C603" s="185"/>
      <c r="D603" s="185"/>
      <c r="E603" s="185"/>
      <c r="F603" s="185"/>
      <c r="G603" s="185"/>
      <c r="H603" s="185"/>
      <c r="I603" s="185"/>
      <c r="J603" s="185"/>
      <c r="K603" s="185"/>
    </row>
    <row r="604" ht="15.75" customHeight="1">
      <c r="A604" s="185"/>
      <c r="B604" s="185"/>
      <c r="C604" s="185"/>
      <c r="D604" s="185"/>
      <c r="E604" s="185"/>
      <c r="F604" s="185"/>
      <c r="G604" s="185"/>
      <c r="H604" s="185"/>
      <c r="I604" s="185"/>
      <c r="J604" s="185"/>
      <c r="K604" s="185"/>
    </row>
    <row r="605" ht="15.75" customHeight="1">
      <c r="A605" s="185"/>
      <c r="B605" s="185"/>
      <c r="C605" s="185"/>
      <c r="D605" s="185"/>
      <c r="E605" s="185"/>
      <c r="F605" s="185"/>
      <c r="G605" s="185"/>
      <c r="H605" s="185"/>
      <c r="I605" s="185"/>
      <c r="J605" s="185"/>
      <c r="K605" s="185"/>
    </row>
    <row r="606" ht="15.75" customHeight="1">
      <c r="A606" s="185"/>
      <c r="B606" s="185"/>
      <c r="C606" s="185"/>
      <c r="D606" s="185"/>
      <c r="E606" s="185"/>
      <c r="F606" s="185"/>
      <c r="G606" s="185"/>
      <c r="H606" s="185"/>
      <c r="I606" s="185"/>
      <c r="J606" s="185"/>
      <c r="K606" s="185"/>
    </row>
    <row r="607" ht="15.75" customHeight="1">
      <c r="A607" s="185"/>
      <c r="B607" s="185"/>
      <c r="C607" s="185"/>
      <c r="D607" s="185"/>
      <c r="E607" s="185"/>
      <c r="F607" s="185"/>
      <c r="G607" s="185"/>
      <c r="H607" s="185"/>
      <c r="I607" s="185"/>
      <c r="J607" s="185"/>
      <c r="K607" s="185"/>
    </row>
    <row r="608" ht="15.75" customHeight="1">
      <c r="A608" s="185"/>
      <c r="B608" s="185"/>
      <c r="C608" s="185"/>
      <c r="D608" s="185"/>
      <c r="E608" s="185"/>
      <c r="F608" s="185"/>
      <c r="G608" s="185"/>
      <c r="H608" s="185"/>
      <c r="I608" s="185"/>
      <c r="J608" s="185"/>
      <c r="K608" s="185"/>
    </row>
    <row r="609" ht="15.75" customHeight="1">
      <c r="A609" s="185"/>
      <c r="B609" s="185"/>
      <c r="C609" s="185"/>
      <c r="D609" s="185"/>
      <c r="E609" s="185"/>
      <c r="F609" s="185"/>
      <c r="G609" s="185"/>
      <c r="H609" s="185"/>
      <c r="I609" s="185"/>
      <c r="J609" s="185"/>
      <c r="K609" s="185"/>
    </row>
    <row r="610" ht="15.75" customHeight="1">
      <c r="A610" s="185"/>
      <c r="B610" s="185"/>
      <c r="C610" s="185"/>
      <c r="D610" s="185"/>
      <c r="E610" s="185"/>
      <c r="F610" s="185"/>
      <c r="G610" s="185"/>
      <c r="H610" s="185"/>
      <c r="I610" s="185"/>
      <c r="J610" s="185"/>
      <c r="K610" s="185"/>
    </row>
    <row r="611" ht="15.75" customHeight="1">
      <c r="A611" s="185"/>
      <c r="B611" s="185"/>
      <c r="C611" s="185"/>
      <c r="D611" s="185"/>
      <c r="E611" s="185"/>
      <c r="F611" s="185"/>
      <c r="G611" s="185"/>
      <c r="H611" s="185"/>
      <c r="I611" s="185"/>
      <c r="J611" s="185"/>
      <c r="K611" s="185"/>
    </row>
    <row r="612" ht="15.75" customHeight="1">
      <c r="A612" s="185"/>
      <c r="B612" s="185"/>
      <c r="C612" s="185"/>
      <c r="D612" s="185"/>
      <c r="E612" s="185"/>
      <c r="F612" s="185"/>
      <c r="G612" s="185"/>
      <c r="H612" s="185"/>
      <c r="I612" s="185"/>
      <c r="J612" s="185"/>
      <c r="K612" s="185"/>
    </row>
    <row r="613" ht="15.75" customHeight="1">
      <c r="A613" s="185"/>
      <c r="B613" s="185"/>
      <c r="C613" s="185"/>
      <c r="D613" s="185"/>
      <c r="E613" s="185"/>
      <c r="F613" s="185"/>
      <c r="G613" s="185"/>
      <c r="H613" s="185"/>
      <c r="I613" s="185"/>
      <c r="J613" s="185"/>
      <c r="K613" s="185"/>
    </row>
    <row r="614" ht="15.75" customHeight="1">
      <c r="A614" s="185"/>
      <c r="B614" s="185"/>
      <c r="C614" s="185"/>
      <c r="D614" s="185"/>
      <c r="E614" s="185"/>
      <c r="F614" s="185"/>
      <c r="G614" s="185"/>
      <c r="H614" s="185"/>
      <c r="I614" s="185"/>
      <c r="J614" s="185"/>
      <c r="K614" s="185"/>
    </row>
    <row r="615" ht="15.75" customHeight="1">
      <c r="A615" s="185"/>
      <c r="B615" s="185"/>
      <c r="C615" s="185"/>
      <c r="D615" s="185"/>
      <c r="E615" s="185"/>
      <c r="F615" s="185"/>
      <c r="G615" s="185"/>
      <c r="H615" s="185"/>
      <c r="I615" s="185"/>
      <c r="J615" s="185"/>
      <c r="K615" s="185"/>
    </row>
    <row r="616" ht="15.75" customHeight="1">
      <c r="A616" s="185"/>
      <c r="B616" s="185"/>
      <c r="C616" s="185"/>
      <c r="D616" s="185"/>
      <c r="E616" s="185"/>
      <c r="F616" s="185"/>
      <c r="G616" s="185"/>
      <c r="H616" s="185"/>
      <c r="I616" s="185"/>
      <c r="J616" s="185"/>
      <c r="K616" s="185"/>
    </row>
    <row r="617" ht="15.75" customHeight="1">
      <c r="A617" s="185"/>
      <c r="B617" s="185"/>
      <c r="C617" s="185"/>
      <c r="D617" s="185"/>
      <c r="E617" s="185"/>
      <c r="F617" s="185"/>
      <c r="G617" s="185"/>
      <c r="H617" s="185"/>
      <c r="I617" s="185"/>
      <c r="J617" s="185"/>
      <c r="K617" s="185"/>
    </row>
    <row r="618" ht="15.75" customHeight="1">
      <c r="A618" s="185"/>
      <c r="B618" s="185"/>
      <c r="C618" s="185"/>
      <c r="D618" s="185"/>
      <c r="E618" s="185"/>
      <c r="F618" s="185"/>
      <c r="G618" s="185"/>
      <c r="H618" s="185"/>
      <c r="I618" s="185"/>
      <c r="J618" s="185"/>
      <c r="K618" s="185"/>
    </row>
    <row r="619" ht="15.75" customHeight="1">
      <c r="A619" s="185"/>
      <c r="B619" s="185"/>
      <c r="C619" s="185"/>
      <c r="D619" s="185"/>
      <c r="E619" s="185"/>
      <c r="F619" s="185"/>
      <c r="G619" s="185"/>
      <c r="H619" s="185"/>
      <c r="I619" s="185"/>
      <c r="J619" s="185"/>
      <c r="K619" s="185"/>
    </row>
    <row r="620" ht="15.75" customHeight="1">
      <c r="A620" s="185"/>
      <c r="B620" s="185"/>
      <c r="C620" s="185"/>
      <c r="D620" s="185"/>
      <c r="E620" s="185"/>
      <c r="F620" s="185"/>
      <c r="G620" s="185"/>
      <c r="H620" s="185"/>
      <c r="I620" s="185"/>
      <c r="J620" s="185"/>
      <c r="K620" s="185"/>
    </row>
    <row r="621" ht="15.75" customHeight="1">
      <c r="A621" s="185"/>
      <c r="B621" s="185"/>
      <c r="C621" s="185"/>
      <c r="D621" s="185"/>
      <c r="E621" s="185"/>
      <c r="F621" s="185"/>
      <c r="G621" s="185"/>
      <c r="H621" s="185"/>
      <c r="I621" s="185"/>
      <c r="J621" s="185"/>
      <c r="K621" s="185"/>
    </row>
    <row r="622" ht="15.75" customHeight="1">
      <c r="A622" s="185"/>
      <c r="B622" s="185"/>
      <c r="C622" s="185"/>
      <c r="D622" s="185"/>
      <c r="E622" s="185"/>
      <c r="F622" s="185"/>
      <c r="G622" s="185"/>
      <c r="H622" s="185"/>
      <c r="I622" s="185"/>
      <c r="J622" s="185"/>
      <c r="K622" s="185"/>
    </row>
    <row r="623" ht="15.75" customHeight="1">
      <c r="A623" s="185"/>
      <c r="B623" s="185"/>
      <c r="C623" s="185"/>
      <c r="D623" s="185"/>
      <c r="E623" s="185"/>
      <c r="F623" s="185"/>
      <c r="G623" s="185"/>
      <c r="H623" s="185"/>
      <c r="I623" s="185"/>
      <c r="J623" s="185"/>
      <c r="K623" s="185"/>
    </row>
    <row r="624" ht="15.75" customHeight="1">
      <c r="A624" s="185"/>
      <c r="B624" s="185"/>
      <c r="C624" s="185"/>
      <c r="D624" s="185"/>
      <c r="E624" s="185"/>
      <c r="F624" s="185"/>
      <c r="G624" s="185"/>
      <c r="H624" s="185"/>
      <c r="I624" s="185"/>
      <c r="J624" s="185"/>
      <c r="K624" s="185"/>
    </row>
    <row r="625" ht="15.75" customHeight="1">
      <c r="A625" s="185"/>
      <c r="B625" s="185"/>
      <c r="C625" s="185"/>
      <c r="D625" s="185"/>
      <c r="E625" s="185"/>
      <c r="F625" s="185"/>
      <c r="G625" s="185"/>
      <c r="H625" s="185"/>
      <c r="I625" s="185"/>
      <c r="J625" s="185"/>
      <c r="K625" s="185"/>
    </row>
    <row r="626" ht="15.75" customHeight="1">
      <c r="A626" s="185"/>
      <c r="B626" s="185"/>
      <c r="C626" s="185"/>
      <c r="D626" s="185"/>
      <c r="E626" s="185"/>
      <c r="F626" s="185"/>
      <c r="G626" s="185"/>
      <c r="H626" s="185"/>
      <c r="I626" s="185"/>
      <c r="J626" s="185"/>
      <c r="K626" s="185"/>
    </row>
    <row r="627" ht="15.75" customHeight="1">
      <c r="A627" s="185"/>
      <c r="B627" s="185"/>
      <c r="C627" s="185"/>
      <c r="D627" s="185"/>
      <c r="E627" s="185"/>
      <c r="F627" s="185"/>
      <c r="G627" s="185"/>
      <c r="H627" s="185"/>
      <c r="I627" s="185"/>
      <c r="J627" s="185"/>
      <c r="K627" s="185"/>
    </row>
    <row r="628" ht="15.75" customHeight="1">
      <c r="A628" s="185"/>
      <c r="B628" s="185"/>
      <c r="C628" s="185"/>
      <c r="D628" s="185"/>
      <c r="E628" s="185"/>
      <c r="F628" s="185"/>
      <c r="G628" s="185"/>
      <c r="H628" s="185"/>
      <c r="I628" s="185"/>
      <c r="J628" s="185"/>
      <c r="K628" s="185"/>
    </row>
    <row r="629" ht="15.75" customHeight="1">
      <c r="A629" s="185"/>
      <c r="B629" s="185"/>
      <c r="C629" s="185"/>
      <c r="D629" s="185"/>
      <c r="E629" s="185"/>
      <c r="F629" s="185"/>
      <c r="G629" s="185"/>
      <c r="H629" s="185"/>
      <c r="I629" s="185"/>
      <c r="J629" s="185"/>
      <c r="K629" s="185"/>
    </row>
    <row r="630" ht="15.75" customHeight="1">
      <c r="A630" s="185"/>
      <c r="B630" s="185"/>
      <c r="C630" s="185"/>
      <c r="D630" s="185"/>
      <c r="E630" s="185"/>
      <c r="F630" s="185"/>
      <c r="G630" s="185"/>
      <c r="H630" s="185"/>
      <c r="I630" s="185"/>
      <c r="J630" s="185"/>
      <c r="K630" s="185"/>
    </row>
    <row r="631" ht="15.75" customHeight="1">
      <c r="A631" s="185"/>
      <c r="B631" s="185"/>
      <c r="C631" s="185"/>
      <c r="D631" s="185"/>
      <c r="E631" s="185"/>
      <c r="F631" s="185"/>
      <c r="G631" s="185"/>
      <c r="H631" s="185"/>
      <c r="I631" s="185"/>
      <c r="J631" s="185"/>
      <c r="K631" s="185"/>
    </row>
    <row r="632" ht="15.75" customHeight="1">
      <c r="A632" s="185"/>
      <c r="B632" s="185"/>
      <c r="C632" s="185"/>
      <c r="D632" s="185"/>
      <c r="E632" s="185"/>
      <c r="F632" s="185"/>
      <c r="G632" s="185"/>
      <c r="H632" s="185"/>
      <c r="I632" s="185"/>
      <c r="J632" s="185"/>
      <c r="K632" s="185"/>
    </row>
    <row r="633" ht="15.75" customHeight="1">
      <c r="A633" s="185"/>
      <c r="B633" s="185"/>
      <c r="C633" s="185"/>
      <c r="D633" s="185"/>
      <c r="E633" s="185"/>
      <c r="F633" s="185"/>
      <c r="G633" s="185"/>
      <c r="H633" s="185"/>
      <c r="I633" s="185"/>
      <c r="J633" s="185"/>
      <c r="K633" s="185"/>
    </row>
    <row r="634" ht="15.75" customHeight="1">
      <c r="A634" s="185"/>
      <c r="B634" s="185"/>
      <c r="C634" s="185"/>
      <c r="D634" s="185"/>
      <c r="E634" s="185"/>
      <c r="F634" s="185"/>
      <c r="G634" s="185"/>
      <c r="H634" s="185"/>
      <c r="I634" s="185"/>
      <c r="J634" s="185"/>
      <c r="K634" s="185"/>
    </row>
    <row r="635" ht="15.75" customHeight="1">
      <c r="A635" s="185"/>
      <c r="B635" s="185"/>
      <c r="C635" s="185"/>
      <c r="D635" s="185"/>
      <c r="E635" s="185"/>
      <c r="F635" s="185"/>
      <c r="G635" s="185"/>
      <c r="H635" s="185"/>
      <c r="I635" s="185"/>
      <c r="J635" s="185"/>
      <c r="K635" s="185"/>
    </row>
    <row r="636" ht="15.75" customHeight="1">
      <c r="A636" s="185"/>
      <c r="B636" s="185"/>
      <c r="C636" s="185"/>
      <c r="D636" s="185"/>
      <c r="E636" s="185"/>
      <c r="F636" s="185"/>
      <c r="G636" s="185"/>
      <c r="H636" s="185"/>
      <c r="I636" s="185"/>
      <c r="J636" s="185"/>
      <c r="K636" s="185"/>
    </row>
    <row r="637" ht="15.75" customHeight="1">
      <c r="A637" s="185"/>
      <c r="B637" s="185"/>
      <c r="C637" s="185"/>
      <c r="D637" s="185"/>
      <c r="E637" s="185"/>
      <c r="F637" s="185"/>
      <c r="G637" s="185"/>
      <c r="H637" s="185"/>
      <c r="I637" s="185"/>
      <c r="J637" s="185"/>
      <c r="K637" s="185"/>
    </row>
    <row r="638" ht="15.75" customHeight="1">
      <c r="A638" s="185"/>
      <c r="B638" s="185"/>
      <c r="C638" s="185"/>
      <c r="D638" s="185"/>
      <c r="E638" s="185"/>
      <c r="F638" s="185"/>
      <c r="G638" s="185"/>
      <c r="H638" s="185"/>
      <c r="I638" s="185"/>
      <c r="J638" s="185"/>
      <c r="K638" s="185"/>
    </row>
    <row r="639" ht="15.75" customHeight="1">
      <c r="A639" s="185"/>
      <c r="B639" s="185"/>
      <c r="C639" s="185"/>
      <c r="D639" s="185"/>
      <c r="E639" s="185"/>
      <c r="F639" s="185"/>
      <c r="G639" s="185"/>
      <c r="H639" s="185"/>
      <c r="I639" s="185"/>
      <c r="J639" s="185"/>
      <c r="K639" s="185"/>
    </row>
    <row r="640" ht="15.75" customHeight="1">
      <c r="A640" s="185"/>
      <c r="B640" s="185"/>
      <c r="C640" s="185"/>
      <c r="D640" s="185"/>
      <c r="E640" s="185"/>
      <c r="F640" s="185"/>
      <c r="G640" s="185"/>
      <c r="H640" s="185"/>
      <c r="I640" s="185"/>
      <c r="J640" s="185"/>
      <c r="K640" s="185"/>
    </row>
    <row r="641" ht="15.75" customHeight="1">
      <c r="A641" s="185"/>
      <c r="B641" s="185"/>
      <c r="C641" s="185"/>
      <c r="D641" s="185"/>
      <c r="E641" s="185"/>
      <c r="F641" s="185"/>
      <c r="G641" s="185"/>
      <c r="H641" s="185"/>
      <c r="I641" s="185"/>
      <c r="J641" s="185"/>
      <c r="K641" s="185"/>
    </row>
    <row r="642" ht="15.75" customHeight="1">
      <c r="A642" s="185"/>
      <c r="B642" s="185"/>
      <c r="C642" s="185"/>
      <c r="D642" s="185"/>
      <c r="E642" s="185"/>
      <c r="F642" s="185"/>
      <c r="G642" s="185"/>
      <c r="H642" s="185"/>
      <c r="I642" s="185"/>
      <c r="J642" s="185"/>
      <c r="K642" s="185"/>
    </row>
    <row r="643" ht="15.75" customHeight="1">
      <c r="A643" s="185"/>
      <c r="B643" s="185"/>
      <c r="C643" s="185"/>
      <c r="D643" s="185"/>
      <c r="E643" s="185"/>
      <c r="F643" s="185"/>
      <c r="G643" s="185"/>
      <c r="H643" s="185"/>
      <c r="I643" s="185"/>
      <c r="J643" s="185"/>
      <c r="K643" s="185"/>
    </row>
    <row r="644" ht="15.75" customHeight="1">
      <c r="A644" s="185"/>
      <c r="B644" s="185"/>
      <c r="C644" s="185"/>
      <c r="D644" s="185"/>
      <c r="E644" s="185"/>
      <c r="F644" s="185"/>
      <c r="G644" s="185"/>
      <c r="H644" s="185"/>
      <c r="I644" s="185"/>
      <c r="J644" s="185"/>
      <c r="K644" s="185"/>
    </row>
    <row r="645" ht="15.75" customHeight="1">
      <c r="A645" s="185"/>
      <c r="B645" s="185"/>
      <c r="C645" s="185"/>
      <c r="D645" s="185"/>
      <c r="E645" s="185"/>
      <c r="F645" s="185"/>
      <c r="G645" s="185"/>
      <c r="H645" s="185"/>
      <c r="I645" s="185"/>
      <c r="J645" s="185"/>
      <c r="K645" s="185"/>
    </row>
    <row r="646" ht="15.75" customHeight="1">
      <c r="A646" s="185"/>
      <c r="B646" s="185"/>
      <c r="C646" s="185"/>
      <c r="D646" s="185"/>
      <c r="E646" s="185"/>
      <c r="F646" s="185"/>
      <c r="G646" s="185"/>
      <c r="H646" s="185"/>
      <c r="I646" s="185"/>
      <c r="J646" s="185"/>
      <c r="K646" s="185"/>
    </row>
    <row r="647" ht="15.75" customHeight="1">
      <c r="A647" s="185"/>
      <c r="B647" s="185"/>
      <c r="C647" s="185"/>
      <c r="D647" s="185"/>
      <c r="E647" s="185"/>
      <c r="F647" s="185"/>
      <c r="G647" s="185"/>
      <c r="H647" s="185"/>
      <c r="I647" s="185"/>
      <c r="J647" s="185"/>
      <c r="K647" s="185"/>
    </row>
    <row r="648" ht="15.75" customHeight="1">
      <c r="A648" s="185"/>
      <c r="B648" s="185"/>
      <c r="C648" s="185"/>
      <c r="D648" s="185"/>
      <c r="E648" s="185"/>
      <c r="F648" s="185"/>
      <c r="G648" s="185"/>
      <c r="H648" s="185"/>
      <c r="I648" s="185"/>
      <c r="J648" s="185"/>
      <c r="K648" s="185"/>
    </row>
    <row r="649" ht="15.75" customHeight="1">
      <c r="A649" s="185"/>
      <c r="B649" s="185"/>
      <c r="C649" s="185"/>
      <c r="D649" s="185"/>
      <c r="E649" s="185"/>
      <c r="F649" s="185"/>
      <c r="G649" s="185"/>
      <c r="H649" s="185"/>
      <c r="I649" s="185"/>
      <c r="J649" s="185"/>
      <c r="K649" s="185"/>
    </row>
    <row r="650" ht="15.75" customHeight="1">
      <c r="A650" s="185"/>
      <c r="B650" s="185"/>
      <c r="C650" s="185"/>
      <c r="D650" s="185"/>
      <c r="E650" s="185"/>
      <c r="F650" s="185"/>
      <c r="G650" s="185"/>
      <c r="H650" s="185"/>
      <c r="I650" s="185"/>
      <c r="J650" s="185"/>
      <c r="K650" s="185"/>
    </row>
    <row r="651" ht="15.75" customHeight="1">
      <c r="A651" s="185"/>
      <c r="B651" s="185"/>
      <c r="C651" s="185"/>
      <c r="D651" s="185"/>
      <c r="E651" s="185"/>
      <c r="F651" s="185"/>
      <c r="G651" s="185"/>
      <c r="H651" s="185"/>
      <c r="I651" s="185"/>
      <c r="J651" s="185"/>
      <c r="K651" s="185"/>
    </row>
    <row r="652" ht="15.75" customHeight="1">
      <c r="A652" s="185"/>
      <c r="B652" s="185"/>
      <c r="C652" s="185"/>
      <c r="D652" s="185"/>
      <c r="E652" s="185"/>
      <c r="F652" s="185"/>
      <c r="G652" s="185"/>
      <c r="H652" s="185"/>
      <c r="I652" s="185"/>
      <c r="J652" s="185"/>
      <c r="K652" s="185"/>
    </row>
    <row r="653" ht="15.75" customHeight="1">
      <c r="A653" s="185"/>
      <c r="B653" s="185"/>
      <c r="C653" s="185"/>
      <c r="D653" s="185"/>
      <c r="E653" s="185"/>
      <c r="F653" s="185"/>
      <c r="G653" s="185"/>
      <c r="H653" s="185"/>
      <c r="I653" s="185"/>
      <c r="J653" s="185"/>
      <c r="K653" s="185"/>
    </row>
    <row r="654" ht="15.75" customHeight="1">
      <c r="A654" s="185"/>
      <c r="B654" s="185"/>
      <c r="C654" s="185"/>
      <c r="D654" s="185"/>
      <c r="E654" s="185"/>
      <c r="F654" s="185"/>
      <c r="G654" s="185"/>
      <c r="H654" s="185"/>
      <c r="I654" s="185"/>
      <c r="J654" s="185"/>
      <c r="K654" s="185"/>
    </row>
    <row r="655" ht="15.75" customHeight="1">
      <c r="A655" s="185"/>
      <c r="B655" s="185"/>
      <c r="C655" s="185"/>
      <c r="D655" s="185"/>
      <c r="E655" s="185"/>
      <c r="F655" s="185"/>
      <c r="G655" s="185"/>
      <c r="H655" s="185"/>
      <c r="I655" s="185"/>
      <c r="J655" s="185"/>
      <c r="K655" s="185"/>
    </row>
    <row r="656" ht="15.75" customHeight="1">
      <c r="A656" s="185"/>
      <c r="B656" s="185"/>
      <c r="C656" s="185"/>
      <c r="D656" s="185"/>
      <c r="E656" s="185"/>
      <c r="F656" s="185"/>
      <c r="G656" s="185"/>
      <c r="H656" s="185"/>
      <c r="I656" s="185"/>
      <c r="J656" s="185"/>
      <c r="K656" s="185"/>
    </row>
    <row r="657" ht="15.75" customHeight="1">
      <c r="A657" s="185"/>
      <c r="B657" s="185"/>
      <c r="C657" s="185"/>
      <c r="D657" s="185"/>
      <c r="E657" s="185"/>
      <c r="F657" s="185"/>
      <c r="G657" s="185"/>
      <c r="H657" s="185"/>
      <c r="I657" s="185"/>
      <c r="J657" s="185"/>
      <c r="K657" s="185"/>
    </row>
    <row r="658" ht="15.75" customHeight="1">
      <c r="A658" s="185"/>
      <c r="B658" s="185"/>
      <c r="C658" s="185"/>
      <c r="D658" s="185"/>
      <c r="E658" s="185"/>
      <c r="F658" s="185"/>
      <c r="G658" s="185"/>
      <c r="H658" s="185"/>
      <c r="I658" s="185"/>
      <c r="J658" s="185"/>
      <c r="K658" s="185"/>
    </row>
    <row r="659" ht="15.75" customHeight="1">
      <c r="A659" s="185"/>
      <c r="B659" s="185"/>
      <c r="C659" s="185"/>
      <c r="D659" s="185"/>
      <c r="E659" s="185"/>
      <c r="F659" s="185"/>
      <c r="G659" s="185"/>
      <c r="H659" s="185"/>
      <c r="I659" s="185"/>
      <c r="J659" s="185"/>
      <c r="K659" s="185"/>
    </row>
    <row r="660" ht="15.75" customHeight="1">
      <c r="A660" s="185"/>
      <c r="B660" s="185"/>
      <c r="C660" s="185"/>
      <c r="D660" s="185"/>
      <c r="E660" s="185"/>
      <c r="F660" s="185"/>
      <c r="G660" s="185"/>
      <c r="H660" s="185"/>
      <c r="I660" s="185"/>
      <c r="J660" s="185"/>
      <c r="K660" s="185"/>
    </row>
    <row r="661" ht="15.75" customHeight="1">
      <c r="A661" s="185"/>
      <c r="B661" s="185"/>
      <c r="C661" s="185"/>
      <c r="D661" s="185"/>
      <c r="E661" s="185"/>
      <c r="F661" s="185"/>
      <c r="G661" s="185"/>
      <c r="H661" s="185"/>
      <c r="I661" s="185"/>
      <c r="J661" s="185"/>
      <c r="K661" s="185"/>
    </row>
    <row r="662" ht="15.75" customHeight="1">
      <c r="A662" s="185"/>
      <c r="B662" s="185"/>
      <c r="C662" s="185"/>
      <c r="D662" s="185"/>
      <c r="E662" s="185"/>
      <c r="F662" s="185"/>
      <c r="G662" s="185"/>
      <c r="H662" s="185"/>
      <c r="I662" s="185"/>
      <c r="J662" s="185"/>
      <c r="K662" s="185"/>
    </row>
    <row r="663" ht="15.75" customHeight="1">
      <c r="A663" s="185"/>
      <c r="B663" s="185"/>
      <c r="C663" s="185"/>
      <c r="D663" s="185"/>
      <c r="E663" s="185"/>
      <c r="F663" s="185"/>
      <c r="G663" s="185"/>
      <c r="H663" s="185"/>
      <c r="I663" s="185"/>
      <c r="J663" s="185"/>
      <c r="K663" s="185"/>
    </row>
    <row r="664" ht="15.75" customHeight="1">
      <c r="A664" s="185"/>
      <c r="B664" s="185"/>
      <c r="C664" s="185"/>
      <c r="D664" s="185"/>
      <c r="E664" s="185"/>
      <c r="F664" s="185"/>
      <c r="G664" s="185"/>
      <c r="H664" s="185"/>
      <c r="I664" s="185"/>
      <c r="J664" s="185"/>
      <c r="K664" s="185"/>
    </row>
    <row r="665" ht="15.75" customHeight="1">
      <c r="A665" s="185"/>
      <c r="B665" s="185"/>
      <c r="C665" s="185"/>
      <c r="D665" s="185"/>
      <c r="E665" s="185"/>
      <c r="F665" s="185"/>
      <c r="G665" s="185"/>
      <c r="H665" s="185"/>
      <c r="I665" s="185"/>
      <c r="J665" s="185"/>
      <c r="K665" s="185"/>
    </row>
    <row r="666" ht="15.75" customHeight="1">
      <c r="A666" s="185"/>
      <c r="B666" s="185"/>
      <c r="C666" s="185"/>
      <c r="D666" s="185"/>
      <c r="E666" s="185"/>
      <c r="F666" s="185"/>
      <c r="G666" s="185"/>
      <c r="H666" s="185"/>
      <c r="I666" s="185"/>
      <c r="J666" s="185"/>
      <c r="K666" s="185"/>
    </row>
    <row r="667" ht="15.75" customHeight="1">
      <c r="A667" s="185"/>
      <c r="B667" s="185"/>
      <c r="C667" s="185"/>
      <c r="D667" s="185"/>
      <c r="E667" s="185"/>
      <c r="F667" s="185"/>
      <c r="G667" s="185"/>
      <c r="H667" s="185"/>
      <c r="I667" s="185"/>
      <c r="J667" s="185"/>
      <c r="K667" s="185"/>
    </row>
    <row r="668" ht="15.75" customHeight="1">
      <c r="A668" s="185"/>
      <c r="B668" s="185"/>
      <c r="C668" s="185"/>
      <c r="D668" s="185"/>
      <c r="E668" s="185"/>
      <c r="F668" s="185"/>
      <c r="G668" s="185"/>
      <c r="H668" s="185"/>
      <c r="I668" s="185"/>
      <c r="J668" s="185"/>
      <c r="K668" s="185"/>
    </row>
    <row r="669" ht="15.75" customHeight="1">
      <c r="A669" s="185"/>
      <c r="B669" s="185"/>
      <c r="C669" s="185"/>
      <c r="D669" s="185"/>
      <c r="E669" s="185"/>
      <c r="F669" s="185"/>
      <c r="G669" s="185"/>
      <c r="H669" s="185"/>
      <c r="I669" s="185"/>
      <c r="J669" s="185"/>
      <c r="K669" s="185"/>
    </row>
    <row r="670" ht="15.75" customHeight="1">
      <c r="A670" s="185"/>
      <c r="B670" s="185"/>
      <c r="C670" s="185"/>
      <c r="D670" s="185"/>
      <c r="E670" s="185"/>
      <c r="F670" s="185"/>
      <c r="G670" s="185"/>
      <c r="H670" s="185"/>
      <c r="I670" s="185"/>
      <c r="J670" s="185"/>
      <c r="K670" s="185"/>
    </row>
    <row r="671" ht="15.75" customHeight="1">
      <c r="A671" s="185"/>
      <c r="B671" s="185"/>
      <c r="C671" s="185"/>
      <c r="D671" s="185"/>
      <c r="E671" s="185"/>
      <c r="F671" s="185"/>
      <c r="G671" s="185"/>
      <c r="H671" s="185"/>
      <c r="I671" s="185"/>
      <c r="J671" s="185"/>
      <c r="K671" s="185"/>
    </row>
    <row r="672" ht="15.75" customHeight="1">
      <c r="A672" s="185"/>
      <c r="B672" s="185"/>
      <c r="C672" s="185"/>
      <c r="D672" s="185"/>
      <c r="E672" s="185"/>
      <c r="F672" s="185"/>
      <c r="G672" s="185"/>
      <c r="H672" s="185"/>
      <c r="I672" s="185"/>
      <c r="J672" s="185"/>
      <c r="K672" s="185"/>
    </row>
    <row r="673" ht="15.75" customHeight="1">
      <c r="A673" s="185"/>
      <c r="B673" s="185"/>
      <c r="C673" s="185"/>
      <c r="D673" s="185"/>
      <c r="E673" s="185"/>
      <c r="F673" s="185"/>
      <c r="G673" s="185"/>
      <c r="H673" s="185"/>
      <c r="I673" s="185"/>
      <c r="J673" s="185"/>
      <c r="K673" s="185"/>
    </row>
    <row r="674" ht="15.75" customHeight="1">
      <c r="A674" s="185"/>
      <c r="B674" s="185"/>
      <c r="C674" s="185"/>
      <c r="D674" s="185"/>
      <c r="E674" s="185"/>
      <c r="F674" s="185"/>
      <c r="G674" s="185"/>
      <c r="H674" s="185"/>
      <c r="I674" s="185"/>
      <c r="J674" s="185"/>
      <c r="K674" s="185"/>
    </row>
    <row r="675" ht="15.75" customHeight="1">
      <c r="A675" s="185"/>
      <c r="B675" s="185"/>
      <c r="C675" s="185"/>
      <c r="D675" s="185"/>
      <c r="E675" s="185"/>
      <c r="F675" s="185"/>
      <c r="G675" s="185"/>
      <c r="H675" s="185"/>
      <c r="I675" s="185"/>
      <c r="J675" s="185"/>
      <c r="K675" s="185"/>
    </row>
    <row r="676" ht="15.75" customHeight="1">
      <c r="A676" s="185"/>
      <c r="B676" s="185"/>
      <c r="C676" s="185"/>
      <c r="D676" s="185"/>
      <c r="E676" s="185"/>
      <c r="F676" s="185"/>
      <c r="G676" s="185"/>
      <c r="H676" s="185"/>
      <c r="I676" s="185"/>
      <c r="J676" s="185"/>
      <c r="K676" s="185"/>
    </row>
    <row r="677" ht="15.75" customHeight="1">
      <c r="A677" s="185"/>
      <c r="B677" s="185"/>
      <c r="C677" s="185"/>
      <c r="D677" s="185"/>
      <c r="E677" s="185"/>
      <c r="F677" s="185"/>
      <c r="G677" s="185"/>
      <c r="H677" s="185"/>
      <c r="I677" s="185"/>
      <c r="J677" s="185"/>
      <c r="K677" s="185"/>
    </row>
    <row r="678" ht="15.75" customHeight="1">
      <c r="A678" s="185"/>
      <c r="B678" s="185"/>
      <c r="C678" s="185"/>
      <c r="D678" s="185"/>
      <c r="E678" s="185"/>
      <c r="F678" s="185"/>
      <c r="G678" s="185"/>
      <c r="H678" s="185"/>
      <c r="I678" s="185"/>
      <c r="J678" s="185"/>
      <c r="K678" s="185"/>
    </row>
    <row r="679" ht="15.75" customHeight="1">
      <c r="A679" s="185"/>
      <c r="B679" s="185"/>
      <c r="C679" s="185"/>
      <c r="D679" s="185"/>
      <c r="E679" s="185"/>
      <c r="F679" s="185"/>
      <c r="G679" s="185"/>
      <c r="H679" s="185"/>
      <c r="I679" s="185"/>
      <c r="J679" s="185"/>
      <c r="K679" s="185"/>
    </row>
    <row r="680" ht="15.75" customHeight="1">
      <c r="A680" s="185"/>
      <c r="B680" s="185"/>
      <c r="C680" s="185"/>
      <c r="D680" s="185"/>
      <c r="E680" s="185"/>
      <c r="F680" s="185"/>
      <c r="G680" s="185"/>
      <c r="H680" s="185"/>
      <c r="I680" s="185"/>
      <c r="J680" s="185"/>
      <c r="K680" s="185"/>
    </row>
    <row r="681" ht="15.75" customHeight="1">
      <c r="A681" s="185"/>
      <c r="B681" s="185"/>
      <c r="C681" s="185"/>
      <c r="D681" s="185"/>
      <c r="E681" s="185"/>
      <c r="F681" s="185"/>
      <c r="G681" s="185"/>
      <c r="H681" s="185"/>
      <c r="I681" s="185"/>
      <c r="J681" s="185"/>
      <c r="K681" s="185"/>
    </row>
    <row r="682" ht="15.75" customHeight="1">
      <c r="A682" s="185"/>
      <c r="B682" s="185"/>
      <c r="C682" s="185"/>
      <c r="D682" s="185"/>
      <c r="E682" s="185"/>
      <c r="F682" s="185"/>
      <c r="G682" s="185"/>
      <c r="H682" s="185"/>
      <c r="I682" s="185"/>
      <c r="J682" s="185"/>
      <c r="K682" s="185"/>
    </row>
    <row r="683" ht="15.75" customHeight="1">
      <c r="A683" s="185"/>
      <c r="B683" s="185"/>
      <c r="C683" s="185"/>
      <c r="D683" s="185"/>
      <c r="E683" s="185"/>
      <c r="F683" s="185"/>
      <c r="G683" s="185"/>
      <c r="H683" s="185"/>
      <c r="I683" s="185"/>
      <c r="J683" s="185"/>
      <c r="K683" s="185"/>
    </row>
    <row r="684" ht="15.75" customHeight="1">
      <c r="A684" s="185"/>
      <c r="B684" s="185"/>
      <c r="C684" s="185"/>
      <c r="D684" s="185"/>
      <c r="E684" s="185"/>
      <c r="F684" s="185"/>
      <c r="G684" s="185"/>
      <c r="H684" s="185"/>
      <c r="I684" s="185"/>
      <c r="J684" s="185"/>
      <c r="K684" s="185"/>
    </row>
    <row r="685" ht="15.75" customHeight="1">
      <c r="A685" s="185"/>
      <c r="B685" s="185"/>
      <c r="C685" s="185"/>
      <c r="D685" s="185"/>
      <c r="E685" s="185"/>
      <c r="F685" s="185"/>
      <c r="G685" s="185"/>
      <c r="H685" s="185"/>
      <c r="I685" s="185"/>
      <c r="J685" s="185"/>
      <c r="K685" s="185"/>
    </row>
    <row r="686" ht="15.75" customHeight="1">
      <c r="A686" s="185"/>
      <c r="B686" s="185"/>
      <c r="C686" s="185"/>
      <c r="D686" s="185"/>
      <c r="E686" s="185"/>
      <c r="F686" s="185"/>
      <c r="G686" s="185"/>
      <c r="H686" s="185"/>
      <c r="I686" s="185"/>
      <c r="J686" s="185"/>
      <c r="K686" s="185"/>
    </row>
    <row r="687" ht="15.75" customHeight="1">
      <c r="A687" s="185"/>
      <c r="B687" s="185"/>
      <c r="C687" s="185"/>
      <c r="D687" s="185"/>
      <c r="E687" s="185"/>
      <c r="F687" s="185"/>
      <c r="G687" s="185"/>
      <c r="H687" s="185"/>
      <c r="I687" s="185"/>
      <c r="J687" s="185"/>
      <c r="K687" s="185"/>
    </row>
    <row r="688" ht="15.75" customHeight="1">
      <c r="A688" s="185"/>
      <c r="B688" s="185"/>
      <c r="C688" s="185"/>
      <c r="D688" s="185"/>
      <c r="E688" s="185"/>
      <c r="F688" s="185"/>
      <c r="G688" s="185"/>
      <c r="H688" s="185"/>
      <c r="I688" s="185"/>
      <c r="J688" s="185"/>
      <c r="K688" s="185"/>
    </row>
    <row r="689" ht="15.75" customHeight="1">
      <c r="A689" s="185"/>
      <c r="B689" s="185"/>
      <c r="C689" s="185"/>
      <c r="D689" s="185"/>
      <c r="E689" s="185"/>
      <c r="F689" s="185"/>
      <c r="G689" s="185"/>
      <c r="H689" s="185"/>
      <c r="I689" s="185"/>
      <c r="J689" s="185"/>
      <c r="K689" s="185"/>
    </row>
    <row r="690" ht="15.75" customHeight="1">
      <c r="A690" s="185"/>
      <c r="B690" s="185"/>
      <c r="C690" s="185"/>
      <c r="D690" s="185"/>
      <c r="E690" s="185"/>
      <c r="F690" s="185"/>
      <c r="G690" s="185"/>
      <c r="H690" s="185"/>
      <c r="I690" s="185"/>
      <c r="J690" s="185"/>
      <c r="K690" s="185"/>
    </row>
    <row r="691" ht="15.75" customHeight="1">
      <c r="A691" s="185"/>
      <c r="B691" s="185"/>
      <c r="C691" s="185"/>
      <c r="D691" s="185"/>
      <c r="E691" s="185"/>
      <c r="F691" s="185"/>
      <c r="G691" s="185"/>
      <c r="H691" s="185"/>
      <c r="I691" s="185"/>
      <c r="J691" s="185"/>
      <c r="K691" s="185"/>
    </row>
    <row r="692" ht="15.75" customHeight="1">
      <c r="A692" s="185"/>
      <c r="B692" s="185"/>
      <c r="C692" s="185"/>
      <c r="D692" s="185"/>
      <c r="E692" s="185"/>
      <c r="F692" s="185"/>
      <c r="G692" s="185"/>
      <c r="H692" s="185"/>
      <c r="I692" s="185"/>
      <c r="J692" s="185"/>
      <c r="K692" s="185"/>
    </row>
    <row r="693" ht="15.75" customHeight="1">
      <c r="A693" s="185"/>
      <c r="B693" s="185"/>
      <c r="C693" s="185"/>
      <c r="D693" s="185"/>
      <c r="E693" s="185"/>
      <c r="F693" s="185"/>
      <c r="G693" s="185"/>
      <c r="H693" s="185"/>
      <c r="I693" s="185"/>
      <c r="J693" s="185"/>
      <c r="K693" s="185"/>
    </row>
    <row r="694" ht="15.75" customHeight="1">
      <c r="A694" s="185"/>
      <c r="B694" s="185"/>
      <c r="C694" s="185"/>
      <c r="D694" s="185"/>
      <c r="E694" s="185"/>
      <c r="F694" s="185"/>
      <c r="G694" s="185"/>
      <c r="H694" s="185"/>
      <c r="I694" s="185"/>
      <c r="J694" s="185"/>
      <c r="K694" s="185"/>
    </row>
    <row r="695" ht="15.75" customHeight="1">
      <c r="A695" s="185"/>
      <c r="B695" s="185"/>
      <c r="C695" s="185"/>
      <c r="D695" s="185"/>
      <c r="E695" s="185"/>
      <c r="F695" s="185"/>
      <c r="G695" s="185"/>
      <c r="H695" s="185"/>
      <c r="I695" s="185"/>
      <c r="J695" s="185"/>
      <c r="K695" s="185"/>
    </row>
    <row r="696" ht="15.75" customHeight="1">
      <c r="A696" s="185"/>
      <c r="B696" s="185"/>
      <c r="C696" s="185"/>
      <c r="D696" s="185"/>
      <c r="E696" s="185"/>
      <c r="F696" s="185"/>
      <c r="G696" s="185"/>
      <c r="H696" s="185"/>
      <c r="I696" s="185"/>
      <c r="J696" s="185"/>
      <c r="K696" s="185"/>
    </row>
    <row r="697" ht="15.75" customHeight="1">
      <c r="A697" s="185"/>
      <c r="B697" s="185"/>
      <c r="C697" s="185"/>
      <c r="D697" s="185"/>
      <c r="E697" s="185"/>
      <c r="F697" s="185"/>
      <c r="G697" s="185"/>
      <c r="H697" s="185"/>
      <c r="I697" s="185"/>
      <c r="J697" s="185"/>
      <c r="K697" s="185"/>
    </row>
    <row r="698" ht="15.75" customHeight="1">
      <c r="A698" s="185"/>
      <c r="B698" s="185"/>
      <c r="C698" s="185"/>
      <c r="D698" s="185"/>
      <c r="E698" s="185"/>
      <c r="F698" s="185"/>
      <c r="G698" s="185"/>
      <c r="H698" s="185"/>
      <c r="I698" s="185"/>
      <c r="J698" s="185"/>
      <c r="K698" s="185"/>
    </row>
    <row r="699" ht="15.75" customHeight="1">
      <c r="A699" s="185"/>
      <c r="B699" s="185"/>
      <c r="C699" s="185"/>
      <c r="D699" s="185"/>
      <c r="E699" s="185"/>
      <c r="F699" s="185"/>
      <c r="G699" s="185"/>
      <c r="H699" s="185"/>
      <c r="I699" s="185"/>
      <c r="J699" s="185"/>
      <c r="K699" s="185"/>
    </row>
    <row r="700" ht="15.75" customHeight="1">
      <c r="A700" s="185"/>
      <c r="B700" s="185"/>
      <c r="C700" s="185"/>
      <c r="D700" s="185"/>
      <c r="E700" s="185"/>
      <c r="F700" s="185"/>
      <c r="G700" s="185"/>
      <c r="H700" s="185"/>
      <c r="I700" s="185"/>
      <c r="J700" s="185"/>
      <c r="K700" s="185"/>
    </row>
    <row r="701" ht="15.75" customHeight="1">
      <c r="A701" s="185"/>
      <c r="B701" s="185"/>
      <c r="C701" s="185"/>
      <c r="D701" s="185"/>
      <c r="E701" s="185"/>
      <c r="F701" s="185"/>
      <c r="G701" s="185"/>
      <c r="H701" s="185"/>
      <c r="I701" s="185"/>
      <c r="J701" s="185"/>
      <c r="K701" s="185"/>
    </row>
    <row r="702" ht="15.75" customHeight="1">
      <c r="A702" s="185"/>
      <c r="B702" s="185"/>
      <c r="C702" s="185"/>
      <c r="D702" s="185"/>
      <c r="E702" s="185"/>
      <c r="F702" s="185"/>
      <c r="G702" s="185"/>
      <c r="H702" s="185"/>
      <c r="I702" s="185"/>
      <c r="J702" s="185"/>
      <c r="K702" s="185"/>
    </row>
    <row r="703" ht="15.75" customHeight="1">
      <c r="A703" s="185"/>
      <c r="B703" s="185"/>
      <c r="C703" s="185"/>
      <c r="D703" s="185"/>
      <c r="E703" s="185"/>
      <c r="F703" s="185"/>
      <c r="G703" s="185"/>
      <c r="H703" s="185"/>
      <c r="I703" s="185"/>
      <c r="J703" s="185"/>
      <c r="K703" s="185"/>
    </row>
    <row r="704" ht="15.75" customHeight="1">
      <c r="A704" s="185"/>
      <c r="B704" s="185"/>
      <c r="C704" s="185"/>
      <c r="D704" s="185"/>
      <c r="E704" s="185"/>
      <c r="F704" s="185"/>
      <c r="G704" s="185"/>
      <c r="H704" s="185"/>
      <c r="I704" s="185"/>
      <c r="J704" s="185"/>
      <c r="K704" s="185"/>
    </row>
    <row r="705" ht="15.75" customHeight="1">
      <c r="A705" s="185"/>
      <c r="B705" s="185"/>
      <c r="C705" s="185"/>
      <c r="D705" s="185"/>
      <c r="E705" s="185"/>
      <c r="F705" s="185"/>
      <c r="G705" s="185"/>
      <c r="H705" s="185"/>
      <c r="I705" s="185"/>
      <c r="J705" s="185"/>
      <c r="K705" s="185"/>
    </row>
    <row r="706" ht="15.75" customHeight="1">
      <c r="A706" s="185"/>
      <c r="B706" s="185"/>
      <c r="C706" s="185"/>
      <c r="D706" s="185"/>
      <c r="E706" s="185"/>
      <c r="F706" s="185"/>
      <c r="G706" s="185"/>
      <c r="H706" s="185"/>
      <c r="I706" s="185"/>
      <c r="J706" s="185"/>
      <c r="K706" s="185"/>
    </row>
    <row r="707" ht="15.75" customHeight="1">
      <c r="A707" s="185"/>
      <c r="B707" s="185"/>
      <c r="C707" s="185"/>
      <c r="D707" s="185"/>
      <c r="E707" s="185"/>
      <c r="F707" s="185"/>
      <c r="G707" s="185"/>
      <c r="H707" s="185"/>
      <c r="I707" s="185"/>
      <c r="J707" s="185"/>
      <c r="K707" s="185"/>
    </row>
    <row r="708" ht="15.75" customHeight="1">
      <c r="A708" s="185"/>
      <c r="B708" s="185"/>
      <c r="C708" s="185"/>
      <c r="D708" s="185"/>
      <c r="E708" s="185"/>
      <c r="F708" s="185"/>
      <c r="G708" s="185"/>
      <c r="H708" s="185"/>
      <c r="I708" s="185"/>
      <c r="J708" s="185"/>
      <c r="K708" s="185"/>
    </row>
    <row r="709" ht="15.75" customHeight="1">
      <c r="A709" s="185"/>
      <c r="B709" s="185"/>
      <c r="C709" s="185"/>
      <c r="D709" s="185"/>
      <c r="E709" s="185"/>
      <c r="F709" s="185"/>
      <c r="G709" s="185"/>
      <c r="H709" s="185"/>
      <c r="I709" s="185"/>
      <c r="J709" s="185"/>
      <c r="K709" s="185"/>
    </row>
    <row r="710" ht="15.75" customHeight="1">
      <c r="A710" s="185"/>
      <c r="B710" s="185"/>
      <c r="C710" s="185"/>
      <c r="D710" s="185"/>
      <c r="E710" s="185"/>
      <c r="F710" s="185"/>
      <c r="G710" s="185"/>
      <c r="H710" s="185"/>
      <c r="I710" s="185"/>
      <c r="J710" s="185"/>
      <c r="K710" s="185"/>
    </row>
    <row r="711" ht="15.75" customHeight="1">
      <c r="A711" s="185"/>
      <c r="B711" s="185"/>
      <c r="C711" s="185"/>
      <c r="D711" s="185"/>
      <c r="E711" s="185"/>
      <c r="F711" s="185"/>
      <c r="G711" s="185"/>
      <c r="H711" s="185"/>
      <c r="I711" s="185"/>
      <c r="J711" s="185"/>
      <c r="K711" s="185"/>
    </row>
    <row r="712" ht="15.75" customHeight="1">
      <c r="A712" s="185"/>
      <c r="B712" s="185"/>
      <c r="C712" s="185"/>
      <c r="D712" s="185"/>
      <c r="E712" s="185"/>
      <c r="F712" s="185"/>
      <c r="G712" s="185"/>
      <c r="H712" s="185"/>
      <c r="I712" s="185"/>
      <c r="J712" s="185"/>
      <c r="K712" s="185"/>
    </row>
    <row r="713" ht="15.75" customHeight="1">
      <c r="A713" s="185"/>
      <c r="B713" s="185"/>
      <c r="C713" s="185"/>
      <c r="D713" s="185"/>
      <c r="E713" s="185"/>
      <c r="F713" s="185"/>
      <c r="G713" s="185"/>
      <c r="H713" s="185"/>
      <c r="I713" s="185"/>
      <c r="J713" s="185"/>
      <c r="K713" s="185"/>
    </row>
    <row r="714" ht="15.75" customHeight="1">
      <c r="A714" s="185"/>
      <c r="B714" s="185"/>
      <c r="C714" s="185"/>
      <c r="D714" s="185"/>
      <c r="E714" s="185"/>
      <c r="F714" s="185"/>
      <c r="G714" s="185"/>
      <c r="H714" s="185"/>
      <c r="I714" s="185"/>
      <c r="J714" s="185"/>
      <c r="K714" s="185"/>
    </row>
    <row r="715" ht="15.75" customHeight="1">
      <c r="A715" s="185"/>
      <c r="B715" s="185"/>
      <c r="C715" s="185"/>
      <c r="D715" s="185"/>
      <c r="E715" s="185"/>
      <c r="F715" s="185"/>
      <c r="G715" s="185"/>
      <c r="H715" s="185"/>
      <c r="I715" s="185"/>
      <c r="J715" s="185"/>
      <c r="K715" s="185"/>
    </row>
    <row r="716" ht="15.75" customHeight="1">
      <c r="A716" s="185"/>
      <c r="B716" s="185"/>
      <c r="C716" s="185"/>
      <c r="D716" s="185"/>
      <c r="E716" s="185"/>
      <c r="F716" s="185"/>
      <c r="G716" s="185"/>
      <c r="H716" s="185"/>
      <c r="I716" s="185"/>
      <c r="J716" s="185"/>
      <c r="K716" s="185"/>
    </row>
    <row r="717" ht="15.75" customHeight="1">
      <c r="A717" s="185"/>
      <c r="B717" s="185"/>
      <c r="C717" s="185"/>
      <c r="D717" s="185"/>
      <c r="E717" s="185"/>
      <c r="F717" s="185"/>
      <c r="G717" s="185"/>
      <c r="H717" s="185"/>
      <c r="I717" s="185"/>
      <c r="J717" s="185"/>
      <c r="K717" s="185"/>
    </row>
    <row r="718" ht="15.75" customHeight="1">
      <c r="A718" s="185"/>
      <c r="B718" s="185"/>
      <c r="C718" s="185"/>
      <c r="D718" s="185"/>
      <c r="E718" s="185"/>
      <c r="F718" s="185"/>
      <c r="G718" s="185"/>
      <c r="H718" s="185"/>
      <c r="I718" s="185"/>
      <c r="J718" s="185"/>
      <c r="K718" s="185"/>
    </row>
    <row r="719" ht="15.75" customHeight="1">
      <c r="A719" s="185"/>
      <c r="B719" s="185"/>
      <c r="C719" s="185"/>
      <c r="D719" s="185"/>
      <c r="E719" s="185"/>
      <c r="F719" s="185"/>
      <c r="G719" s="185"/>
      <c r="H719" s="185"/>
      <c r="I719" s="185"/>
      <c r="J719" s="185"/>
      <c r="K719" s="185"/>
    </row>
    <row r="720" ht="15.75" customHeight="1">
      <c r="A720" s="185"/>
      <c r="B720" s="185"/>
      <c r="C720" s="185"/>
      <c r="D720" s="185"/>
      <c r="E720" s="185"/>
      <c r="F720" s="185"/>
      <c r="G720" s="185"/>
      <c r="H720" s="185"/>
      <c r="I720" s="185"/>
      <c r="J720" s="185"/>
      <c r="K720" s="185"/>
    </row>
    <row r="721" ht="15.75" customHeight="1">
      <c r="A721" s="185"/>
      <c r="B721" s="185"/>
      <c r="C721" s="185"/>
      <c r="D721" s="185"/>
      <c r="E721" s="185"/>
      <c r="F721" s="185"/>
      <c r="G721" s="185"/>
      <c r="H721" s="185"/>
      <c r="I721" s="185"/>
      <c r="J721" s="185"/>
      <c r="K721" s="185"/>
    </row>
    <row r="722" ht="15.75" customHeight="1">
      <c r="A722" s="185"/>
      <c r="B722" s="185"/>
      <c r="C722" s="185"/>
      <c r="D722" s="185"/>
      <c r="E722" s="185"/>
      <c r="F722" s="185"/>
      <c r="G722" s="185"/>
      <c r="H722" s="185"/>
      <c r="I722" s="185"/>
      <c r="J722" s="185"/>
      <c r="K722" s="185"/>
    </row>
    <row r="723" ht="15.75" customHeight="1">
      <c r="A723" s="185"/>
      <c r="B723" s="185"/>
      <c r="C723" s="185"/>
      <c r="D723" s="185"/>
      <c r="E723" s="185"/>
      <c r="F723" s="185"/>
      <c r="G723" s="185"/>
      <c r="H723" s="185"/>
      <c r="I723" s="185"/>
      <c r="J723" s="185"/>
      <c r="K723" s="185"/>
    </row>
    <row r="724" ht="15.75" customHeight="1">
      <c r="A724" s="185"/>
      <c r="B724" s="185"/>
      <c r="C724" s="185"/>
      <c r="D724" s="185"/>
      <c r="E724" s="185"/>
      <c r="F724" s="185"/>
      <c r="G724" s="185"/>
      <c r="H724" s="185"/>
      <c r="I724" s="185"/>
      <c r="J724" s="185"/>
      <c r="K724" s="185"/>
    </row>
    <row r="725" ht="15.75" customHeight="1">
      <c r="A725" s="185"/>
      <c r="B725" s="185"/>
      <c r="C725" s="185"/>
      <c r="D725" s="185"/>
      <c r="E725" s="185"/>
      <c r="F725" s="185"/>
      <c r="G725" s="185"/>
      <c r="H725" s="185"/>
      <c r="I725" s="185"/>
      <c r="J725" s="185"/>
      <c r="K725" s="185"/>
    </row>
    <row r="726" ht="15.75" customHeight="1">
      <c r="A726" s="185"/>
      <c r="B726" s="185"/>
      <c r="C726" s="185"/>
      <c r="D726" s="185"/>
      <c r="E726" s="185"/>
      <c r="F726" s="185"/>
      <c r="G726" s="185"/>
      <c r="H726" s="185"/>
      <c r="I726" s="185"/>
      <c r="J726" s="185"/>
      <c r="K726" s="185"/>
    </row>
    <row r="727" ht="15.75" customHeight="1">
      <c r="A727" s="185"/>
      <c r="B727" s="185"/>
      <c r="C727" s="185"/>
      <c r="D727" s="185"/>
      <c r="E727" s="185"/>
      <c r="F727" s="185"/>
      <c r="G727" s="185"/>
      <c r="H727" s="185"/>
      <c r="I727" s="185"/>
      <c r="J727" s="185"/>
      <c r="K727" s="185"/>
    </row>
    <row r="728" ht="15.75" customHeight="1">
      <c r="A728" s="185"/>
      <c r="B728" s="185"/>
      <c r="C728" s="185"/>
      <c r="D728" s="185"/>
      <c r="E728" s="185"/>
      <c r="F728" s="185"/>
      <c r="G728" s="185"/>
      <c r="H728" s="185"/>
      <c r="I728" s="185"/>
      <c r="J728" s="185"/>
      <c r="K728" s="185"/>
    </row>
    <row r="729" ht="15.75" customHeight="1">
      <c r="A729" s="185"/>
      <c r="B729" s="185"/>
      <c r="C729" s="185"/>
      <c r="D729" s="185"/>
      <c r="E729" s="185"/>
      <c r="F729" s="185"/>
      <c r="G729" s="185"/>
      <c r="H729" s="185"/>
      <c r="I729" s="185"/>
      <c r="J729" s="185"/>
      <c r="K729" s="185"/>
    </row>
    <row r="730" ht="15.75" customHeight="1">
      <c r="A730" s="185"/>
      <c r="B730" s="185"/>
      <c r="C730" s="185"/>
      <c r="D730" s="185"/>
      <c r="E730" s="185"/>
      <c r="F730" s="185"/>
      <c r="G730" s="185"/>
      <c r="H730" s="185"/>
      <c r="I730" s="185"/>
      <c r="J730" s="185"/>
      <c r="K730" s="185"/>
    </row>
    <row r="731" ht="15.75" customHeight="1">
      <c r="A731" s="185"/>
      <c r="B731" s="185"/>
      <c r="C731" s="185"/>
      <c r="D731" s="185"/>
      <c r="E731" s="185"/>
      <c r="F731" s="185"/>
      <c r="G731" s="185"/>
      <c r="H731" s="185"/>
      <c r="I731" s="185"/>
      <c r="J731" s="185"/>
      <c r="K731" s="185"/>
    </row>
    <row r="732" ht="15.75" customHeight="1">
      <c r="A732" s="185"/>
      <c r="B732" s="185"/>
      <c r="C732" s="185"/>
      <c r="D732" s="185"/>
      <c r="E732" s="185"/>
      <c r="F732" s="185"/>
      <c r="G732" s="185"/>
      <c r="H732" s="185"/>
      <c r="I732" s="185"/>
      <c r="J732" s="185"/>
      <c r="K732" s="185"/>
    </row>
    <row r="733" ht="15.75" customHeight="1">
      <c r="A733" s="185"/>
      <c r="B733" s="185"/>
      <c r="C733" s="185"/>
      <c r="D733" s="185"/>
      <c r="E733" s="185"/>
      <c r="F733" s="185"/>
      <c r="G733" s="185"/>
      <c r="H733" s="185"/>
      <c r="I733" s="185"/>
      <c r="J733" s="185"/>
      <c r="K733" s="185"/>
    </row>
    <row r="734" ht="15.75" customHeight="1">
      <c r="A734" s="185"/>
      <c r="B734" s="185"/>
      <c r="C734" s="185"/>
      <c r="D734" s="185"/>
      <c r="E734" s="185"/>
      <c r="F734" s="185"/>
      <c r="G734" s="185"/>
      <c r="H734" s="185"/>
      <c r="I734" s="185"/>
      <c r="J734" s="185"/>
      <c r="K734" s="185"/>
    </row>
    <row r="735" ht="15.75" customHeight="1">
      <c r="A735" s="185"/>
      <c r="B735" s="185"/>
      <c r="C735" s="185"/>
      <c r="D735" s="185"/>
      <c r="E735" s="185"/>
      <c r="F735" s="185"/>
      <c r="G735" s="185"/>
      <c r="H735" s="185"/>
      <c r="I735" s="185"/>
      <c r="J735" s="185"/>
      <c r="K735" s="185"/>
    </row>
    <row r="736" ht="15.75" customHeight="1">
      <c r="A736" s="185"/>
      <c r="B736" s="185"/>
      <c r="C736" s="185"/>
      <c r="D736" s="185"/>
      <c r="E736" s="185"/>
      <c r="F736" s="185"/>
      <c r="G736" s="185"/>
      <c r="H736" s="185"/>
      <c r="I736" s="185"/>
      <c r="J736" s="185"/>
      <c r="K736" s="185"/>
    </row>
    <row r="737" ht="15.75" customHeight="1">
      <c r="A737" s="185"/>
      <c r="B737" s="185"/>
      <c r="C737" s="185"/>
      <c r="D737" s="185"/>
      <c r="E737" s="185"/>
      <c r="F737" s="185"/>
      <c r="G737" s="185"/>
      <c r="H737" s="185"/>
      <c r="I737" s="185"/>
      <c r="J737" s="185"/>
      <c r="K737" s="185"/>
    </row>
    <row r="738" ht="15.75" customHeight="1">
      <c r="A738" s="185"/>
      <c r="B738" s="185"/>
      <c r="C738" s="185"/>
      <c r="D738" s="185"/>
      <c r="E738" s="185"/>
      <c r="F738" s="185"/>
      <c r="G738" s="185"/>
      <c r="H738" s="185"/>
      <c r="I738" s="185"/>
      <c r="J738" s="185"/>
      <c r="K738" s="185"/>
    </row>
    <row r="739" ht="15.75" customHeight="1">
      <c r="A739" s="185"/>
      <c r="B739" s="185"/>
      <c r="C739" s="185"/>
      <c r="D739" s="185"/>
      <c r="E739" s="185"/>
      <c r="F739" s="185"/>
      <c r="G739" s="185"/>
      <c r="H739" s="185"/>
      <c r="I739" s="185"/>
      <c r="J739" s="185"/>
      <c r="K739" s="185"/>
    </row>
    <row r="740" ht="15.75" customHeight="1">
      <c r="A740" s="185"/>
      <c r="B740" s="185"/>
      <c r="C740" s="185"/>
      <c r="D740" s="185"/>
      <c r="E740" s="185"/>
      <c r="F740" s="185"/>
      <c r="G740" s="185"/>
      <c r="H740" s="185"/>
      <c r="I740" s="185"/>
      <c r="J740" s="185"/>
      <c r="K740" s="185"/>
    </row>
    <row r="741" ht="15.75" customHeight="1">
      <c r="A741" s="185"/>
      <c r="B741" s="185"/>
      <c r="C741" s="185"/>
      <c r="D741" s="185"/>
      <c r="E741" s="185"/>
      <c r="F741" s="185"/>
      <c r="G741" s="185"/>
      <c r="H741" s="185"/>
      <c r="I741" s="185"/>
      <c r="J741" s="185"/>
      <c r="K741" s="185"/>
    </row>
    <row r="742" ht="15.75" customHeight="1">
      <c r="A742" s="185"/>
      <c r="B742" s="185"/>
      <c r="C742" s="185"/>
      <c r="D742" s="185"/>
      <c r="E742" s="185"/>
      <c r="F742" s="185"/>
      <c r="G742" s="185"/>
      <c r="H742" s="185"/>
      <c r="I742" s="185"/>
      <c r="J742" s="185"/>
      <c r="K742" s="185"/>
    </row>
    <row r="743" ht="15.75" customHeight="1">
      <c r="A743" s="185"/>
      <c r="B743" s="185"/>
      <c r="C743" s="185"/>
      <c r="D743" s="185"/>
      <c r="E743" s="185"/>
      <c r="F743" s="185"/>
      <c r="G743" s="185"/>
      <c r="H743" s="185"/>
      <c r="I743" s="185"/>
      <c r="J743" s="185"/>
      <c r="K743" s="185"/>
    </row>
    <row r="744" ht="15.75" customHeight="1">
      <c r="A744" s="185"/>
      <c r="B744" s="185"/>
      <c r="C744" s="185"/>
      <c r="D744" s="185"/>
      <c r="E744" s="185"/>
      <c r="F744" s="185"/>
      <c r="G744" s="185"/>
      <c r="H744" s="185"/>
      <c r="I744" s="185"/>
      <c r="J744" s="185"/>
      <c r="K744" s="185"/>
    </row>
    <row r="745" ht="15.75" customHeight="1">
      <c r="A745" s="185"/>
      <c r="B745" s="185"/>
      <c r="C745" s="185"/>
      <c r="D745" s="185"/>
      <c r="E745" s="185"/>
      <c r="F745" s="185"/>
      <c r="G745" s="185"/>
      <c r="H745" s="185"/>
      <c r="I745" s="185"/>
      <c r="J745" s="185"/>
      <c r="K745" s="185"/>
    </row>
    <row r="746" ht="15.75" customHeight="1">
      <c r="A746" s="185"/>
      <c r="B746" s="185"/>
      <c r="C746" s="185"/>
      <c r="D746" s="185"/>
      <c r="E746" s="185"/>
      <c r="F746" s="185"/>
      <c r="G746" s="185"/>
      <c r="H746" s="185"/>
      <c r="I746" s="185"/>
      <c r="J746" s="185"/>
      <c r="K746" s="185"/>
    </row>
    <row r="747" ht="15.75" customHeight="1">
      <c r="A747" s="185"/>
      <c r="B747" s="185"/>
      <c r="C747" s="185"/>
      <c r="D747" s="185"/>
      <c r="E747" s="185"/>
      <c r="F747" s="185"/>
      <c r="G747" s="185"/>
      <c r="H747" s="185"/>
      <c r="I747" s="185"/>
      <c r="J747" s="185"/>
      <c r="K747" s="185"/>
    </row>
    <row r="748" ht="15.75" customHeight="1">
      <c r="A748" s="185"/>
      <c r="B748" s="185"/>
      <c r="C748" s="185"/>
      <c r="D748" s="185"/>
      <c r="E748" s="185"/>
      <c r="F748" s="185"/>
      <c r="G748" s="185"/>
      <c r="H748" s="185"/>
      <c r="I748" s="185"/>
      <c r="J748" s="185"/>
      <c r="K748" s="185"/>
    </row>
    <row r="749" ht="15.75" customHeight="1">
      <c r="A749" s="185"/>
      <c r="B749" s="185"/>
      <c r="C749" s="185"/>
      <c r="D749" s="185"/>
      <c r="E749" s="185"/>
      <c r="F749" s="185"/>
      <c r="G749" s="185"/>
      <c r="H749" s="185"/>
      <c r="I749" s="185"/>
      <c r="J749" s="185"/>
      <c r="K749" s="185"/>
    </row>
    <row r="750" ht="15.75" customHeight="1">
      <c r="A750" s="185"/>
      <c r="B750" s="185"/>
      <c r="C750" s="185"/>
      <c r="D750" s="185"/>
      <c r="E750" s="185"/>
      <c r="F750" s="185"/>
      <c r="G750" s="185"/>
      <c r="H750" s="185"/>
      <c r="I750" s="185"/>
      <c r="J750" s="185"/>
      <c r="K750" s="185"/>
    </row>
    <row r="751" ht="15.75" customHeight="1">
      <c r="A751" s="185"/>
      <c r="B751" s="185"/>
      <c r="C751" s="185"/>
      <c r="D751" s="185"/>
      <c r="E751" s="185"/>
      <c r="F751" s="185"/>
      <c r="G751" s="185"/>
      <c r="H751" s="185"/>
      <c r="I751" s="185"/>
      <c r="J751" s="185"/>
      <c r="K751" s="185"/>
    </row>
    <row r="752" ht="15.75" customHeight="1">
      <c r="A752" s="185"/>
      <c r="B752" s="185"/>
      <c r="C752" s="185"/>
      <c r="D752" s="185"/>
      <c r="E752" s="185"/>
      <c r="F752" s="185"/>
      <c r="G752" s="185"/>
      <c r="H752" s="185"/>
      <c r="I752" s="185"/>
      <c r="J752" s="185"/>
      <c r="K752" s="185"/>
    </row>
    <row r="753" ht="15.75" customHeight="1">
      <c r="A753" s="185"/>
      <c r="B753" s="185"/>
      <c r="C753" s="185"/>
      <c r="D753" s="185"/>
      <c r="E753" s="185"/>
      <c r="F753" s="185"/>
      <c r="G753" s="185"/>
      <c r="H753" s="185"/>
      <c r="I753" s="185"/>
      <c r="J753" s="185"/>
      <c r="K753" s="185"/>
    </row>
    <row r="754" ht="15.75" customHeight="1">
      <c r="A754" s="185"/>
      <c r="B754" s="185"/>
      <c r="C754" s="185"/>
      <c r="D754" s="185"/>
      <c r="E754" s="185"/>
      <c r="F754" s="185"/>
      <c r="G754" s="185"/>
      <c r="H754" s="185"/>
      <c r="I754" s="185"/>
      <c r="J754" s="185"/>
      <c r="K754" s="185"/>
    </row>
    <row r="755" ht="15.75" customHeight="1">
      <c r="A755" s="185"/>
      <c r="B755" s="185"/>
      <c r="C755" s="185"/>
      <c r="D755" s="185"/>
      <c r="E755" s="185"/>
      <c r="F755" s="185"/>
      <c r="G755" s="185"/>
      <c r="H755" s="185"/>
      <c r="I755" s="185"/>
      <c r="J755" s="185"/>
      <c r="K755" s="185"/>
    </row>
  </sheetData>
  <printOptions/>
  <pageMargins bottom="0.787401575" footer="0.0" header="0.0" left="0.7" right="0.7" top="0.787401575"/>
  <pageSetup orientation="landscape"/>
  <drawing r:id="rId1"/>
</worksheet>
</file>