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v_A" sheetId="1" r:id="rId4"/>
    <sheet state="visible" name="div_B" sheetId="2" r:id="rId5"/>
    <sheet state="visible" name="div_C" sheetId="3" r:id="rId6"/>
    <sheet state="visible" name="div_D" sheetId="4" r:id="rId7"/>
    <sheet state="visible" name="div_E" sheetId="5" r:id="rId8"/>
    <sheet state="visible" name="div_F" sheetId="6" r:id="rId9"/>
    <sheet state="visible" name="div_G" sheetId="7" r:id="rId10"/>
    <sheet state="visible" name="celkem" sheetId="8" r:id="rId11"/>
    <sheet state="hidden" name="seznam" sheetId="9" r:id="rId12"/>
  </sheets>
  <definedNames>
    <definedName name="a">#REF!</definedName>
    <definedName name="seznam_mladsi">#REF!</definedName>
  </definedNames>
  <calcPr/>
</workbook>
</file>

<file path=xl/sharedStrings.xml><?xml version="1.0" encoding="utf-8"?>
<sst xmlns="http://schemas.openxmlformats.org/spreadsheetml/2006/main" count="2756" uniqueCount="513">
  <si>
    <t>3. KBT Libereckého kraje</t>
  </si>
  <si>
    <t>Hrádek nad Nisou, 17.11.2024</t>
  </si>
  <si>
    <t>Divize</t>
  </si>
  <si>
    <t>A</t>
  </si>
  <si>
    <t>Základní skupiny</t>
  </si>
  <si>
    <t>skupina A</t>
  </si>
  <si>
    <t>v</t>
  </si>
  <si>
    <t>p</t>
  </si>
  <si>
    <t>sety</t>
  </si>
  <si>
    <t>b</t>
  </si>
  <si>
    <t>m</t>
  </si>
  <si>
    <t>Nypl Patrik (2) (Bižu)</t>
  </si>
  <si>
    <t>xxx</t>
  </si>
  <si>
    <t>:</t>
  </si>
  <si>
    <t>Kožich Vítek (23) (PINK!)</t>
  </si>
  <si>
    <t>Kout Matěj (29) (KMST)</t>
  </si>
  <si>
    <t>Svoboda Daniel (28) (STAR)</t>
  </si>
  <si>
    <t>skupina B</t>
  </si>
  <si>
    <t>Csizmazia Antonín (3) (Turnov)</t>
  </si>
  <si>
    <t>Krejčík Jan (22) (Bižu)</t>
  </si>
  <si>
    <t>4:5</t>
  </si>
  <si>
    <t>Korpová Tereza (31) (PINK!)</t>
  </si>
  <si>
    <t>5:4</t>
  </si>
  <si>
    <t>Günter Tomáš (26) (KMST)</t>
  </si>
  <si>
    <t>4:4</t>
  </si>
  <si>
    <t>skupina C</t>
  </si>
  <si>
    <t>Jungman Filip (13) (PINK!)</t>
  </si>
  <si>
    <t>Košťák Matěj (21) (Bižu)</t>
  </si>
  <si>
    <t>Stach Vojtěch (32) (STAR)</t>
  </si>
  <si>
    <t>Bartoň David (25) (SKST)</t>
  </si>
  <si>
    <t>skupina D</t>
  </si>
  <si>
    <t>Vít Josef (4) (KMST)</t>
  </si>
  <si>
    <t>Holubová Barbora (16) (STAR)</t>
  </si>
  <si>
    <t>Kubíček Tomáš (32) (Bižu)</t>
  </si>
  <si>
    <t>Nohejl Vojtěch (26) (ST Fr.)</t>
  </si>
  <si>
    <t>o 1.-8. místo</t>
  </si>
  <si>
    <t>3:0</t>
  </si>
  <si>
    <t>1:3</t>
  </si>
  <si>
    <t>3:2</t>
  </si>
  <si>
    <t>0:3</t>
  </si>
  <si>
    <t>o 5.-8. místo</t>
  </si>
  <si>
    <t>2:3</t>
  </si>
  <si>
    <t>o 3.-4. místo</t>
  </si>
  <si>
    <t>o 7.-8. místo</t>
  </si>
  <si>
    <t>o 9.-16.místo</t>
  </si>
  <si>
    <t>o 13.-16.místo</t>
  </si>
  <si>
    <t>o 11.-12. místo</t>
  </si>
  <si>
    <t>o 15.-16.místo</t>
  </si>
  <si>
    <t>B</t>
  </si>
  <si>
    <t>Čupcová Viktorie (12) (NB)</t>
  </si>
  <si>
    <t>Škorpil Jaroslav (37) (ČL)</t>
  </si>
  <si>
    <t>5:5</t>
  </si>
  <si>
    <t>Čečerle Matouš (53) (KMST)</t>
  </si>
  <si>
    <t>Šimková Kristýna (47) (Chrast.)</t>
  </si>
  <si>
    <t>Prousková Barbora (15) (PINK!)</t>
  </si>
  <si>
    <t>Cyprián Ondřej (39) (KMST)</t>
  </si>
  <si>
    <t>Táborský Václav (55) (STAR)</t>
  </si>
  <si>
    <t>Janatka Adam (52) (ČL)</t>
  </si>
  <si>
    <t>Komárek Patrik (20) (AST)</t>
  </si>
  <si>
    <t>Kuntoš Filip (37) (SKST)</t>
  </si>
  <si>
    <t>Kostan Daniel (62) (PINK!)</t>
  </si>
  <si>
    <t>Khail Josef (45) (Bižu)</t>
  </si>
  <si>
    <t>Křivánek Viktor (36) (Ji KŠ)</t>
  </si>
  <si>
    <t>Roubíček Petr (41) (STAR)</t>
  </si>
  <si>
    <t>Mervart Jan (57) (PINK!)</t>
  </si>
  <si>
    <t>Valášek Šimon (47) (KMST)</t>
  </si>
  <si>
    <t>3:1</t>
  </si>
  <si>
    <t>C</t>
  </si>
  <si>
    <t>Hudák František (40) (Bižu)</t>
  </si>
  <si>
    <t>Šedina Petr (59) (Hrádek)</t>
  </si>
  <si>
    <t>Polívka Matyáš (89) (PINK!)</t>
  </si>
  <si>
    <t>Humhal Jiří (69) (ČL)</t>
  </si>
  <si>
    <t>Šerpán Radek (43) (STAR)</t>
  </si>
  <si>
    <t>Johanová Sofie (59) (Víchová)</t>
  </si>
  <si>
    <t>Kolář Daniel (86) (ST Fr.)</t>
  </si>
  <si>
    <t>Daníček Zdenek (81) (Ji KŠ)</t>
  </si>
  <si>
    <t>Provazníková Alena (58) (Bižu)</t>
  </si>
  <si>
    <t>Kuchyňka Jaroslav (65) (ČL)</t>
  </si>
  <si>
    <t>Jakůbek Vojtěch (81) (PINK!)</t>
  </si>
  <si>
    <t>Trojan Jáchym (46) (KMST)</t>
  </si>
  <si>
    <t>Rachač Daniel (67) (ČL)</t>
  </si>
  <si>
    <t>Růžková Stella (81) (PINK!)</t>
  </si>
  <si>
    <t>D</t>
  </si>
  <si>
    <t>Čupcová Valerie (50) (NB)</t>
  </si>
  <si>
    <t>Kozák Jan (92) (Bižu)</t>
  </si>
  <si>
    <t>Juriga Matěj (113) (PINK!)</t>
  </si>
  <si>
    <t>Louda Ondřej (105) (PINK!)</t>
  </si>
  <si>
    <t>Tesař Matěj (74) (Jablonné)</t>
  </si>
  <si>
    <t>Svoboda Jan (98) (PINK!)</t>
  </si>
  <si>
    <t>3:5</t>
  </si>
  <si>
    <t>Sainzaya Bayarsuren (119) (ČL)</t>
  </si>
  <si>
    <t>Koukl Adam (97) (Bižu)</t>
  </si>
  <si>
    <t>5:3</t>
  </si>
  <si>
    <t>Cháb Kristián (87) (Ji KŠ)</t>
  </si>
  <si>
    <t>Vorel Jan (93) (PINK!)</t>
  </si>
  <si>
    <t>Trávníčková Tereza (114) (Hrádek)</t>
  </si>
  <si>
    <t>Pinc Jonáš (108) (AST)</t>
  </si>
  <si>
    <t>Eder Matyáš (90) (PINK!)</t>
  </si>
  <si>
    <t>Švarc Dominik (94) (Bižu)</t>
  </si>
  <si>
    <t>Jantsch Antonín (114) (KMST)</t>
  </si>
  <si>
    <t>Beran Antonín (102) (ČL)</t>
  </si>
  <si>
    <t>WO</t>
  </si>
  <si>
    <t>E</t>
  </si>
  <si>
    <t>Vargová Stella (103) (PINK!)</t>
  </si>
  <si>
    <t>Diblík Lukáš (121) (KMST)</t>
  </si>
  <si>
    <t>Doubrava Matyáš (148) (PINK!)</t>
  </si>
  <si>
    <t>Hlubuček František (125) (N. Ves)</t>
  </si>
  <si>
    <t>Kuchyňa Josef (106) (Bižu)</t>
  </si>
  <si>
    <t>Brát Štěpán (118) (PINK!)</t>
  </si>
  <si>
    <t>Mazánek Petr (131) (Chrast.)</t>
  </si>
  <si>
    <t>Novotný Ondřej (129) (PINK!)</t>
  </si>
  <si>
    <t>Harus Petr (111) (PINK!)</t>
  </si>
  <si>
    <t>Baumruková Anežka (123) (PINK!)</t>
  </si>
  <si>
    <t>Trojan Vincent (132) (KMST)</t>
  </si>
  <si>
    <t>Štěpánek Petr (130) (Bižu)</t>
  </si>
  <si>
    <t>3:3</t>
  </si>
  <si>
    <t>Ondráček Josef (116) (Bižu)</t>
  </si>
  <si>
    <t>Landyš Jan (121) (PINK!)</t>
  </si>
  <si>
    <t>3:4</t>
  </si>
  <si>
    <t>Peřina Jan (135) (PINK!)</t>
  </si>
  <si>
    <t>Moravec Matyáš (126) (KMST)</t>
  </si>
  <si>
    <t>F</t>
  </si>
  <si>
    <t>Bujok Matěj (117) (AST)</t>
  </si>
  <si>
    <t>Plch Niko (145) (AST)</t>
  </si>
  <si>
    <t>Leksa Michal (155) (STAR)</t>
  </si>
  <si>
    <t>Soukup Dominik (153) (Ji KŠ)</t>
  </si>
  <si>
    <t>Soukupová Magdalena (133) (PINK!)</t>
  </si>
  <si>
    <t>Drvota Bruno (141) (AST)</t>
  </si>
  <si>
    <t>Pálfi David (161) (STAR)</t>
  </si>
  <si>
    <t>Helebrant Aleš (153) (KMST)</t>
  </si>
  <si>
    <t>Kyselová Angelika (135) (STAR)</t>
  </si>
  <si>
    <t>Šulc Adam (145) (PINK!)</t>
  </si>
  <si>
    <t>Žižková Nikola (160) (Chrast.)</t>
  </si>
  <si>
    <t>Majorová Simona (151) (AST)</t>
  </si>
  <si>
    <t>Bujok Ondřej (138) (AST)</t>
  </si>
  <si>
    <t>Bečková Adéla (142) (STAR)</t>
  </si>
  <si>
    <t>Mařanová Alena (155) (N. Ves)</t>
  </si>
  <si>
    <t>Nováková Karolína (150) (PINK!)</t>
  </si>
  <si>
    <t>G</t>
  </si>
  <si>
    <t>Dočekal František (147) (PINK!)</t>
  </si>
  <si>
    <t>Libenský David (199) (ČL)</t>
  </si>
  <si>
    <t>Ponocný Radek (199) (STAR)</t>
  </si>
  <si>
    <t>Horáčková Dorota (149) (STAR)</t>
  </si>
  <si>
    <t>Hůlka Jiří (199) (PINK!)</t>
  </si>
  <si>
    <t>Koutecký Filip (199) (ČL)</t>
  </si>
  <si>
    <t>Kučera David (161) (PINK!)</t>
  </si>
  <si>
    <t>Poštolka Ondřej (199) (KMST)</t>
  </si>
  <si>
    <t>Pospíšil Tomáš (199) (Bižu)</t>
  </si>
  <si>
    <t>Novák Marek (163) (JnJ)</t>
  </si>
  <si>
    <t>Cihlelka Lukáš (199) (PINK!)</t>
  </si>
  <si>
    <t>Turecký David (199) (PINK!)</t>
  </si>
  <si>
    <t>skupina E</t>
  </si>
  <si>
    <t>Plch Vilém (164) (AST)</t>
  </si>
  <si>
    <t>Vaníček Jiří (199) (PINK!)</t>
  </si>
  <si>
    <t>Farský Jan (199) (PINK!)</t>
  </si>
  <si>
    <t>Valachová Anna (199) (KMST)</t>
  </si>
  <si>
    <t>skupina F</t>
  </si>
  <si>
    <t>Kakačová Kateřina (165) (Chrast.)</t>
  </si>
  <si>
    <t>Anton Petr (199) (PINK!)</t>
  </si>
  <si>
    <t>Syrovátko Štěpán (199) (KMST)</t>
  </si>
  <si>
    <t>skupina G</t>
  </si>
  <si>
    <t>Fejfar Marek (176) (N. Ves)</t>
  </si>
  <si>
    <t>Knobloch Václav (199) (PINK!)</t>
  </si>
  <si>
    <t>Šimík Max (199) (PINK!)</t>
  </si>
  <si>
    <t>skupina H</t>
  </si>
  <si>
    <t>Jujnovič Elen (186) (JnJ)</t>
  </si>
  <si>
    <t>Bošková Adéla (199) (PINK!)</t>
  </si>
  <si>
    <t>Jaška Petr (199) (AST)</t>
  </si>
  <si>
    <t>o 1.-16. místo</t>
  </si>
  <si>
    <t>o 13.-16. místo</t>
  </si>
  <si>
    <t>o 15.-16. místo</t>
  </si>
  <si>
    <t>o 17.-25. místo</t>
  </si>
  <si>
    <t>o 21.-25. místo</t>
  </si>
  <si>
    <t>o 19.-20. místo</t>
  </si>
  <si>
    <t>celkové výsledky</t>
  </si>
  <si>
    <t>Divize A</t>
  </si>
  <si>
    <t>body</t>
  </si>
  <si>
    <t>Divize B</t>
  </si>
  <si>
    <t>1.</t>
  </si>
  <si>
    <t>2.</t>
  </si>
  <si>
    <t>3.</t>
  </si>
  <si>
    <t>4.</t>
  </si>
  <si>
    <t>5.</t>
  </si>
  <si>
    <t>6.</t>
  </si>
  <si>
    <t>7.</t>
  </si>
  <si>
    <t>8.</t>
  </si>
  <si>
    <t>9.</t>
  </si>
  <si>
    <t>10.</t>
  </si>
  <si>
    <t>11.</t>
  </si>
  <si>
    <t>12.</t>
  </si>
  <si>
    <t>13.</t>
  </si>
  <si>
    <t>14.</t>
  </si>
  <si>
    <t>15.</t>
  </si>
  <si>
    <t>16.</t>
  </si>
  <si>
    <t>Divize C</t>
  </si>
  <si>
    <t>Divize D</t>
  </si>
  <si>
    <t>Divize E</t>
  </si>
  <si>
    <t>Divize F</t>
  </si>
  <si>
    <t>Divize G</t>
  </si>
  <si>
    <t>7.-8.</t>
  </si>
  <si>
    <t>11.-12.</t>
  </si>
  <si>
    <t>13.-16.</t>
  </si>
  <si>
    <t>17.</t>
  </si>
  <si>
    <t>18.</t>
  </si>
  <si>
    <t>19.</t>
  </si>
  <si>
    <t>20.</t>
  </si>
  <si>
    <t>21.</t>
  </si>
  <si>
    <t>22.</t>
  </si>
  <si>
    <t>23.-24.</t>
  </si>
  <si>
    <t>25.</t>
  </si>
  <si>
    <t>Wolf</t>
  </si>
  <si>
    <t>Filip</t>
  </si>
  <si>
    <t>PINK! Liberec</t>
  </si>
  <si>
    <t>LB</t>
  </si>
  <si>
    <t>U17</t>
  </si>
  <si>
    <t>ch</t>
  </si>
  <si>
    <t>Nypl</t>
  </si>
  <si>
    <t>Patrik</t>
  </si>
  <si>
    <t>B.  Jablonec n. N.</t>
  </si>
  <si>
    <t>Csizmazia</t>
  </si>
  <si>
    <t>Antonín</t>
  </si>
  <si>
    <t>Sokol Turnov</t>
  </si>
  <si>
    <t>U15</t>
  </si>
  <si>
    <t>Vít</t>
  </si>
  <si>
    <t>Josef</t>
  </si>
  <si>
    <t>KMST Liberec</t>
  </si>
  <si>
    <t>Brelka</t>
  </si>
  <si>
    <t>Zdeněk</t>
  </si>
  <si>
    <t>Korpová</t>
  </si>
  <si>
    <t>Romana</t>
  </si>
  <si>
    <t>U19</t>
  </si>
  <si>
    <t>d</t>
  </si>
  <si>
    <t>Ortová</t>
  </si>
  <si>
    <t>Pavlína</t>
  </si>
  <si>
    <t>SKST Liberec</t>
  </si>
  <si>
    <t>Faltus</t>
  </si>
  <si>
    <t>Dominik</t>
  </si>
  <si>
    <t>Černohub</t>
  </si>
  <si>
    <t>Jiskra Nový Bor</t>
  </si>
  <si>
    <t>Hanus</t>
  </si>
  <si>
    <t>Ondřej</t>
  </si>
  <si>
    <t>Jiskra Kam.Šenov</t>
  </si>
  <si>
    <t>Jungmann</t>
  </si>
  <si>
    <t>Matěj</t>
  </si>
  <si>
    <t>U13</t>
  </si>
  <si>
    <t>Čupcová</t>
  </si>
  <si>
    <t>Viktorie</t>
  </si>
  <si>
    <t>Jungman</t>
  </si>
  <si>
    <t>Perlík</t>
  </si>
  <si>
    <t>Prousková</t>
  </si>
  <si>
    <t>Barbora</t>
  </si>
  <si>
    <t>Holubová</t>
  </si>
  <si>
    <t>STAR Turnov</t>
  </si>
  <si>
    <t>Nechvíl</t>
  </si>
  <si>
    <t>Richard</t>
  </si>
  <si>
    <t>Šťastný</t>
  </si>
  <si>
    <t>Jiří</t>
  </si>
  <si>
    <t>Vogel</t>
  </si>
  <si>
    <t>Jakub</t>
  </si>
  <si>
    <t>Komárek</t>
  </si>
  <si>
    <t>AST K. Šenov</t>
  </si>
  <si>
    <t>Košťák</t>
  </si>
  <si>
    <t>Krejčík</t>
  </si>
  <si>
    <t>Jan</t>
  </si>
  <si>
    <t>Kožich</t>
  </si>
  <si>
    <t>Vítek</t>
  </si>
  <si>
    <t>Voplakal</t>
  </si>
  <si>
    <t>Vojtěch</t>
  </si>
  <si>
    <t>Bartoň</t>
  </si>
  <si>
    <t>David</t>
  </si>
  <si>
    <t>Günter</t>
  </si>
  <si>
    <t>Tomáš</t>
  </si>
  <si>
    <t>Nohejl</t>
  </si>
  <si>
    <t>ST Frýdlant</t>
  </si>
  <si>
    <t>Svoboda</t>
  </si>
  <si>
    <t>Daniel</t>
  </si>
  <si>
    <t>Kout</t>
  </si>
  <si>
    <t>Král</t>
  </si>
  <si>
    <t>Martin</t>
  </si>
  <si>
    <t>Tereza</t>
  </si>
  <si>
    <t>Stach</t>
  </si>
  <si>
    <t>Kubíček</t>
  </si>
  <si>
    <t>Pytlounová</t>
  </si>
  <si>
    <t>Nikola</t>
  </si>
  <si>
    <t>Novotný</t>
  </si>
  <si>
    <t>Viktor</t>
  </si>
  <si>
    <t>Křivánek</t>
  </si>
  <si>
    <t>Kuntoš</t>
  </si>
  <si>
    <t>Škorpil</t>
  </si>
  <si>
    <t>Jaroslav</t>
  </si>
  <si>
    <t>Loko Česká Lípa</t>
  </si>
  <si>
    <t>Cyprián</t>
  </si>
  <si>
    <t>Hudák</t>
  </si>
  <si>
    <t>František</t>
  </si>
  <si>
    <t>Roubíček</t>
  </si>
  <si>
    <t>Petr</t>
  </si>
  <si>
    <t>Salaba</t>
  </si>
  <si>
    <t>Marek</t>
  </si>
  <si>
    <t>Spartak Smržovka</t>
  </si>
  <si>
    <t>Šerpán</t>
  </si>
  <si>
    <t>Radek</t>
  </si>
  <si>
    <t>Maršík</t>
  </si>
  <si>
    <t>Khail</t>
  </si>
  <si>
    <t>Trojan</t>
  </si>
  <si>
    <t>Jáchym</t>
  </si>
  <si>
    <t>Valášek</t>
  </si>
  <si>
    <t>Šimon</t>
  </si>
  <si>
    <t>Šimková</t>
  </si>
  <si>
    <t>Kristýna</t>
  </si>
  <si>
    <t>Spartak Chrastava</t>
  </si>
  <si>
    <t>Michálek</t>
  </si>
  <si>
    <t>Valerie</t>
  </si>
  <si>
    <t>Havelka</t>
  </si>
  <si>
    <t>Samuel</t>
  </si>
  <si>
    <t>Janatka</t>
  </si>
  <si>
    <t>Adam</t>
  </si>
  <si>
    <t>Čečerle</t>
  </si>
  <si>
    <t>Matouš</t>
  </si>
  <si>
    <t>Vrzák</t>
  </si>
  <si>
    <t>Miroslav</t>
  </si>
  <si>
    <t>Táborský</t>
  </si>
  <si>
    <t>Václav</t>
  </si>
  <si>
    <t>Mervart</t>
  </si>
  <si>
    <t>Provazníková</t>
  </si>
  <si>
    <t>Alena</t>
  </si>
  <si>
    <t>Johanová</t>
  </si>
  <si>
    <t>Sofie</t>
  </si>
  <si>
    <t>Sokol Víchová</t>
  </si>
  <si>
    <t>Šedina</t>
  </si>
  <si>
    <t>Hrádek n.N.</t>
  </si>
  <si>
    <t>Vedral</t>
  </si>
  <si>
    <t>Lukáš</t>
  </si>
  <si>
    <t>Kostan</t>
  </si>
  <si>
    <t>Honsejk</t>
  </si>
  <si>
    <t>Malý</t>
  </si>
  <si>
    <t>Radovan</t>
  </si>
  <si>
    <t>Kuchyňka</t>
  </si>
  <si>
    <t>Krob</t>
  </si>
  <si>
    <t>Rachač</t>
  </si>
  <si>
    <t>Pařízek</t>
  </si>
  <si>
    <t>Humhal</t>
  </si>
  <si>
    <t>Krejbich</t>
  </si>
  <si>
    <t>Krotilová</t>
  </si>
  <si>
    <t>Adéla</t>
  </si>
  <si>
    <t>Hanusová</t>
  </si>
  <si>
    <t>Karolína</t>
  </si>
  <si>
    <t>Adamíra</t>
  </si>
  <si>
    <t>Tesař</t>
  </si>
  <si>
    <t>Jablonné v P.</t>
  </si>
  <si>
    <t>-</t>
  </si>
  <si>
    <t>Homza</t>
  </si>
  <si>
    <t>Tůma</t>
  </si>
  <si>
    <t>Theodor</t>
  </si>
  <si>
    <t>Petrusová</t>
  </si>
  <si>
    <t>Terezie</t>
  </si>
  <si>
    <t>Valdman</t>
  </si>
  <si>
    <t>Novák</t>
  </si>
  <si>
    <t>Motl</t>
  </si>
  <si>
    <t>Matyáš</t>
  </si>
  <si>
    <t>Daníček</t>
  </si>
  <si>
    <t>Zdenek</t>
  </si>
  <si>
    <t>Jakůbek</t>
  </si>
  <si>
    <t>Růžková</t>
  </si>
  <si>
    <t>Stella</t>
  </si>
  <si>
    <t>Karásek</t>
  </si>
  <si>
    <t>Jireček</t>
  </si>
  <si>
    <t>Kolář</t>
  </si>
  <si>
    <t>Cháb</t>
  </si>
  <si>
    <t>Kristián</t>
  </si>
  <si>
    <t>Palečková</t>
  </si>
  <si>
    <t>Veronika</t>
  </si>
  <si>
    <t>Polívka</t>
  </si>
  <si>
    <t>Eder</t>
  </si>
  <si>
    <t>Gajdoš</t>
  </si>
  <si>
    <t>Kozák</t>
  </si>
  <si>
    <t>Vorel</t>
  </si>
  <si>
    <t>Švarc</t>
  </si>
  <si>
    <t>Pol</t>
  </si>
  <si>
    <t>Gavor</t>
  </si>
  <si>
    <t>Koukl</t>
  </si>
  <si>
    <t>Sulovský</t>
  </si>
  <si>
    <t>Kryštof</t>
  </si>
  <si>
    <t>Vilém</t>
  </si>
  <si>
    <t>Štěpán</t>
  </si>
  <si>
    <t>Cechl</t>
  </si>
  <si>
    <t>Beran</t>
  </si>
  <si>
    <t>Vargová</t>
  </si>
  <si>
    <t>U11</t>
  </si>
  <si>
    <t>Andrle</t>
  </si>
  <si>
    <t>Louda</t>
  </si>
  <si>
    <t>Kuchyňa</t>
  </si>
  <si>
    <t>Svobodová</t>
  </si>
  <si>
    <t>Havel</t>
  </si>
  <si>
    <t>Pinc</t>
  </si>
  <si>
    <t>Jonáš</t>
  </si>
  <si>
    <t>Resl</t>
  </si>
  <si>
    <t>Teodor</t>
  </si>
  <si>
    <t>Harus</t>
  </si>
  <si>
    <t>Klinger</t>
  </si>
  <si>
    <t>Juriga</t>
  </si>
  <si>
    <t>Trávníčková</t>
  </si>
  <si>
    <t>Jantsch</t>
  </si>
  <si>
    <t>Ondráček</t>
  </si>
  <si>
    <t>Bujok</t>
  </si>
  <si>
    <t>Brát</t>
  </si>
  <si>
    <t>Žemlička</t>
  </si>
  <si>
    <t>Sainzaya</t>
  </si>
  <si>
    <t>Bayarsuren</t>
  </si>
  <si>
    <t>Diblík</t>
  </si>
  <si>
    <t>Landyš</t>
  </si>
  <si>
    <t>Baumruková</t>
  </si>
  <si>
    <t>Anežka</t>
  </si>
  <si>
    <t>Choleva</t>
  </si>
  <si>
    <t>Hlubuček</t>
  </si>
  <si>
    <t>Nová Ves</t>
  </si>
  <si>
    <t>Moravec</t>
  </si>
  <si>
    <t>Severýn</t>
  </si>
  <si>
    <t>Frydrychová</t>
  </si>
  <si>
    <t>Klára</t>
  </si>
  <si>
    <t>Štěpánek</t>
  </si>
  <si>
    <t>Mazánek</t>
  </si>
  <si>
    <t>Vincent</t>
  </si>
  <si>
    <t>Soukupová</t>
  </si>
  <si>
    <t>Magdalena</t>
  </si>
  <si>
    <t>Hájovská</t>
  </si>
  <si>
    <t>Lucie</t>
  </si>
  <si>
    <t>Kyselová</t>
  </si>
  <si>
    <t>Angelika</t>
  </si>
  <si>
    <t>Palarčík</t>
  </si>
  <si>
    <t>Peřina</t>
  </si>
  <si>
    <t>Bandermann</t>
  </si>
  <si>
    <t>Felix</t>
  </si>
  <si>
    <t>Strejc</t>
  </si>
  <si>
    <t>Drvota</t>
  </si>
  <si>
    <t>Bruno</t>
  </si>
  <si>
    <t>Bečková</t>
  </si>
  <si>
    <t>Pavel</t>
  </si>
  <si>
    <t>Dvořáková</t>
  </si>
  <si>
    <t>Plch</t>
  </si>
  <si>
    <t>Niko</t>
  </si>
  <si>
    <t>Šulc</t>
  </si>
  <si>
    <t>Dočekal</t>
  </si>
  <si>
    <t>Doubrava</t>
  </si>
  <si>
    <t>Horáčková</t>
  </si>
  <si>
    <t>Dorota</t>
  </si>
  <si>
    <t>Nováková</t>
  </si>
  <si>
    <t>Majorová</t>
  </si>
  <si>
    <t>Simona</t>
  </si>
  <si>
    <t>Ešner</t>
  </si>
  <si>
    <t>Soukup</t>
  </si>
  <si>
    <t>Helebrant</t>
  </si>
  <si>
    <t>Aleš</t>
  </si>
  <si>
    <t>Mareček</t>
  </si>
  <si>
    <t>Mařanová</t>
  </si>
  <si>
    <t>Leksa</t>
  </si>
  <si>
    <t>Michal</t>
  </si>
  <si>
    <t>Vondřich</t>
  </si>
  <si>
    <t>Červinka</t>
  </si>
  <si>
    <t>Žižková</t>
  </si>
  <si>
    <t>Pálfi</t>
  </si>
  <si>
    <t>Kučera</t>
  </si>
  <si>
    <t>Jablonec n. J.</t>
  </si>
  <si>
    <t>Kakačová</t>
  </si>
  <si>
    <t>Kateřina</t>
  </si>
  <si>
    <t>Bureš</t>
  </si>
  <si>
    <t>Kevin</t>
  </si>
  <si>
    <t>Stolle</t>
  </si>
  <si>
    <t>Sázavský</t>
  </si>
  <si>
    <t>Kadlec</t>
  </si>
  <si>
    <t>Bulíř</t>
  </si>
  <si>
    <t>Hynek</t>
  </si>
  <si>
    <t>Denk</t>
  </si>
  <si>
    <t>Fedorov</t>
  </si>
  <si>
    <t>Illja</t>
  </si>
  <si>
    <t>Jareš</t>
  </si>
  <si>
    <t>Vejvoda</t>
  </si>
  <si>
    <t>Sebastián</t>
  </si>
  <si>
    <t>Fejfar</t>
  </si>
  <si>
    <t>Gottstein</t>
  </si>
  <si>
    <t>Vystrčil</t>
  </si>
  <si>
    <t>Pomezný</t>
  </si>
  <si>
    <t>Trnka</t>
  </si>
  <si>
    <t>Týnková</t>
  </si>
  <si>
    <t>Jeschek</t>
  </si>
  <si>
    <t>Sebastian</t>
  </si>
  <si>
    <t>Ráliš</t>
  </si>
  <si>
    <t>Fabián</t>
  </si>
  <si>
    <t>Prokůpek</t>
  </si>
  <si>
    <t>Jujnovič</t>
  </si>
  <si>
    <t>Elen</t>
  </si>
  <si>
    <t>Škorničková</t>
  </si>
  <si>
    <t>---</t>
  </si>
  <si>
    <t>Cihlelka</t>
  </si>
  <si>
    <t>Poštolka</t>
  </si>
  <si>
    <t>Libenský</t>
  </si>
  <si>
    <t>Vaníček</t>
  </si>
  <si>
    <t>Anton</t>
  </si>
  <si>
    <t>Knobloch</t>
  </si>
  <si>
    <t>Faistauer</t>
  </si>
  <si>
    <t>Bošková</t>
  </si>
  <si>
    <t>Hůlka</t>
  </si>
  <si>
    <t>Pospíšil</t>
  </si>
  <si>
    <t>Hájek</t>
  </si>
  <si>
    <t>Ponocný</t>
  </si>
  <si>
    <t>Syrovátko</t>
  </si>
  <si>
    <t>Turecký</t>
  </si>
  <si>
    <t>Koutecký</t>
  </si>
  <si>
    <t>Farský</t>
  </si>
  <si>
    <t>Šimík</t>
  </si>
  <si>
    <t>Max</t>
  </si>
  <si>
    <t>Jaška</t>
  </si>
  <si>
    <t>Valachová</t>
  </si>
  <si>
    <t>Anna</t>
  </si>
</sst>
</file>

<file path=xl/styles.xml><?xml version="1.0" encoding="utf-8"?>
<styleSheet xmlns="http://schemas.openxmlformats.org/spreadsheetml/2006/main" xmlns:x14ac="http://schemas.microsoft.com/office/spreadsheetml/2009/9/ac" xmlns:mc="http://schemas.openxmlformats.org/markup-compatibility/2006">
  <fonts count="32">
    <font>
      <sz val="10.0"/>
      <color rgb="FF000000"/>
      <name val="Calibri"/>
      <scheme val="minor"/>
    </font>
    <font>
      <u/>
      <sz val="10.0"/>
      <color theme="1"/>
      <name val="Arial"/>
    </font>
    <font/>
    <font>
      <color theme="1"/>
      <name val="Calibri"/>
      <scheme val="minor"/>
    </font>
    <font>
      <u/>
      <sz val="10.0"/>
      <color theme="1"/>
      <name val="Arial"/>
    </font>
    <font>
      <sz val="10.0"/>
      <color theme="1"/>
      <name val="Arial"/>
    </font>
    <font>
      <b/>
      <sz val="10.0"/>
      <color theme="1"/>
      <name val="Arial"/>
    </font>
    <font>
      <u/>
      <sz val="10.0"/>
      <color theme="1"/>
      <name val="Arial"/>
    </font>
    <font>
      <sz val="9.0"/>
      <color theme="1"/>
      <name val="Arial"/>
    </font>
    <font>
      <b/>
      <sz val="9.0"/>
      <color theme="1"/>
      <name val="Arial"/>
    </font>
    <font>
      <b/>
      <sz val="9.0"/>
      <color rgb="FFB7B7B7"/>
      <name val="Arial"/>
    </font>
    <font>
      <b/>
      <sz val="9.0"/>
      <color rgb="FF000000"/>
      <name val="Arial"/>
    </font>
    <font>
      <u/>
      <sz val="10.0"/>
      <color theme="1"/>
      <name val="Arial"/>
    </font>
    <font>
      <color theme="1"/>
      <name val="Calibri"/>
    </font>
    <font>
      <u/>
      <sz val="9.0"/>
      <color theme="1"/>
      <name val="Arial"/>
    </font>
    <font>
      <u/>
      <sz val="9.0"/>
      <color theme="1"/>
      <name val="Arial"/>
    </font>
    <font>
      <u/>
      <color theme="1"/>
      <name val="Arial"/>
    </font>
    <font>
      <u/>
      <color theme="1"/>
      <name val="Arial"/>
    </font>
    <font>
      <b/>
      <color theme="1"/>
      <name val="Arial"/>
    </font>
    <font>
      <sz val="10.0"/>
      <color rgb="FF000000"/>
      <name val="Calibri"/>
    </font>
    <font>
      <u/>
      <sz val="9.0"/>
      <color theme="1"/>
      <name val="Arial"/>
    </font>
    <font>
      <u/>
      <sz val="9.0"/>
      <color theme="1"/>
      <name val="Arial"/>
    </font>
    <font>
      <b/>
      <u/>
      <sz val="10.0"/>
      <color theme="1"/>
      <name val="Arial"/>
    </font>
    <font>
      <b/>
      <u/>
      <sz val="10.0"/>
      <color theme="1"/>
      <name val="Arial"/>
    </font>
    <font>
      <sz val="8.0"/>
      <color theme="1"/>
      <name val="Arial"/>
    </font>
    <font>
      <sz val="8.0"/>
      <color rgb="FF000000"/>
      <name val="Calibri"/>
    </font>
    <font>
      <b/>
      <sz val="11.0"/>
      <color rgb="FF000000"/>
      <name val="Calibri"/>
    </font>
    <font>
      <sz val="9.0"/>
      <color rgb="FF000000"/>
      <name val="Calibri"/>
    </font>
    <font>
      <b/>
      <sz val="11.0"/>
      <color rgb="FF1F497D"/>
      <name val="Calibri"/>
    </font>
    <font>
      <sz val="10.0"/>
      <color theme="1"/>
      <name val="Calibri"/>
    </font>
    <font>
      <b/>
      <sz val="11.0"/>
      <color rgb="FFFF0000"/>
      <name val="Calibri"/>
    </font>
    <font>
      <sz val="11.0"/>
      <color rgb="FF000000"/>
      <name val="Calibri"/>
    </font>
  </fonts>
  <fills count="11">
    <fill>
      <patternFill patternType="none"/>
    </fill>
    <fill>
      <patternFill patternType="lightGray"/>
    </fill>
    <fill>
      <patternFill patternType="solid">
        <fgColor rgb="FFF3F3F3"/>
        <bgColor rgb="FFF3F3F3"/>
      </patternFill>
    </fill>
    <fill>
      <patternFill patternType="solid">
        <fgColor rgb="FF00FF00"/>
        <bgColor rgb="FF00FF00"/>
      </patternFill>
    </fill>
    <fill>
      <patternFill patternType="solid">
        <fgColor rgb="FF00FFFF"/>
        <bgColor rgb="FF00FFFF"/>
      </patternFill>
    </fill>
    <fill>
      <patternFill patternType="solid">
        <fgColor rgb="FFFF00FF"/>
        <bgColor rgb="FFFF00FF"/>
      </patternFill>
    </fill>
    <fill>
      <patternFill patternType="solid">
        <fgColor rgb="FFFFFF00"/>
        <bgColor rgb="FFFFFF00"/>
      </patternFill>
    </fill>
    <fill>
      <patternFill patternType="solid">
        <fgColor rgb="FF4A86E8"/>
        <bgColor rgb="FF4A86E8"/>
      </patternFill>
    </fill>
    <fill>
      <patternFill patternType="solid">
        <fgColor rgb="FFFF0000"/>
        <bgColor rgb="FFFF0000"/>
      </patternFill>
    </fill>
    <fill>
      <patternFill patternType="solid">
        <fgColor rgb="FFFF9900"/>
        <bgColor rgb="FFFF9900"/>
      </patternFill>
    </fill>
    <fill>
      <patternFill patternType="solid">
        <fgColor rgb="FFF2F2F2"/>
        <bgColor rgb="FFF2F2F2"/>
      </patternFill>
    </fill>
  </fills>
  <borders count="45">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bottom style="thin">
        <color rgb="FF000000"/>
      </bottom>
    </border>
    <border>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medium">
        <color rgb="FF000000"/>
      </bottom>
    </border>
    <border>
      <bottom style="medium">
        <color rgb="FF000000"/>
      </bottom>
    </border>
    <border>
      <left style="medium">
        <color rgb="FF000000"/>
      </left>
      <bottom style="medium">
        <color rgb="FF000000"/>
      </bottom>
    </border>
    <border>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border>
    <border>
      <left style="thin">
        <color rgb="FF000000"/>
      </left>
      <right style="thin">
        <color rgb="FF000000"/>
      </right>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2" fillId="0" fontId="3" numFmtId="0" xfId="0" applyAlignment="1" applyBorder="1" applyFont="1">
      <alignment vertical="center"/>
    </xf>
    <xf borderId="2" fillId="2" fontId="4" numFmtId="0" xfId="0" applyAlignment="1" applyBorder="1" applyFont="1">
      <alignment readingOrder="0" vertical="center"/>
    </xf>
    <xf borderId="2" fillId="0" fontId="5" numFmtId="1" xfId="0" applyAlignment="1" applyBorder="1" applyFont="1" applyNumberFormat="1">
      <alignment horizontal="center" vertical="center"/>
    </xf>
    <xf borderId="3" fillId="3" fontId="6" numFmtId="0" xfId="0" applyAlignment="1" applyBorder="1" applyFill="1" applyFont="1">
      <alignment horizontal="center" readingOrder="0" vertical="center"/>
    </xf>
    <xf borderId="2" fillId="3" fontId="6" numFmtId="0" xfId="0" applyAlignment="1" applyBorder="1" applyFont="1">
      <alignment horizontal="center" readingOrder="0" vertical="center"/>
    </xf>
    <xf borderId="4" fillId="0" fontId="2" numFmtId="0" xfId="0" applyBorder="1" applyFont="1"/>
    <xf borderId="0" fillId="0" fontId="5" numFmtId="0" xfId="0" applyAlignment="1" applyFont="1">
      <alignment vertical="center"/>
    </xf>
    <xf borderId="0" fillId="0" fontId="7" numFmtId="0" xfId="0" applyAlignment="1" applyFont="1">
      <alignment horizontal="center" vertical="center"/>
    </xf>
    <xf borderId="0" fillId="0" fontId="5" numFmtId="0" xfId="0" applyAlignment="1" applyFont="1">
      <alignment horizontal="left" vertical="center"/>
    </xf>
    <xf borderId="0" fillId="0" fontId="5" numFmtId="1" xfId="0" applyAlignment="1" applyFont="1" applyNumberFormat="1">
      <alignment horizontal="center" vertical="center"/>
    </xf>
    <xf borderId="1" fillId="2" fontId="8" numFmtId="0" xfId="0" applyAlignment="1" applyBorder="1" applyFont="1">
      <alignment horizontal="center" vertical="center"/>
    </xf>
    <xf borderId="2" fillId="2" fontId="9" numFmtId="0" xfId="0" applyAlignment="1" applyBorder="1" applyFont="1">
      <alignment horizontal="left" vertical="center"/>
    </xf>
    <xf borderId="2" fillId="2" fontId="5" numFmtId="1" xfId="0" applyAlignment="1" applyBorder="1" applyFont="1" applyNumberFormat="1">
      <alignment horizontal="center" vertical="center"/>
    </xf>
    <xf borderId="5" fillId="0" fontId="2" numFmtId="0" xfId="0" applyBorder="1" applyFont="1"/>
    <xf borderId="3" fillId="2" fontId="5" numFmtId="1" xfId="0" applyAlignment="1" applyBorder="1" applyFont="1" applyNumberFormat="1">
      <alignment horizontal="center" vertical="center"/>
    </xf>
    <xf borderId="6" fillId="2" fontId="5" numFmtId="1" xfId="0" applyAlignment="1" applyBorder="1" applyFont="1" applyNumberFormat="1">
      <alignment horizontal="center" readingOrder="0" vertical="center"/>
    </xf>
    <xf borderId="1" fillId="2" fontId="5" numFmtId="1" xfId="0" applyAlignment="1" applyBorder="1" applyFont="1" applyNumberFormat="1">
      <alignment horizontal="center" vertical="center"/>
    </xf>
    <xf borderId="7" fillId="2" fontId="8" numFmtId="0" xfId="0" applyAlignment="1" applyBorder="1" applyFont="1">
      <alignment horizontal="center" vertical="center"/>
    </xf>
    <xf borderId="8" fillId="0" fontId="9" numFmtId="0" xfId="0" applyAlignment="1" applyBorder="1" applyFont="1">
      <alignment horizontal="left" readingOrder="0" vertical="center"/>
    </xf>
    <xf borderId="8" fillId="0" fontId="2" numFmtId="0" xfId="0" applyBorder="1" applyFont="1"/>
    <xf borderId="9" fillId="2" fontId="9" numFmtId="1" xfId="0" applyAlignment="1" applyBorder="1" applyFont="1" applyNumberFormat="1">
      <alignment horizontal="center" vertical="center"/>
    </xf>
    <xf borderId="10" fillId="0" fontId="2" numFmtId="0" xfId="0" applyBorder="1" applyFont="1"/>
    <xf borderId="11" fillId="0" fontId="2" numFmtId="0" xfId="0" applyBorder="1" applyFont="1"/>
    <xf borderId="10" fillId="0" fontId="9" numFmtId="1" xfId="0" applyAlignment="1" applyBorder="1" applyFont="1" applyNumberFormat="1">
      <alignment horizontal="center" readingOrder="0" vertical="center"/>
    </xf>
    <xf borderId="10" fillId="0" fontId="10" numFmtId="1" xfId="0" applyAlignment="1" applyBorder="1" applyFont="1" applyNumberFormat="1">
      <alignment horizontal="center" vertical="center"/>
    </xf>
    <xf borderId="11" fillId="0" fontId="9" numFmtId="1" xfId="0" applyAlignment="1" applyBorder="1" applyFont="1" applyNumberFormat="1">
      <alignment horizontal="center" readingOrder="0" vertical="center"/>
    </xf>
    <xf borderId="10" fillId="0" fontId="9" numFmtId="1" xfId="0" applyAlignment="1" applyBorder="1" applyFont="1" applyNumberFormat="1">
      <alignment horizontal="center" readingOrder="0" vertical="center"/>
    </xf>
    <xf borderId="10" fillId="0" fontId="10" numFmtId="1" xfId="0" applyAlignment="1" applyBorder="1" applyFont="1" applyNumberFormat="1">
      <alignment horizontal="center" vertical="center"/>
    </xf>
    <xf borderId="11" fillId="0" fontId="9" numFmtId="1" xfId="0" applyAlignment="1" applyBorder="1" applyFont="1" applyNumberFormat="1">
      <alignment horizontal="center" readingOrder="0" vertical="center"/>
    </xf>
    <xf borderId="9" fillId="0" fontId="8" numFmtId="1" xfId="0" applyAlignment="1" applyBorder="1" applyFont="1" applyNumberFormat="1">
      <alignment horizontal="center" vertical="center"/>
    </xf>
    <xf borderId="12" fillId="0" fontId="8" numFmtId="1" xfId="0" applyAlignment="1" applyBorder="1" applyFont="1" applyNumberFormat="1">
      <alignment horizontal="center" readingOrder="0" vertical="center"/>
    </xf>
    <xf borderId="10" fillId="0" fontId="8" numFmtId="1" xfId="0" applyAlignment="1" applyBorder="1" applyFont="1" applyNumberFormat="1">
      <alignment horizontal="center" vertical="center"/>
    </xf>
    <xf borderId="11" fillId="0" fontId="8" numFmtId="1" xfId="0" applyAlignment="1" applyBorder="1" applyFont="1" applyNumberFormat="1">
      <alignment horizontal="center" vertical="center"/>
    </xf>
    <xf borderId="13" fillId="0" fontId="8" numFmtId="1" xfId="0" applyAlignment="1" applyBorder="1" applyFont="1" applyNumberFormat="1">
      <alignment horizontal="center" vertical="center"/>
    </xf>
    <xf borderId="14" fillId="0" fontId="11" numFmtId="1" xfId="0" applyAlignment="1" applyBorder="1" applyFont="1" applyNumberFormat="1">
      <alignment horizontal="center" vertical="center"/>
    </xf>
    <xf borderId="15" fillId="0" fontId="2" numFmtId="0" xfId="0" applyBorder="1" applyFont="1"/>
    <xf borderId="16" fillId="2" fontId="8" numFmtId="0" xfId="0" applyAlignment="1" applyBorder="1" applyFont="1">
      <alignment horizontal="center" vertical="center"/>
    </xf>
    <xf borderId="17" fillId="0" fontId="9" numFmtId="1" xfId="0" applyAlignment="1" applyBorder="1" applyFont="1" applyNumberFormat="1">
      <alignment horizontal="center" vertical="center"/>
    </xf>
    <xf borderId="0" fillId="0" fontId="10" numFmtId="1" xfId="0" applyAlignment="1" applyFont="1" applyNumberFormat="1">
      <alignment horizontal="center" vertical="center"/>
    </xf>
    <xf borderId="18" fillId="0" fontId="9" numFmtId="1" xfId="0" applyAlignment="1" applyBorder="1" applyFont="1" applyNumberFormat="1">
      <alignment horizontal="center" vertical="center"/>
    </xf>
    <xf borderId="19" fillId="2" fontId="9" numFmtId="1" xfId="0" applyAlignment="1" applyBorder="1" applyFont="1" applyNumberFormat="1">
      <alignment horizontal="center" vertical="center"/>
    </xf>
    <xf borderId="20" fillId="0" fontId="2" numFmtId="0" xfId="0" applyBorder="1" applyFont="1"/>
    <xf borderId="21" fillId="0" fontId="2" numFmtId="0" xfId="0" applyBorder="1" applyFont="1"/>
    <xf borderId="19" fillId="0" fontId="9" numFmtId="1" xfId="0" applyAlignment="1" applyBorder="1" applyFont="1" applyNumberFormat="1">
      <alignment horizontal="center" readingOrder="0" vertical="center"/>
    </xf>
    <xf borderId="8" fillId="0" fontId="10" numFmtId="1" xfId="0" applyAlignment="1" applyBorder="1" applyFont="1" applyNumberFormat="1">
      <alignment horizontal="center" vertical="center"/>
    </xf>
    <xf borderId="21" fillId="0" fontId="9" numFmtId="1" xfId="0" applyAlignment="1" applyBorder="1" applyFont="1" applyNumberFormat="1">
      <alignment horizontal="center" readingOrder="0" vertical="center"/>
    </xf>
    <xf borderId="20" fillId="0" fontId="9" numFmtId="1" xfId="0" applyAlignment="1" applyBorder="1" applyFont="1" applyNumberFormat="1">
      <alignment horizontal="center" readingOrder="0" vertical="center"/>
    </xf>
    <xf borderId="14" fillId="0" fontId="8" numFmtId="1" xfId="0" applyAlignment="1" applyBorder="1" applyFont="1" applyNumberFormat="1">
      <alignment horizontal="center" vertical="center"/>
    </xf>
    <xf borderId="22" fillId="0" fontId="8" numFmtId="1" xfId="0" applyAlignment="1" applyBorder="1" applyFont="1" applyNumberFormat="1">
      <alignment horizontal="center" vertical="center"/>
    </xf>
    <xf borderId="20" fillId="0" fontId="8" numFmtId="1" xfId="0" applyAlignment="1" applyBorder="1" applyFont="1" applyNumberFormat="1">
      <alignment horizontal="center" vertical="center"/>
    </xf>
    <xf borderId="8" fillId="0" fontId="8" numFmtId="1" xfId="0" applyAlignment="1" applyBorder="1" applyFont="1" applyNumberFormat="1">
      <alignment horizontal="center" vertical="center"/>
    </xf>
    <xf borderId="21" fillId="0" fontId="8" numFmtId="1" xfId="0" applyAlignment="1" applyBorder="1" applyFont="1" applyNumberFormat="1">
      <alignment horizontal="center" vertical="center"/>
    </xf>
    <xf borderId="23" fillId="0" fontId="8" numFmtId="1" xfId="0" applyAlignment="1" applyBorder="1" applyFont="1" applyNumberFormat="1">
      <alignment horizontal="center" vertical="center"/>
    </xf>
    <xf borderId="0" fillId="0" fontId="5" numFmtId="0" xfId="0" applyAlignment="1" applyFont="1">
      <alignment readingOrder="0" vertical="center"/>
    </xf>
    <xf borderId="16" fillId="2" fontId="8" numFmtId="0" xfId="0" applyAlignment="1" applyBorder="1" applyFont="1">
      <alignment horizontal="center" readingOrder="0" vertical="center"/>
    </xf>
    <xf borderId="24" fillId="0" fontId="9" numFmtId="1" xfId="0" applyAlignment="1" applyBorder="1" applyFont="1" applyNumberFormat="1">
      <alignment horizontal="center" vertical="center"/>
    </xf>
    <xf borderId="20" fillId="0" fontId="10" numFmtId="1" xfId="0" applyAlignment="1" applyBorder="1" applyFont="1" applyNumberFormat="1">
      <alignment horizontal="center" vertical="center"/>
    </xf>
    <xf borderId="21" fillId="0" fontId="9" numFmtId="1" xfId="0" applyAlignment="1" applyBorder="1" applyFont="1" applyNumberFormat="1">
      <alignment horizontal="center" vertical="center"/>
    </xf>
    <xf borderId="20" fillId="0" fontId="9" numFmtId="1" xfId="0" applyAlignment="1" applyBorder="1" applyFont="1" applyNumberFormat="1">
      <alignment horizontal="center" vertical="center"/>
    </xf>
    <xf borderId="25" fillId="2" fontId="8" numFmtId="0" xfId="0" applyAlignment="1" applyBorder="1" applyFont="1">
      <alignment horizontal="center" vertical="center"/>
    </xf>
    <xf borderId="26" fillId="0" fontId="9" numFmtId="0" xfId="0" applyAlignment="1" applyBorder="1" applyFont="1">
      <alignment horizontal="left" readingOrder="0" vertical="center"/>
    </xf>
    <xf borderId="26" fillId="0" fontId="2" numFmtId="0" xfId="0" applyBorder="1" applyFont="1"/>
    <xf borderId="27" fillId="0" fontId="9" numFmtId="1" xfId="0" applyAlignment="1" applyBorder="1" applyFont="1" applyNumberFormat="1">
      <alignment horizontal="center" vertical="center"/>
    </xf>
    <xf borderId="26" fillId="0" fontId="10" numFmtId="1" xfId="0" applyAlignment="1" applyBorder="1" applyFont="1" applyNumberFormat="1">
      <alignment horizontal="center" vertical="center"/>
    </xf>
    <xf borderId="28" fillId="0" fontId="9" numFmtId="1" xfId="0" applyAlignment="1" applyBorder="1" applyFont="1" applyNumberFormat="1">
      <alignment horizontal="center" vertical="center"/>
    </xf>
    <xf borderId="29" fillId="0" fontId="9" numFmtId="1" xfId="0" applyAlignment="1" applyBorder="1" applyFont="1" applyNumberFormat="1">
      <alignment horizontal="center" vertical="center"/>
    </xf>
    <xf borderId="30" fillId="0" fontId="9" numFmtId="1" xfId="0" applyAlignment="1" applyBorder="1" applyFont="1" applyNumberFormat="1">
      <alignment horizontal="center" vertical="center"/>
    </xf>
    <xf borderId="31" fillId="0" fontId="10" numFmtId="1" xfId="0" applyAlignment="1" applyBorder="1" applyFont="1" applyNumberFormat="1">
      <alignment horizontal="center" vertical="center"/>
    </xf>
    <xf borderId="29" fillId="2" fontId="9" numFmtId="1" xfId="0" applyAlignment="1" applyBorder="1" applyFont="1" applyNumberFormat="1">
      <alignment horizontal="center" vertical="center"/>
    </xf>
    <xf borderId="31" fillId="0" fontId="2" numFmtId="0" xfId="0" applyBorder="1" applyFont="1"/>
    <xf borderId="32" fillId="0" fontId="2" numFmtId="0" xfId="0" applyBorder="1" applyFont="1"/>
    <xf borderId="27" fillId="0" fontId="8" numFmtId="1" xfId="0" applyAlignment="1" applyBorder="1" applyFont="1" applyNumberFormat="1">
      <alignment horizontal="center" vertical="center"/>
    </xf>
    <xf borderId="33" fillId="0" fontId="8" numFmtId="1" xfId="0" applyAlignment="1" applyBorder="1" applyFont="1" applyNumberFormat="1">
      <alignment horizontal="center" vertical="center"/>
    </xf>
    <xf borderId="31" fillId="0" fontId="8" numFmtId="1" xfId="0" applyAlignment="1" applyBorder="1" applyFont="1" applyNumberFormat="1">
      <alignment horizontal="center" vertical="center"/>
    </xf>
    <xf borderId="26" fillId="0" fontId="8" numFmtId="1" xfId="0" applyAlignment="1" applyBorder="1" applyFont="1" applyNumberFormat="1">
      <alignment horizontal="center" vertical="center"/>
    </xf>
    <xf borderId="30" fillId="0" fontId="8" numFmtId="1" xfId="0" applyAlignment="1" applyBorder="1" applyFont="1" applyNumberFormat="1">
      <alignment horizontal="center" vertical="center"/>
    </xf>
    <xf borderId="34" fillId="0" fontId="8" numFmtId="1" xfId="0" applyAlignment="1" applyBorder="1" applyFont="1" applyNumberFormat="1">
      <alignment horizontal="center" vertical="center"/>
    </xf>
    <xf borderId="27" fillId="0" fontId="11" numFmtId="1" xfId="0" applyAlignment="1" applyBorder="1" applyFont="1" applyNumberFormat="1">
      <alignment horizontal="center" vertical="center"/>
    </xf>
    <xf borderId="35" fillId="0" fontId="2" numFmtId="0" xfId="0" applyBorder="1" applyFont="1"/>
    <xf borderId="0" fillId="0" fontId="5" numFmtId="1" xfId="0" applyAlignment="1" applyFont="1" applyNumberFormat="1">
      <alignment vertical="center"/>
    </xf>
    <xf borderId="2" fillId="2" fontId="9" numFmtId="0" xfId="0" applyAlignment="1" applyBorder="1" applyFont="1">
      <alignment horizontal="left" readingOrder="0" vertical="center"/>
    </xf>
    <xf borderId="14" fillId="0" fontId="11" numFmtId="1" xfId="0" applyAlignment="1" applyBorder="1" applyFont="1" applyNumberFormat="1">
      <alignment horizontal="center" readingOrder="0" vertical="center"/>
    </xf>
    <xf borderId="27" fillId="0" fontId="11" numFmtId="1" xfId="0" applyAlignment="1" applyBorder="1" applyFont="1" applyNumberFormat="1">
      <alignment horizontal="center" readingOrder="0" vertical="center"/>
    </xf>
    <xf borderId="0" fillId="0" fontId="5" numFmtId="0" xfId="0" applyAlignment="1" applyFont="1">
      <alignment horizontal="center" vertical="center"/>
    </xf>
    <xf borderId="19" fillId="2" fontId="9" numFmtId="1" xfId="0" applyAlignment="1" applyBorder="1" applyFont="1" applyNumberFormat="1">
      <alignment horizontal="center" readingOrder="0" vertical="center"/>
    </xf>
    <xf borderId="1" fillId="2" fontId="12" numFmtId="0" xfId="0" applyAlignment="1" applyBorder="1" applyFont="1">
      <alignment horizontal="center" vertical="center"/>
    </xf>
    <xf borderId="0" fillId="0" fontId="3" numFmtId="0" xfId="0" applyAlignment="1" applyFont="1">
      <alignment vertical="center"/>
    </xf>
    <xf borderId="36" fillId="0" fontId="13" numFmtId="0" xfId="0" applyBorder="1" applyFont="1"/>
    <xf borderId="37" fillId="0" fontId="13" numFmtId="0" xfId="0" applyBorder="1" applyFont="1"/>
    <xf borderId="37" fillId="0" fontId="13" numFmtId="0" xfId="0" applyBorder="1" applyFont="1"/>
    <xf borderId="38" fillId="0" fontId="13" numFmtId="0" xfId="0" applyBorder="1" applyFont="1"/>
    <xf borderId="39" fillId="0" fontId="9" numFmtId="0" xfId="0" applyAlignment="1" applyBorder="1" applyFont="1">
      <alignment readingOrder="0"/>
    </xf>
    <xf borderId="0" fillId="0" fontId="13" numFmtId="0" xfId="0" applyFont="1"/>
    <xf borderId="0" fillId="0" fontId="14" numFmtId="0" xfId="0" applyFont="1"/>
    <xf borderId="18" fillId="0" fontId="13" numFmtId="0" xfId="0" applyBorder="1" applyFont="1"/>
    <xf borderId="40" fillId="0" fontId="13" numFmtId="0" xfId="0" applyBorder="1" applyFont="1"/>
    <xf borderId="0" fillId="0" fontId="13" numFmtId="0" xfId="0" applyFont="1"/>
    <xf borderId="18" fillId="0" fontId="13" numFmtId="0" xfId="0" applyBorder="1" applyFont="1"/>
    <xf borderId="39" fillId="0" fontId="9" numFmtId="0" xfId="0" applyBorder="1" applyFont="1"/>
    <xf borderId="40" fillId="0" fontId="13" numFmtId="0" xfId="0" applyAlignment="1" applyBorder="1" applyFont="1">
      <alignment readingOrder="0"/>
    </xf>
    <xf borderId="40" fillId="0" fontId="13" numFmtId="0" xfId="0" applyBorder="1" applyFont="1"/>
    <xf borderId="41" fillId="0" fontId="13" numFmtId="0" xfId="0" applyBorder="1" applyFont="1"/>
    <xf borderId="0" fillId="0" fontId="13" numFmtId="1" xfId="0" applyFont="1" applyNumberFormat="1"/>
    <xf borderId="0" fillId="0" fontId="13" numFmtId="0" xfId="0" applyFont="1"/>
    <xf borderId="8" fillId="0" fontId="9" numFmtId="0" xfId="0" applyBorder="1" applyFont="1"/>
    <xf borderId="0" fillId="0" fontId="13" numFmtId="0" xfId="0" applyAlignment="1" applyFont="1">
      <alignment readingOrder="0"/>
    </xf>
    <xf borderId="39" fillId="0" fontId="13" numFmtId="0" xfId="0" applyBorder="1" applyFont="1"/>
    <xf borderId="8" fillId="0" fontId="13" numFmtId="0" xfId="0" applyBorder="1" applyFont="1"/>
    <xf borderId="8" fillId="0" fontId="13" numFmtId="0" xfId="0" applyBorder="1" applyFont="1"/>
    <xf borderId="42" fillId="0" fontId="13" numFmtId="0" xfId="0" applyBorder="1" applyFont="1"/>
    <xf borderId="37" fillId="0" fontId="13" numFmtId="0" xfId="0" applyBorder="1" applyFont="1"/>
    <xf borderId="39" fillId="0" fontId="13" numFmtId="0" xfId="0" applyBorder="1" applyFont="1"/>
    <xf borderId="8" fillId="0" fontId="13" numFmtId="0" xfId="0" applyBorder="1" applyFont="1"/>
    <xf borderId="42" fillId="0" fontId="13" numFmtId="0" xfId="0" applyBorder="1" applyFont="1"/>
    <xf borderId="36" fillId="0" fontId="13" numFmtId="0" xfId="0" applyBorder="1" applyFont="1"/>
    <xf borderId="37" fillId="0" fontId="15" numFmtId="0" xfId="0" applyBorder="1" applyFont="1"/>
    <xf borderId="38" fillId="0" fontId="13" numFmtId="0" xfId="0" applyBorder="1" applyFont="1"/>
    <xf borderId="1" fillId="2" fontId="16" numFmtId="0" xfId="0" applyAlignment="1" applyBorder="1" applyFont="1">
      <alignment horizontal="center"/>
    </xf>
    <xf borderId="2" fillId="0" fontId="13" numFmtId="0" xfId="0" applyBorder="1" applyFont="1"/>
    <xf borderId="2" fillId="2" fontId="17" numFmtId="0" xfId="0" applyBorder="1" applyFont="1"/>
    <xf borderId="3" fillId="3" fontId="18" numFmtId="0" xfId="0" applyAlignment="1" applyBorder="1" applyFont="1">
      <alignment horizontal="center"/>
    </xf>
    <xf borderId="2" fillId="3" fontId="18" numFmtId="0" xfId="0" applyAlignment="1" applyBorder="1" applyFont="1">
      <alignment horizontal="center"/>
    </xf>
    <xf borderId="0" fillId="0" fontId="19" numFmtId="0" xfId="0" applyAlignment="1" applyFont="1">
      <alignment vertical="center"/>
    </xf>
    <xf borderId="3" fillId="4" fontId="6" numFmtId="0" xfId="0" applyAlignment="1" applyBorder="1" applyFill="1" applyFont="1">
      <alignment horizontal="center" readingOrder="0" vertical="center"/>
    </xf>
    <xf borderId="2" fillId="4" fontId="6" numFmtId="0" xfId="0" applyAlignment="1" applyBorder="1" applyFont="1">
      <alignment horizontal="center" readingOrder="0" vertical="center"/>
    </xf>
    <xf borderId="3" fillId="4" fontId="18" numFmtId="0" xfId="0" applyAlignment="1" applyBorder="1" applyFont="1">
      <alignment horizontal="center"/>
    </xf>
    <xf borderId="2" fillId="4" fontId="18" numFmtId="0" xfId="0" applyAlignment="1" applyBorder="1" applyFont="1">
      <alignment horizontal="center"/>
    </xf>
    <xf borderId="3" fillId="5" fontId="6" numFmtId="0" xfId="0" applyAlignment="1" applyBorder="1" applyFill="1" applyFont="1">
      <alignment horizontal="center" readingOrder="0" vertical="center"/>
    </xf>
    <xf borderId="2" fillId="5" fontId="6" numFmtId="0" xfId="0" applyAlignment="1" applyBorder="1" applyFont="1">
      <alignment horizontal="center" readingOrder="0" vertical="center"/>
    </xf>
    <xf borderId="3" fillId="5" fontId="18" numFmtId="0" xfId="0" applyAlignment="1" applyBorder="1" applyFont="1">
      <alignment horizontal="center"/>
    </xf>
    <xf borderId="2" fillId="5" fontId="18" numFmtId="0" xfId="0" applyAlignment="1" applyBorder="1" applyFont="1">
      <alignment horizontal="center"/>
    </xf>
    <xf borderId="40" fillId="0" fontId="13" numFmtId="0" xfId="0" applyBorder="1" applyFont="1"/>
    <xf borderId="3" fillId="6" fontId="6" numFmtId="0" xfId="0" applyAlignment="1" applyBorder="1" applyFill="1" applyFont="1">
      <alignment horizontal="center" readingOrder="0" vertical="center"/>
    </xf>
    <xf borderId="2" fillId="6" fontId="6" numFmtId="0" xfId="0" applyAlignment="1" applyBorder="1" applyFont="1">
      <alignment horizontal="center" readingOrder="0" vertical="center"/>
    </xf>
    <xf borderId="3" fillId="6" fontId="18" numFmtId="0" xfId="0" applyAlignment="1" applyBorder="1" applyFont="1">
      <alignment horizontal="center"/>
    </xf>
    <xf borderId="2" fillId="6" fontId="18" numFmtId="0" xfId="0" applyAlignment="1" applyBorder="1" applyFont="1">
      <alignment horizontal="center"/>
    </xf>
    <xf borderId="18" fillId="0" fontId="13" numFmtId="0" xfId="0" applyAlignment="1" applyBorder="1" applyFont="1">
      <alignment readingOrder="0"/>
    </xf>
    <xf borderId="3" fillId="7" fontId="6" numFmtId="0" xfId="0" applyAlignment="1" applyBorder="1" applyFill="1" applyFont="1">
      <alignment horizontal="center" readingOrder="0" vertical="center"/>
    </xf>
    <xf borderId="2" fillId="7" fontId="6" numFmtId="0" xfId="0" applyAlignment="1" applyBorder="1" applyFont="1">
      <alignment horizontal="center" readingOrder="0" vertical="center"/>
    </xf>
    <xf borderId="3" fillId="7" fontId="18" numFmtId="0" xfId="0" applyAlignment="1" applyBorder="1" applyFont="1">
      <alignment horizontal="center"/>
    </xf>
    <xf borderId="2" fillId="7" fontId="18" numFmtId="0" xfId="0" applyAlignment="1" applyBorder="1" applyFont="1">
      <alignment horizontal="center"/>
    </xf>
    <xf borderId="3" fillId="8" fontId="6" numFmtId="0" xfId="0" applyAlignment="1" applyBorder="1" applyFill="1" applyFont="1">
      <alignment horizontal="center" readingOrder="0" vertical="center"/>
    </xf>
    <xf borderId="2" fillId="8" fontId="6" numFmtId="0" xfId="0" applyAlignment="1" applyBorder="1" applyFont="1">
      <alignment horizontal="center" readingOrder="0" vertical="center"/>
    </xf>
    <xf borderId="3" fillId="8" fontId="18" numFmtId="0" xfId="0" applyAlignment="1" applyBorder="1" applyFont="1">
      <alignment horizontal="center"/>
    </xf>
    <xf borderId="2" fillId="8" fontId="18" numFmtId="0" xfId="0" applyAlignment="1" applyBorder="1" applyFont="1">
      <alignment horizontal="center"/>
    </xf>
    <xf borderId="3" fillId="9" fontId="6" numFmtId="0" xfId="0" applyAlignment="1" applyBorder="1" applyFill="1" applyFont="1">
      <alignment horizontal="center" readingOrder="0" vertical="center"/>
    </xf>
    <xf borderId="2" fillId="9" fontId="6" numFmtId="0" xfId="0" applyAlignment="1" applyBorder="1" applyFont="1">
      <alignment horizontal="center" readingOrder="0" vertical="center"/>
    </xf>
    <xf borderId="38" fillId="0" fontId="5" numFmtId="0" xfId="0" applyAlignment="1" applyBorder="1" applyFont="1">
      <alignment vertical="center"/>
    </xf>
    <xf borderId="0" fillId="0" fontId="20" numFmtId="0" xfId="0" applyAlignment="1" applyFont="1">
      <alignment readingOrder="0"/>
    </xf>
    <xf borderId="18" fillId="0" fontId="3" numFmtId="0" xfId="0" applyAlignment="1" applyBorder="1" applyFont="1">
      <alignment vertical="center"/>
    </xf>
    <xf borderId="43" fillId="0" fontId="13" numFmtId="0" xfId="0" applyBorder="1" applyFont="1"/>
    <xf borderId="42" fillId="0" fontId="2" numFmtId="0" xfId="0" applyBorder="1" applyFont="1"/>
    <xf borderId="18" fillId="0" fontId="5" numFmtId="0" xfId="0" applyAlignment="1" applyBorder="1" applyFont="1">
      <alignment vertical="center"/>
    </xf>
    <xf borderId="18" fillId="0" fontId="2" numFmtId="0" xfId="0" applyBorder="1" applyFont="1"/>
    <xf borderId="22" fillId="0" fontId="13" numFmtId="0" xfId="0" applyBorder="1" applyFont="1"/>
    <xf borderId="42" fillId="0" fontId="5" numFmtId="0" xfId="0" applyAlignment="1" applyBorder="1" applyFont="1">
      <alignment vertical="center"/>
    </xf>
    <xf borderId="18" fillId="0" fontId="13" numFmtId="1" xfId="0" applyBorder="1" applyFont="1" applyNumberFormat="1"/>
    <xf borderId="37" fillId="0" fontId="21" numFmtId="0" xfId="0" applyAlignment="1" applyBorder="1" applyFont="1">
      <alignment readingOrder="0"/>
    </xf>
    <xf borderId="3" fillId="9" fontId="18" numFmtId="0" xfId="0" applyAlignment="1" applyBorder="1" applyFont="1">
      <alignment horizontal="center"/>
    </xf>
    <xf borderId="2" fillId="9" fontId="18" numFmtId="0" xfId="0" applyAlignment="1" applyBorder="1" applyFont="1">
      <alignment horizontal="center"/>
    </xf>
    <xf borderId="0" fillId="0" fontId="9" numFmtId="0" xfId="0" applyAlignment="1" applyFont="1">
      <alignment readingOrder="0"/>
    </xf>
    <xf borderId="8" fillId="0" fontId="9" numFmtId="0" xfId="0" applyAlignment="1" applyBorder="1" applyFont="1">
      <alignment readingOrder="0"/>
    </xf>
    <xf borderId="40" fillId="0" fontId="9" numFmtId="0" xfId="0" applyAlignment="1" applyBorder="1" applyFont="1">
      <alignment readingOrder="0"/>
    </xf>
    <xf borderId="37" fillId="0" fontId="13" numFmtId="0" xfId="0" applyAlignment="1" applyBorder="1" applyFont="1">
      <alignment readingOrder="0"/>
    </xf>
    <xf borderId="37" fillId="0" fontId="2" numFmtId="0" xfId="0" applyBorder="1" applyFont="1"/>
    <xf borderId="0" fillId="0" fontId="22" numFmtId="0" xfId="0" applyAlignment="1" applyFont="1">
      <alignment horizontal="center" vertical="center"/>
    </xf>
    <xf borderId="0" fillId="0" fontId="23" numFmtId="0" xfId="0" applyAlignment="1" applyFont="1">
      <alignment vertical="center"/>
    </xf>
    <xf borderId="0" fillId="0" fontId="5" numFmtId="0" xfId="0" applyFont="1"/>
    <xf borderId="0" fillId="0" fontId="6" numFmtId="0" xfId="0" applyAlignment="1" applyFont="1">
      <alignment horizontal="center"/>
    </xf>
    <xf borderId="0" fillId="0" fontId="24" numFmtId="0" xfId="0" applyAlignment="1" applyFont="1">
      <alignment horizontal="left"/>
    </xf>
    <xf borderId="0" fillId="0" fontId="5" numFmtId="0" xfId="0" applyAlignment="1" applyFont="1">
      <alignment horizontal="center"/>
    </xf>
    <xf borderId="0" fillId="0" fontId="5" numFmtId="0" xfId="0" applyAlignment="1" applyFont="1">
      <alignment horizontal="left"/>
    </xf>
    <xf borderId="36" fillId="3" fontId="6" numFmtId="0" xfId="0" applyAlignment="1" applyBorder="1" applyFont="1">
      <alignment horizontal="center"/>
    </xf>
    <xf borderId="38" fillId="3" fontId="24" numFmtId="0" xfId="0" applyAlignment="1" applyBorder="1" applyFont="1">
      <alignment horizontal="left"/>
    </xf>
    <xf borderId="36" fillId="4" fontId="6" numFmtId="0" xfId="0" applyAlignment="1" applyBorder="1" applyFont="1">
      <alignment horizontal="center"/>
    </xf>
    <xf borderId="38" fillId="4" fontId="24" numFmtId="0" xfId="0" applyAlignment="1" applyBorder="1" applyFont="1">
      <alignment horizontal="left"/>
    </xf>
    <xf borderId="40" fillId="0" fontId="5" numFmtId="0" xfId="0" applyAlignment="1" applyBorder="1" applyFont="1">
      <alignment horizontal="center"/>
    </xf>
    <xf borderId="0" fillId="0" fontId="6" numFmtId="0" xfId="0" applyFont="1"/>
    <xf borderId="18" fillId="0" fontId="24" numFmtId="0" xfId="0" applyAlignment="1" applyBorder="1" applyFont="1">
      <alignment horizontal="left"/>
    </xf>
    <xf borderId="39" fillId="0" fontId="5" numFmtId="0" xfId="0" applyAlignment="1" applyBorder="1" applyFont="1">
      <alignment horizontal="center"/>
    </xf>
    <xf borderId="8" fillId="0" fontId="6" numFmtId="0" xfId="0" applyBorder="1" applyFont="1"/>
    <xf borderId="42" fillId="0" fontId="24" numFmtId="0" xfId="0" applyAlignment="1" applyBorder="1" applyFont="1">
      <alignment horizontal="left"/>
    </xf>
    <xf borderId="36" fillId="5" fontId="6" numFmtId="0" xfId="0" applyAlignment="1" applyBorder="1" applyFont="1">
      <alignment horizontal="center"/>
    </xf>
    <xf borderId="38" fillId="5" fontId="24" numFmtId="0" xfId="0" applyAlignment="1" applyBorder="1" applyFont="1">
      <alignment horizontal="left"/>
    </xf>
    <xf borderId="36" fillId="6" fontId="6" numFmtId="0" xfId="0" applyAlignment="1" applyBorder="1" applyFont="1">
      <alignment horizontal="center"/>
    </xf>
    <xf borderId="38" fillId="6" fontId="24" numFmtId="0" xfId="0" applyAlignment="1" applyBorder="1" applyFont="1">
      <alignment horizontal="left"/>
    </xf>
    <xf borderId="36" fillId="7" fontId="6" numFmtId="0" xfId="0" applyAlignment="1" applyBorder="1" applyFont="1">
      <alignment horizontal="center"/>
    </xf>
    <xf borderId="38" fillId="7" fontId="24" numFmtId="0" xfId="0" applyAlignment="1" applyBorder="1" applyFont="1">
      <alignment horizontal="left"/>
    </xf>
    <xf borderId="36" fillId="8" fontId="6" numFmtId="0" xfId="0" applyAlignment="1" applyBorder="1" applyFont="1">
      <alignment horizontal="center"/>
    </xf>
    <xf borderId="38" fillId="8" fontId="24" numFmtId="0" xfId="0" applyAlignment="1" applyBorder="1" applyFont="1">
      <alignment horizontal="left"/>
    </xf>
    <xf borderId="0" fillId="0" fontId="19" numFmtId="0" xfId="0" applyFont="1"/>
    <xf borderId="0" fillId="0" fontId="25" numFmtId="0" xfId="0" applyFont="1"/>
    <xf borderId="36" fillId="9" fontId="6" numFmtId="0" xfId="0" applyAlignment="1" applyBorder="1" applyFont="1">
      <alignment horizontal="center"/>
    </xf>
    <xf borderId="38" fillId="0" fontId="2" numFmtId="0" xfId="0" applyBorder="1" applyFont="1"/>
    <xf borderId="36" fillId="0" fontId="5" numFmtId="0" xfId="0" applyAlignment="1" applyBorder="1" applyFont="1">
      <alignment horizontal="center"/>
    </xf>
    <xf borderId="37" fillId="0" fontId="6" numFmtId="0" xfId="0" applyBorder="1" applyFont="1"/>
    <xf borderId="38" fillId="0" fontId="24" numFmtId="0" xfId="0" applyAlignment="1" applyBorder="1" applyFont="1">
      <alignment horizontal="left"/>
    </xf>
    <xf borderId="40" fillId="0" fontId="5" numFmtId="0" xfId="0" applyAlignment="1" applyBorder="1" applyFont="1">
      <alignment horizontal="center" readingOrder="0"/>
    </xf>
    <xf borderId="18" fillId="0" fontId="24" numFmtId="0" xfId="0" applyAlignment="1" applyBorder="1" applyFont="1">
      <alignment horizontal="left" readingOrder="0"/>
    </xf>
    <xf borderId="39" fillId="0" fontId="5" numFmtId="0" xfId="0" applyAlignment="1" applyBorder="1" applyFont="1">
      <alignment horizontal="center" readingOrder="0"/>
    </xf>
    <xf borderId="44" fillId="10" fontId="26" numFmtId="0" xfId="0" applyAlignment="1" applyBorder="1" applyFill="1" applyFont="1">
      <alignment horizontal="center" readingOrder="0" shrinkToFit="0" wrapText="0"/>
    </xf>
    <xf borderId="21" fillId="0" fontId="27" numFmtId="0" xfId="0" applyAlignment="1" applyBorder="1" applyFont="1">
      <alignment horizontal="center" readingOrder="0" shrinkToFit="0" wrapText="0"/>
    </xf>
    <xf borderId="21" fillId="0" fontId="28" numFmtId="0" xfId="0" applyAlignment="1" applyBorder="1" applyFont="1">
      <alignment horizontal="left" readingOrder="0" shrinkToFit="0" wrapText="0"/>
    </xf>
    <xf borderId="21" fillId="0" fontId="28" numFmtId="0" xfId="0" applyAlignment="1" applyBorder="1" applyFont="1">
      <alignment horizontal="center" readingOrder="0" shrinkToFit="0" wrapText="0"/>
    </xf>
    <xf borderId="21" fillId="0" fontId="28" numFmtId="0" xfId="0" applyAlignment="1" applyBorder="1" applyFont="1">
      <alignment readingOrder="0" shrinkToFit="0" wrapText="0"/>
    </xf>
    <xf borderId="0" fillId="0" fontId="3" numFmtId="0" xfId="0" applyAlignment="1" applyFont="1">
      <alignment readingOrder="0"/>
    </xf>
    <xf borderId="0" fillId="0" fontId="29" numFmtId="0" xfId="0" applyAlignment="1" applyFont="1">
      <alignment horizontal="left"/>
    </xf>
    <xf borderId="22" fillId="10" fontId="26" numFmtId="0" xfId="0" applyAlignment="1" applyBorder="1" applyFont="1">
      <alignment horizontal="center" readingOrder="0" shrinkToFit="0" wrapText="0"/>
    </xf>
    <xf borderId="42" fillId="0" fontId="27" numFmtId="0" xfId="0" applyAlignment="1" applyBorder="1" applyFont="1">
      <alignment horizontal="center" readingOrder="0" shrinkToFit="0" wrapText="0"/>
    </xf>
    <xf borderId="42" fillId="0" fontId="28" numFmtId="0" xfId="0" applyAlignment="1" applyBorder="1" applyFont="1">
      <alignment horizontal="left" readingOrder="0" shrinkToFit="0" wrapText="0"/>
    </xf>
    <xf borderId="42" fillId="0" fontId="28" numFmtId="0" xfId="0" applyAlignment="1" applyBorder="1" applyFont="1">
      <alignment horizontal="center" readingOrder="0" shrinkToFit="0" wrapText="0"/>
    </xf>
    <xf borderId="42" fillId="0" fontId="28" numFmtId="0" xfId="0" applyAlignment="1" applyBorder="1" applyFont="1">
      <alignment readingOrder="0" shrinkToFit="0" wrapText="0"/>
    </xf>
    <xf borderId="44" fillId="0" fontId="30" numFmtId="0" xfId="0" applyAlignment="1" applyBorder="1" applyFont="1">
      <alignment horizontal="left" readingOrder="0" shrinkToFit="0" wrapText="0"/>
    </xf>
    <xf borderId="44" fillId="0" fontId="30" numFmtId="0" xfId="0" applyAlignment="1" applyBorder="1" applyFont="1">
      <alignment horizontal="center" readingOrder="0" shrinkToFit="0" wrapText="0"/>
    </xf>
    <xf borderId="44" fillId="0" fontId="30" numFmtId="0" xfId="0" applyAlignment="1" applyBorder="1" applyFont="1">
      <alignment readingOrder="0" shrinkToFit="0" wrapText="0"/>
    </xf>
    <xf borderId="0" fillId="0" fontId="3" numFmtId="0" xfId="0" applyFont="1"/>
    <xf borderId="42" fillId="0" fontId="28" numFmtId="0" xfId="0" applyAlignment="1" applyBorder="1" applyFont="1">
      <alignment horizontal="right" readingOrder="0"/>
    </xf>
    <xf borderId="42" fillId="0" fontId="28" numFmtId="0" xfId="0" applyAlignment="1" applyBorder="1" applyFont="1">
      <alignment readingOrder="0"/>
    </xf>
    <xf borderId="42" fillId="0" fontId="30" numFmtId="0" xfId="0" applyAlignment="1" applyBorder="1" applyFont="1">
      <alignment horizontal="left" readingOrder="0" shrinkToFit="0" wrapText="0"/>
    </xf>
    <xf borderId="44" fillId="0" fontId="30" numFmtId="0" xfId="0" applyAlignment="1" applyBorder="1" applyFont="1">
      <alignment horizontal="right" readingOrder="0"/>
    </xf>
    <xf borderId="44" fillId="0" fontId="30" numFmtId="0" xfId="0" applyAlignment="1" applyBorder="1" applyFont="1">
      <alignment readingOrder="0"/>
    </xf>
    <xf borderId="42" fillId="0" fontId="31" numFmtId="0" xfId="0" applyAlignment="1" applyBorder="1" applyFont="1">
      <alignment horizontal="center" readingOrder="0" shrinkToFit="0" wrapText="0"/>
    </xf>
    <xf borderId="42" fillId="0" fontId="28" numFmtId="0" xfId="0" applyAlignment="1" applyBorder="1" applyFont="1">
      <alignment horizontal="center" shrinkToFit="0" wrapText="0"/>
    </xf>
    <xf borderId="44" fillId="10" fontId="26" numFmtId="0" xfId="0" applyAlignment="1" applyBorder="1" applyFont="1">
      <alignment horizontal="center" readingOrder="0" vertical="center"/>
    </xf>
    <xf borderId="44" fillId="0" fontId="29" numFmtId="0" xfId="0" applyAlignment="1" applyBorder="1" applyFont="1">
      <alignment horizontal="left" readingOrder="0"/>
    </xf>
    <xf borderId="44" fillId="0" fontId="28" numFmtId="0" xfId="0" applyAlignment="1" applyBorder="1" applyFont="1">
      <alignment horizontal="left" readingOrder="0" vertical="center"/>
    </xf>
    <xf borderId="44" fillId="10" fontId="26" numFmtId="0" xfId="0" applyAlignment="1" applyBorder="1" applyFont="1">
      <alignment horizontal="center" vertical="center"/>
    </xf>
    <xf borderId="44" fillId="0" fontId="29" numFmtId="0" xfId="0" applyAlignment="1" applyBorder="1" applyFont="1">
      <alignment horizontal="left"/>
    </xf>
    <xf borderId="44" fillId="0" fontId="28" numFmtId="0" xfId="0" applyAlignment="1" applyBorder="1" applyFont="1">
      <alignment horizontal="left" vertical="center"/>
    </xf>
    <xf borderId="42" fillId="0" fontId="30" numFmtId="0" xfId="0" applyAlignment="1" applyBorder="1" applyFont="1">
      <alignment horizontal="center" readingOrder="0" shrinkToFit="0" wrapText="0"/>
    </xf>
    <xf borderId="42" fillId="0" fontId="30" numFmtId="0" xfId="0" applyAlignment="1" applyBorder="1" applyFont="1">
      <alignment readingOrder="0" shrinkToFit="0" wrapText="0"/>
    </xf>
  </cellXfs>
  <cellStyles count="1">
    <cellStyle xfId="0" name="Normal" builtinId="0"/>
  </cellStyles>
  <dxfs count="2">
    <dxf>
      <font/>
      <fill>
        <patternFill patternType="solid">
          <fgColor rgb="FFB7E1CD"/>
          <bgColor rgb="FFB7E1CD"/>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fitToPage="1"/>
  </sheetPr>
  <sheetViews>
    <sheetView showGridLines="0" workbookViewId="0"/>
  </sheetViews>
  <sheetFormatPr customHeight="1" defaultColWidth="14.43" defaultRowHeight="15.0"/>
  <cols>
    <col customWidth="1" min="1" max="33" width="2.86"/>
    <col customWidth="1" min="34" max="35" width="3.14"/>
  </cols>
  <sheetData>
    <row r="1">
      <c r="A1" s="1" t="s">
        <v>0</v>
      </c>
      <c r="B1" s="2"/>
      <c r="C1" s="2"/>
      <c r="D1" s="2"/>
      <c r="E1" s="2"/>
      <c r="F1" s="2"/>
      <c r="G1" s="2"/>
      <c r="H1" s="2"/>
      <c r="I1" s="2"/>
      <c r="J1" s="3"/>
      <c r="K1" s="4" t="s">
        <v>1</v>
      </c>
      <c r="L1" s="2"/>
      <c r="M1" s="2"/>
      <c r="N1" s="2"/>
      <c r="O1" s="2"/>
      <c r="P1" s="2"/>
      <c r="Q1" s="2"/>
      <c r="R1" s="2"/>
      <c r="S1" s="2"/>
      <c r="T1" s="5"/>
      <c r="U1" s="6" t="s">
        <v>2</v>
      </c>
      <c r="V1" s="2"/>
      <c r="W1" s="2"/>
      <c r="X1" s="7" t="s">
        <v>3</v>
      </c>
      <c r="Y1" s="2"/>
      <c r="Z1" s="2"/>
      <c r="AA1" s="7" t="s">
        <v>4</v>
      </c>
      <c r="AB1" s="2"/>
      <c r="AC1" s="2"/>
      <c r="AD1" s="2"/>
      <c r="AE1" s="2"/>
      <c r="AF1" s="2"/>
      <c r="AG1" s="2"/>
      <c r="AH1" s="8"/>
      <c r="AI1" s="9"/>
    </row>
    <row r="2" ht="9.0" customHeight="1">
      <c r="A2" s="10"/>
      <c r="B2" s="11"/>
      <c r="C2" s="11"/>
      <c r="D2" s="11"/>
      <c r="E2" s="11"/>
      <c r="F2" s="11"/>
      <c r="G2" s="11"/>
      <c r="H2" s="11"/>
      <c r="I2" s="11"/>
      <c r="J2" s="11"/>
      <c r="K2" s="11"/>
      <c r="L2" s="11"/>
      <c r="M2" s="11"/>
      <c r="N2" s="11"/>
      <c r="O2" s="12"/>
      <c r="P2" s="12"/>
      <c r="Q2" s="12"/>
      <c r="R2" s="12"/>
      <c r="S2" s="12"/>
      <c r="T2" s="12"/>
      <c r="U2" s="12"/>
      <c r="V2" s="12"/>
      <c r="W2" s="12"/>
      <c r="X2" s="12"/>
      <c r="Y2" s="12"/>
      <c r="Z2" s="12"/>
      <c r="AA2" s="12"/>
      <c r="AB2" s="12"/>
      <c r="AC2" s="12"/>
      <c r="AD2" s="12"/>
      <c r="AE2" s="12"/>
      <c r="AF2" s="12"/>
      <c r="AG2" s="12"/>
      <c r="AH2" s="9"/>
      <c r="AI2" s="9"/>
    </row>
    <row r="3" ht="9.0" customHeight="1">
      <c r="A3" s="10"/>
      <c r="B3" s="11"/>
      <c r="C3" s="11"/>
      <c r="D3" s="11"/>
      <c r="E3" s="11"/>
      <c r="F3" s="11"/>
      <c r="G3" s="11"/>
      <c r="H3" s="11"/>
      <c r="I3" s="11"/>
      <c r="J3" s="11"/>
      <c r="K3" s="11"/>
      <c r="L3" s="11"/>
      <c r="M3" s="11"/>
      <c r="N3" s="11"/>
      <c r="O3" s="12"/>
      <c r="P3" s="12"/>
      <c r="Q3" s="12"/>
      <c r="R3" s="12"/>
      <c r="S3" s="12"/>
      <c r="T3" s="12"/>
      <c r="U3" s="12"/>
      <c r="V3" s="12"/>
      <c r="W3" s="12"/>
      <c r="X3" s="12"/>
      <c r="Y3" s="12"/>
      <c r="Z3" s="12"/>
      <c r="AA3" s="12"/>
      <c r="AB3" s="12"/>
      <c r="AC3" s="12"/>
      <c r="AD3" s="12"/>
      <c r="AE3" s="12"/>
      <c r="AF3" s="12"/>
      <c r="AG3" s="12"/>
      <c r="AH3" s="9"/>
      <c r="AI3" s="9"/>
    </row>
    <row r="4" ht="16.5" customHeight="1">
      <c r="A4" s="13"/>
      <c r="B4" s="2"/>
      <c r="C4" s="14" t="s">
        <v>5</v>
      </c>
      <c r="D4" s="2"/>
      <c r="E4" s="2"/>
      <c r="F4" s="2"/>
      <c r="G4" s="2"/>
      <c r="H4" s="2"/>
      <c r="I4" s="2"/>
      <c r="J4" s="2"/>
      <c r="K4" s="2"/>
      <c r="L4" s="2"/>
      <c r="M4" s="2"/>
      <c r="N4" s="8"/>
      <c r="O4" s="15">
        <v>1.0</v>
      </c>
      <c r="P4" s="2"/>
      <c r="Q4" s="16"/>
      <c r="R4" s="17">
        <v>2.0</v>
      </c>
      <c r="S4" s="2"/>
      <c r="T4" s="16"/>
      <c r="U4" s="17">
        <v>3.0</v>
      </c>
      <c r="V4" s="2"/>
      <c r="W4" s="16"/>
      <c r="X4" s="17">
        <v>4.0</v>
      </c>
      <c r="Y4" s="2"/>
      <c r="Z4" s="8"/>
      <c r="AA4" s="18" t="s">
        <v>6</v>
      </c>
      <c r="AB4" s="18" t="s">
        <v>7</v>
      </c>
      <c r="AC4" s="17" t="s">
        <v>8</v>
      </c>
      <c r="AD4" s="2"/>
      <c r="AE4" s="16"/>
      <c r="AF4" s="17" t="s">
        <v>9</v>
      </c>
      <c r="AG4" s="19" t="s">
        <v>10</v>
      </c>
      <c r="AH4" s="8"/>
      <c r="AI4" s="9"/>
    </row>
    <row r="5" ht="16.5" customHeight="1">
      <c r="A5" s="20">
        <v>1.0</v>
      </c>
      <c r="B5" s="21" t="s">
        <v>11</v>
      </c>
      <c r="C5" s="22"/>
      <c r="D5" s="22"/>
      <c r="E5" s="22"/>
      <c r="F5" s="22"/>
      <c r="G5" s="22"/>
      <c r="H5" s="22"/>
      <c r="I5" s="22"/>
      <c r="J5" s="22"/>
      <c r="K5" s="22"/>
      <c r="L5" s="22"/>
      <c r="M5" s="22"/>
      <c r="N5" s="22"/>
      <c r="O5" s="23" t="s">
        <v>12</v>
      </c>
      <c r="P5" s="24"/>
      <c r="Q5" s="25"/>
      <c r="R5" s="26">
        <v>3.0</v>
      </c>
      <c r="S5" s="27" t="s">
        <v>13</v>
      </c>
      <c r="T5" s="28">
        <v>0.0</v>
      </c>
      <c r="U5" s="29">
        <v>3.0</v>
      </c>
      <c r="V5" s="30" t="s">
        <v>13</v>
      </c>
      <c r="W5" s="31">
        <v>0.0</v>
      </c>
      <c r="X5" s="26">
        <v>3.0</v>
      </c>
      <c r="Y5" s="27" t="s">
        <v>13</v>
      </c>
      <c r="Z5" s="26">
        <v>0.0</v>
      </c>
      <c r="AA5" s="32">
        <f>IF(B5&lt;&gt;"",SUM(IF(R5&gt;T5,1,0),IF(U5&gt;W5,1,0),IF(X5&gt;Z5,1,0)),"")</f>
        <v>3</v>
      </c>
      <c r="AB5" s="33">
        <f>IF(B5&lt;&gt;"",SUM(IF(R5&lt;T5,1,0),IF(U5&lt;W5,1,0),IF(X5&lt;Z5,1,0)),"")</f>
        <v>0</v>
      </c>
      <c r="AC5" s="34">
        <f>IF(B5&lt;&gt;"",R5+U5+X5,"")</f>
        <v>9</v>
      </c>
      <c r="AD5" s="34" t="s">
        <v>13</v>
      </c>
      <c r="AE5" s="35">
        <f>IF(B5&lt;&gt;"",T5+W5+Z5,"")</f>
        <v>0</v>
      </c>
      <c r="AF5" s="36">
        <f t="shared" ref="AF5:AF8" si="1">IF(B5&lt;&gt;"",(AA5*2)+AB5,"")</f>
        <v>6</v>
      </c>
      <c r="AG5" s="37">
        <f t="shared" ref="AG5:AG8" si="2">IF(B5&lt;&gt;"",RANK(AF5,$AF$5:$AF$8,0),"")</f>
        <v>1</v>
      </c>
      <c r="AH5" s="38"/>
      <c r="AI5" s="9"/>
    </row>
    <row r="6" ht="16.5" customHeight="1">
      <c r="A6" s="39">
        <v>2.0</v>
      </c>
      <c r="B6" s="21" t="s">
        <v>14</v>
      </c>
      <c r="C6" s="22"/>
      <c r="D6" s="22"/>
      <c r="E6" s="22"/>
      <c r="F6" s="22"/>
      <c r="G6" s="22"/>
      <c r="H6" s="22"/>
      <c r="I6" s="22"/>
      <c r="J6" s="22"/>
      <c r="K6" s="22"/>
      <c r="L6" s="22"/>
      <c r="M6" s="22"/>
      <c r="N6" s="22"/>
      <c r="O6" s="40">
        <f>T5</f>
        <v>0</v>
      </c>
      <c r="P6" s="41" t="s">
        <v>13</v>
      </c>
      <c r="Q6" s="42">
        <f>R5</f>
        <v>3</v>
      </c>
      <c r="R6" s="43" t="s">
        <v>12</v>
      </c>
      <c r="S6" s="44"/>
      <c r="T6" s="45"/>
      <c r="U6" s="46">
        <v>0.0</v>
      </c>
      <c r="V6" s="47" t="s">
        <v>13</v>
      </c>
      <c r="W6" s="48">
        <v>3.0</v>
      </c>
      <c r="X6" s="46">
        <v>3.0</v>
      </c>
      <c r="Y6" s="47" t="s">
        <v>13</v>
      </c>
      <c r="Z6" s="49">
        <v>1.0</v>
      </c>
      <c r="AA6" s="50">
        <f>IF(B6&lt;&gt;"",SUM(IF(O6&gt;Q6,1,0),IF(U6&gt;W6,1,0),IF(X6&gt;Z6,1,0)),"")</f>
        <v>1</v>
      </c>
      <c r="AB6" s="51">
        <f>IF(B6&lt;&gt;"",SUM(IF(O6&lt;Q6,1,0),IF(U6&lt;W6,1,0),IF(X6&lt;Z6,1,0)),"")</f>
        <v>2</v>
      </c>
      <c r="AC6" s="52">
        <f>IF(B6&lt;&gt;"",O6+U6+X6,"")</f>
        <v>3</v>
      </c>
      <c r="AD6" s="53" t="s">
        <v>13</v>
      </c>
      <c r="AE6" s="54">
        <f>IF(B6&lt;&gt;"",Q6+W6+Z6,"")</f>
        <v>7</v>
      </c>
      <c r="AF6" s="55">
        <f t="shared" si="1"/>
        <v>4</v>
      </c>
      <c r="AG6" s="37">
        <f t="shared" si="2"/>
        <v>3</v>
      </c>
      <c r="AH6" s="38"/>
      <c r="AI6" s="56"/>
    </row>
    <row r="7" ht="16.5" customHeight="1">
      <c r="A7" s="57">
        <v>3.0</v>
      </c>
      <c r="B7" s="21" t="s">
        <v>15</v>
      </c>
      <c r="C7" s="22"/>
      <c r="D7" s="22"/>
      <c r="E7" s="22"/>
      <c r="F7" s="22"/>
      <c r="G7" s="22"/>
      <c r="H7" s="22"/>
      <c r="I7" s="22"/>
      <c r="J7" s="22"/>
      <c r="K7" s="22"/>
      <c r="L7" s="22"/>
      <c r="M7" s="22"/>
      <c r="N7" s="22"/>
      <c r="O7" s="58">
        <f>W5</f>
        <v>0</v>
      </c>
      <c r="P7" s="59" t="s">
        <v>13</v>
      </c>
      <c r="Q7" s="60">
        <f>U5</f>
        <v>3</v>
      </c>
      <c r="R7" s="61">
        <f>W6</f>
        <v>3</v>
      </c>
      <c r="S7" s="59" t="s">
        <v>13</v>
      </c>
      <c r="T7" s="60">
        <f>U6</f>
        <v>0</v>
      </c>
      <c r="U7" s="43" t="s">
        <v>12</v>
      </c>
      <c r="V7" s="44"/>
      <c r="W7" s="45"/>
      <c r="X7" s="46">
        <v>3.0</v>
      </c>
      <c r="Y7" s="47" t="s">
        <v>13</v>
      </c>
      <c r="Z7" s="49">
        <v>1.0</v>
      </c>
      <c r="AA7" s="50">
        <f>IF(B7&lt;&gt;"",SUM(IF(O7&gt;Q7,1,0),IF(R7&gt;T7,1,0),IF(X7&gt;Z7,1,0)),"")</f>
        <v>2</v>
      </c>
      <c r="AB7" s="51">
        <f>IF(B7&lt;&gt;"",SUM(IF(O7&lt;Q7,1,0),IF(R7&lt;T7,1,0),IF(X7&lt;Z7,1,0)),"")</f>
        <v>1</v>
      </c>
      <c r="AC7" s="52">
        <f>IF(B7&lt;&gt;"",O7+R7+X7,"")</f>
        <v>6</v>
      </c>
      <c r="AD7" s="53" t="s">
        <v>13</v>
      </c>
      <c r="AE7" s="54">
        <f>IF(B7&lt;&gt;"",Q7+T7+Z7,"")</f>
        <v>4</v>
      </c>
      <c r="AF7" s="55">
        <f t="shared" si="1"/>
        <v>5</v>
      </c>
      <c r="AG7" s="37">
        <f t="shared" si="2"/>
        <v>2</v>
      </c>
      <c r="AH7" s="38"/>
      <c r="AI7" s="56"/>
    </row>
    <row r="8" ht="16.5" customHeight="1">
      <c r="A8" s="62">
        <v>4.0</v>
      </c>
      <c r="B8" s="63" t="s">
        <v>16</v>
      </c>
      <c r="C8" s="64"/>
      <c r="D8" s="64"/>
      <c r="E8" s="64"/>
      <c r="F8" s="64"/>
      <c r="G8" s="64"/>
      <c r="H8" s="64"/>
      <c r="I8" s="64"/>
      <c r="J8" s="64"/>
      <c r="K8" s="64"/>
      <c r="L8" s="64"/>
      <c r="M8" s="64"/>
      <c r="N8" s="64"/>
      <c r="O8" s="65">
        <f>Z5</f>
        <v>0</v>
      </c>
      <c r="P8" s="66" t="s">
        <v>13</v>
      </c>
      <c r="Q8" s="67">
        <f>X5</f>
        <v>3</v>
      </c>
      <c r="R8" s="68">
        <f>Z6</f>
        <v>1</v>
      </c>
      <c r="S8" s="66" t="s">
        <v>13</v>
      </c>
      <c r="T8" s="69">
        <f>X6</f>
        <v>3</v>
      </c>
      <c r="U8" s="68">
        <f>Z7</f>
        <v>1</v>
      </c>
      <c r="V8" s="70" t="s">
        <v>13</v>
      </c>
      <c r="W8" s="69">
        <f>X7</f>
        <v>3</v>
      </c>
      <c r="X8" s="71" t="s">
        <v>12</v>
      </c>
      <c r="Y8" s="72"/>
      <c r="Z8" s="73"/>
      <c r="AA8" s="74">
        <f>IF(B8&lt;&gt;"",SUM(IF(O8&gt;Q8,1,0),IF(R8&gt;T8,1,0),IF(U8&gt;W8,1,0)),"")</f>
        <v>0</v>
      </c>
      <c r="AB8" s="75">
        <f>IF(B8&lt;&gt;"",SUM(IF(O8&lt;Q8,1,0),IF(R8&lt;T8,1,0),IF(U8&lt;W8,1,0)),"")</f>
        <v>3</v>
      </c>
      <c r="AC8" s="76">
        <f>IF(B8&lt;&gt;"",O8+R8+U8,"")</f>
        <v>2</v>
      </c>
      <c r="AD8" s="77" t="s">
        <v>13</v>
      </c>
      <c r="AE8" s="78">
        <f>IF(B8&lt;&gt;"",Q8+T8+W8,"")</f>
        <v>9</v>
      </c>
      <c r="AF8" s="79">
        <f t="shared" si="1"/>
        <v>3</v>
      </c>
      <c r="AG8" s="80">
        <f t="shared" si="2"/>
        <v>4</v>
      </c>
      <c r="AH8" s="81"/>
      <c r="AI8" s="56"/>
    </row>
    <row r="9" ht="16.5" customHeight="1">
      <c r="A9" s="9"/>
      <c r="B9" s="11"/>
      <c r="C9" s="11"/>
      <c r="D9" s="11"/>
      <c r="E9" s="11"/>
      <c r="F9" s="11"/>
      <c r="G9" s="11"/>
      <c r="H9" s="11"/>
      <c r="I9" s="11"/>
      <c r="J9" s="11"/>
      <c r="K9" s="11"/>
      <c r="L9" s="11"/>
      <c r="M9" s="11"/>
      <c r="N9" s="11"/>
      <c r="O9" s="12"/>
      <c r="P9" s="12"/>
      <c r="Q9" s="12"/>
      <c r="R9" s="12"/>
      <c r="S9" s="12"/>
      <c r="T9" s="12"/>
      <c r="U9" s="12"/>
      <c r="V9" s="12"/>
      <c r="W9" s="12"/>
      <c r="X9" s="12"/>
      <c r="Y9" s="12"/>
      <c r="Z9" s="12"/>
      <c r="AA9" s="12"/>
      <c r="AB9" s="12"/>
      <c r="AC9" s="12"/>
      <c r="AD9" s="12"/>
      <c r="AE9" s="12"/>
      <c r="AF9" s="82"/>
      <c r="AG9" s="82"/>
      <c r="AH9" s="9"/>
      <c r="AI9" s="9"/>
    </row>
    <row r="10" ht="16.5" customHeight="1">
      <c r="A10" s="13"/>
      <c r="B10" s="2"/>
      <c r="C10" s="83" t="s">
        <v>17</v>
      </c>
      <c r="D10" s="2"/>
      <c r="E10" s="2"/>
      <c r="F10" s="2"/>
      <c r="G10" s="2"/>
      <c r="H10" s="2"/>
      <c r="I10" s="2"/>
      <c r="J10" s="2"/>
      <c r="K10" s="2"/>
      <c r="L10" s="2"/>
      <c r="M10" s="2"/>
      <c r="N10" s="8"/>
      <c r="O10" s="15">
        <v>1.0</v>
      </c>
      <c r="P10" s="2"/>
      <c r="Q10" s="16"/>
      <c r="R10" s="17">
        <v>2.0</v>
      </c>
      <c r="S10" s="2"/>
      <c r="T10" s="16"/>
      <c r="U10" s="17">
        <v>3.0</v>
      </c>
      <c r="V10" s="2"/>
      <c r="W10" s="16"/>
      <c r="X10" s="17">
        <v>4.0</v>
      </c>
      <c r="Y10" s="2"/>
      <c r="Z10" s="8"/>
      <c r="AA10" s="18" t="s">
        <v>6</v>
      </c>
      <c r="AB10" s="18" t="s">
        <v>7</v>
      </c>
      <c r="AC10" s="17" t="s">
        <v>8</v>
      </c>
      <c r="AD10" s="2"/>
      <c r="AE10" s="16"/>
      <c r="AF10" s="17" t="s">
        <v>9</v>
      </c>
      <c r="AG10" s="19" t="s">
        <v>10</v>
      </c>
      <c r="AH10" s="8"/>
      <c r="AI10" s="9"/>
    </row>
    <row r="11" ht="16.5" customHeight="1">
      <c r="A11" s="20">
        <v>1.0</v>
      </c>
      <c r="B11" s="21" t="s">
        <v>18</v>
      </c>
      <c r="C11" s="22"/>
      <c r="D11" s="22"/>
      <c r="E11" s="22"/>
      <c r="F11" s="22"/>
      <c r="G11" s="22"/>
      <c r="H11" s="22"/>
      <c r="I11" s="22"/>
      <c r="J11" s="22"/>
      <c r="K11" s="22"/>
      <c r="L11" s="22"/>
      <c r="M11" s="22"/>
      <c r="N11" s="22"/>
      <c r="O11" s="23" t="s">
        <v>12</v>
      </c>
      <c r="P11" s="24"/>
      <c r="Q11" s="25"/>
      <c r="R11" s="26">
        <v>3.0</v>
      </c>
      <c r="S11" s="27" t="s">
        <v>13</v>
      </c>
      <c r="T11" s="28">
        <v>0.0</v>
      </c>
      <c r="U11" s="29">
        <v>3.0</v>
      </c>
      <c r="V11" s="30" t="s">
        <v>13</v>
      </c>
      <c r="W11" s="31">
        <v>0.0</v>
      </c>
      <c r="X11" s="26">
        <v>3.0</v>
      </c>
      <c r="Y11" s="27" t="s">
        <v>13</v>
      </c>
      <c r="Z11" s="26">
        <v>0.0</v>
      </c>
      <c r="AA11" s="32">
        <f>IF(B11&lt;&gt;"",SUM(IF(R11&gt;T11,1,0),IF(U11&gt;W11,1,0),IF(X11&gt;Z11,1,0)),"")</f>
        <v>3</v>
      </c>
      <c r="AB11" s="33">
        <f>IF(B11&lt;&gt;"",SUM(IF(R11&lt;T11,1,0),IF(U11&lt;W11,1,0),IF(X11&lt;Z11,1,0)),"")</f>
        <v>0</v>
      </c>
      <c r="AC11" s="34">
        <f>IF(B11&lt;&gt;"",R11+U11+X11,"")</f>
        <v>9</v>
      </c>
      <c r="AD11" s="34" t="s">
        <v>13</v>
      </c>
      <c r="AE11" s="35">
        <f>IF(B11&lt;&gt;"",T11+W11+Z11,"")</f>
        <v>0</v>
      </c>
      <c r="AF11" s="36">
        <f t="shared" ref="AF11:AF14" si="3">IF(B11&lt;&gt;"",(AA11*2)+AB11,"")</f>
        <v>6</v>
      </c>
      <c r="AG11" s="37">
        <f>IF(B11&lt;&gt;"",RANK(AF11,$AF$11:$AF$14,0),"")</f>
        <v>1</v>
      </c>
      <c r="AH11" s="38"/>
      <c r="AI11" s="9"/>
    </row>
    <row r="12" ht="16.5" customHeight="1">
      <c r="A12" s="39">
        <v>2.0</v>
      </c>
      <c r="B12" s="21" t="s">
        <v>19</v>
      </c>
      <c r="C12" s="22"/>
      <c r="D12" s="22"/>
      <c r="E12" s="22"/>
      <c r="F12" s="22"/>
      <c r="G12" s="22"/>
      <c r="H12" s="22"/>
      <c r="I12" s="22"/>
      <c r="J12" s="22"/>
      <c r="K12" s="22"/>
      <c r="L12" s="22"/>
      <c r="M12" s="22"/>
      <c r="N12" s="22"/>
      <c r="O12" s="40">
        <f>T11</f>
        <v>0</v>
      </c>
      <c r="P12" s="41" t="s">
        <v>13</v>
      </c>
      <c r="Q12" s="42">
        <f>R11</f>
        <v>3</v>
      </c>
      <c r="R12" s="43" t="s">
        <v>12</v>
      </c>
      <c r="S12" s="44"/>
      <c r="T12" s="45"/>
      <c r="U12" s="46">
        <v>3.0</v>
      </c>
      <c r="V12" s="47" t="s">
        <v>13</v>
      </c>
      <c r="W12" s="48">
        <v>2.0</v>
      </c>
      <c r="X12" s="46">
        <v>1.0</v>
      </c>
      <c r="Y12" s="47" t="s">
        <v>13</v>
      </c>
      <c r="Z12" s="49">
        <v>3.0</v>
      </c>
      <c r="AA12" s="50">
        <f>IF(B12&lt;&gt;"",SUM(IF(O12&gt;Q12,1,0),IF(U12&gt;W12,1,0),IF(X12&gt;Z12,1,0)),"")</f>
        <v>1</v>
      </c>
      <c r="AB12" s="51">
        <f>IF(B12&lt;&gt;"",SUM(IF(O12&lt;Q12,1,0),IF(U12&lt;W12,1,0),IF(X12&lt;Z12,1,0)),"")</f>
        <v>2</v>
      </c>
      <c r="AC12" s="52">
        <f>IF(B12&lt;&gt;"",O12+U12+X12,"")</f>
        <v>4</v>
      </c>
      <c r="AD12" s="53" t="s">
        <v>13</v>
      </c>
      <c r="AE12" s="54">
        <f>IF(B12&lt;&gt;"",Q12+W12+Z12,"")</f>
        <v>8</v>
      </c>
      <c r="AF12" s="55">
        <f t="shared" si="3"/>
        <v>4</v>
      </c>
      <c r="AG12" s="84">
        <v>4.0</v>
      </c>
      <c r="AH12" s="38"/>
      <c r="AI12" s="56" t="s">
        <v>20</v>
      </c>
    </row>
    <row r="13" ht="16.5" customHeight="1">
      <c r="A13" s="57">
        <v>3.0</v>
      </c>
      <c r="B13" s="21" t="s">
        <v>21</v>
      </c>
      <c r="C13" s="22"/>
      <c r="D13" s="22"/>
      <c r="E13" s="22"/>
      <c r="F13" s="22"/>
      <c r="G13" s="22"/>
      <c r="H13" s="22"/>
      <c r="I13" s="22"/>
      <c r="J13" s="22"/>
      <c r="K13" s="22"/>
      <c r="L13" s="22"/>
      <c r="M13" s="22"/>
      <c r="N13" s="22"/>
      <c r="O13" s="58">
        <f>W11</f>
        <v>0</v>
      </c>
      <c r="P13" s="59" t="s">
        <v>13</v>
      </c>
      <c r="Q13" s="60">
        <f>U11</f>
        <v>3</v>
      </c>
      <c r="R13" s="61">
        <f>W12</f>
        <v>2</v>
      </c>
      <c r="S13" s="59" t="s">
        <v>13</v>
      </c>
      <c r="T13" s="60">
        <f>U12</f>
        <v>3</v>
      </c>
      <c r="U13" s="43" t="s">
        <v>12</v>
      </c>
      <c r="V13" s="44"/>
      <c r="W13" s="45"/>
      <c r="X13" s="46">
        <v>3.0</v>
      </c>
      <c r="Y13" s="47" t="s">
        <v>13</v>
      </c>
      <c r="Z13" s="49">
        <v>1.0</v>
      </c>
      <c r="AA13" s="50">
        <f>IF(B13&lt;&gt;"",SUM(IF(O13&gt;Q13,1,0),IF(R13&gt;T13,1,0),IF(X13&gt;Z13,1,0)),"")</f>
        <v>1</v>
      </c>
      <c r="AB13" s="51">
        <f>IF(B13&lt;&gt;"",SUM(IF(O13&lt;Q13,1,0),IF(R13&lt;T13,1,0),IF(X13&lt;Z13,1,0)),"")</f>
        <v>2</v>
      </c>
      <c r="AC13" s="52">
        <f>IF(B13&lt;&gt;"",O13+R13+X13,"")</f>
        <v>5</v>
      </c>
      <c r="AD13" s="53" t="s">
        <v>13</v>
      </c>
      <c r="AE13" s="54">
        <f>IF(B13&lt;&gt;"",Q13+T13+Z13,"")</f>
        <v>7</v>
      </c>
      <c r="AF13" s="55">
        <f t="shared" si="3"/>
        <v>4</v>
      </c>
      <c r="AG13" s="37">
        <f>IF(B13&lt;&gt;"",RANK(AF13,$AF$11:$AF$14,0),"")</f>
        <v>2</v>
      </c>
      <c r="AH13" s="38"/>
      <c r="AI13" s="56" t="s">
        <v>22</v>
      </c>
    </row>
    <row r="14" ht="16.5" customHeight="1">
      <c r="A14" s="62">
        <v>4.0</v>
      </c>
      <c r="B14" s="63" t="s">
        <v>23</v>
      </c>
      <c r="C14" s="64"/>
      <c r="D14" s="64"/>
      <c r="E14" s="64"/>
      <c r="F14" s="64"/>
      <c r="G14" s="64"/>
      <c r="H14" s="64"/>
      <c r="I14" s="64"/>
      <c r="J14" s="64"/>
      <c r="K14" s="64"/>
      <c r="L14" s="64"/>
      <c r="M14" s="64"/>
      <c r="N14" s="64"/>
      <c r="O14" s="65">
        <f>Z11</f>
        <v>0</v>
      </c>
      <c r="P14" s="66" t="s">
        <v>13</v>
      </c>
      <c r="Q14" s="67">
        <f>X11</f>
        <v>3</v>
      </c>
      <c r="R14" s="68">
        <f>Z12</f>
        <v>3</v>
      </c>
      <c r="S14" s="66" t="s">
        <v>13</v>
      </c>
      <c r="T14" s="69">
        <f>X12</f>
        <v>1</v>
      </c>
      <c r="U14" s="68">
        <f>Z13</f>
        <v>1</v>
      </c>
      <c r="V14" s="70" t="s">
        <v>13</v>
      </c>
      <c r="W14" s="69">
        <f>X13</f>
        <v>3</v>
      </c>
      <c r="X14" s="71" t="s">
        <v>12</v>
      </c>
      <c r="Y14" s="72"/>
      <c r="Z14" s="73"/>
      <c r="AA14" s="74">
        <f>IF(B14&lt;&gt;"",SUM(IF(O14&gt;Q14,1,0),IF(R14&gt;T14,1,0),IF(U14&gt;W14,1,0)),"")</f>
        <v>1</v>
      </c>
      <c r="AB14" s="75">
        <f>IF(B14&lt;&gt;"",SUM(IF(O14&lt;Q14,1,0),IF(R14&lt;T14,1,0),IF(U14&lt;W14,1,0)),"")</f>
        <v>2</v>
      </c>
      <c r="AC14" s="76">
        <f>IF(B14&lt;&gt;"",O14+R14+U14,"")</f>
        <v>4</v>
      </c>
      <c r="AD14" s="77" t="s">
        <v>13</v>
      </c>
      <c r="AE14" s="78">
        <f>IF(B14&lt;&gt;"",Q14+T14+W14,"")</f>
        <v>7</v>
      </c>
      <c r="AF14" s="79">
        <f t="shared" si="3"/>
        <v>4</v>
      </c>
      <c r="AG14" s="85">
        <v>3.0</v>
      </c>
      <c r="AH14" s="81"/>
      <c r="AI14" s="56" t="s">
        <v>24</v>
      </c>
    </row>
    <row r="15" ht="16.5" customHeight="1">
      <c r="A15" s="9"/>
      <c r="B15" s="11"/>
      <c r="C15" s="11"/>
      <c r="D15" s="11"/>
      <c r="E15" s="11"/>
      <c r="F15" s="11"/>
      <c r="G15" s="11"/>
      <c r="H15" s="11"/>
      <c r="I15" s="11"/>
      <c r="J15" s="11"/>
      <c r="K15" s="11"/>
      <c r="L15" s="11"/>
      <c r="M15" s="11"/>
      <c r="N15" s="11"/>
      <c r="O15" s="12"/>
      <c r="P15" s="12"/>
      <c r="Q15" s="12"/>
      <c r="R15" s="12"/>
      <c r="S15" s="12"/>
      <c r="T15" s="12"/>
      <c r="U15" s="12"/>
      <c r="V15" s="12"/>
      <c r="W15" s="12"/>
      <c r="X15" s="12"/>
      <c r="Y15" s="12"/>
      <c r="Z15" s="12"/>
      <c r="AA15" s="12"/>
      <c r="AB15" s="12"/>
      <c r="AC15" s="12"/>
      <c r="AD15" s="12"/>
      <c r="AE15" s="12"/>
      <c r="AF15" s="12"/>
      <c r="AG15" s="12"/>
      <c r="AH15" s="86"/>
      <c r="AI15" s="9"/>
    </row>
    <row r="16" ht="16.5" customHeight="1">
      <c r="A16" s="13"/>
      <c r="B16" s="2"/>
      <c r="C16" s="83" t="s">
        <v>25</v>
      </c>
      <c r="D16" s="2"/>
      <c r="E16" s="2"/>
      <c r="F16" s="2"/>
      <c r="G16" s="2"/>
      <c r="H16" s="2"/>
      <c r="I16" s="2"/>
      <c r="J16" s="2"/>
      <c r="K16" s="2"/>
      <c r="L16" s="2"/>
      <c r="M16" s="2"/>
      <c r="N16" s="8"/>
      <c r="O16" s="15">
        <v>1.0</v>
      </c>
      <c r="P16" s="2"/>
      <c r="Q16" s="16"/>
      <c r="R16" s="17">
        <v>2.0</v>
      </c>
      <c r="S16" s="2"/>
      <c r="T16" s="16"/>
      <c r="U16" s="17">
        <v>3.0</v>
      </c>
      <c r="V16" s="2"/>
      <c r="W16" s="16"/>
      <c r="X16" s="17">
        <v>4.0</v>
      </c>
      <c r="Y16" s="2"/>
      <c r="Z16" s="8"/>
      <c r="AA16" s="18" t="s">
        <v>6</v>
      </c>
      <c r="AB16" s="18" t="s">
        <v>7</v>
      </c>
      <c r="AC16" s="17" t="s">
        <v>8</v>
      </c>
      <c r="AD16" s="2"/>
      <c r="AE16" s="16"/>
      <c r="AF16" s="17" t="s">
        <v>9</v>
      </c>
      <c r="AG16" s="19" t="s">
        <v>10</v>
      </c>
      <c r="AH16" s="8"/>
      <c r="AI16" s="9"/>
    </row>
    <row r="17" ht="16.5" customHeight="1">
      <c r="A17" s="20">
        <v>1.0</v>
      </c>
      <c r="B17" s="21" t="s">
        <v>26</v>
      </c>
      <c r="C17" s="22"/>
      <c r="D17" s="22"/>
      <c r="E17" s="22"/>
      <c r="F17" s="22"/>
      <c r="G17" s="22"/>
      <c r="H17" s="22"/>
      <c r="I17" s="22"/>
      <c r="J17" s="22"/>
      <c r="K17" s="22"/>
      <c r="L17" s="22"/>
      <c r="M17" s="22"/>
      <c r="N17" s="22"/>
      <c r="O17" s="23" t="s">
        <v>12</v>
      </c>
      <c r="P17" s="24"/>
      <c r="Q17" s="25"/>
      <c r="R17" s="26">
        <v>3.0</v>
      </c>
      <c r="S17" s="27" t="s">
        <v>13</v>
      </c>
      <c r="T17" s="28">
        <v>1.0</v>
      </c>
      <c r="U17" s="29">
        <v>3.0</v>
      </c>
      <c r="V17" s="30" t="s">
        <v>13</v>
      </c>
      <c r="W17" s="31">
        <v>1.0</v>
      </c>
      <c r="X17" s="26">
        <v>3.0</v>
      </c>
      <c r="Y17" s="27" t="s">
        <v>13</v>
      </c>
      <c r="Z17" s="26">
        <v>2.0</v>
      </c>
      <c r="AA17" s="32">
        <f>IF(B17&lt;&gt;"",SUM(IF(R17&gt;T17,1,0),IF(U17&gt;W17,1,0),IF(X17&gt;Z17,1,0)),"")</f>
        <v>3</v>
      </c>
      <c r="AB17" s="33">
        <f>IF(B17&lt;&gt;"",SUM(IF(R17&lt;T17,1,0),IF(U17&lt;W17,1,0),IF(X17&lt;Z17,1,0)),"")</f>
        <v>0</v>
      </c>
      <c r="AC17" s="34">
        <f>IF(B17&lt;&gt;"",R17+U17+X17,"")</f>
        <v>9</v>
      </c>
      <c r="AD17" s="34" t="s">
        <v>13</v>
      </c>
      <c r="AE17" s="35">
        <f>IF(B17&lt;&gt;"",T17+W17+Z17,"")</f>
        <v>4</v>
      </c>
      <c r="AF17" s="36">
        <f t="shared" ref="AF17:AF20" si="4">IF(B17&lt;&gt;"",(AA17*2)+AB17,"")</f>
        <v>6</v>
      </c>
      <c r="AG17" s="37">
        <f t="shared" ref="AG17:AG20" si="5">IF(B17&lt;&gt;"",RANK(AF17,$AF$17:$AF$20,0),"")</f>
        <v>1</v>
      </c>
      <c r="AH17" s="38"/>
      <c r="AI17" s="9"/>
    </row>
    <row r="18" ht="16.5" customHeight="1">
      <c r="A18" s="39">
        <v>2.0</v>
      </c>
      <c r="B18" s="21" t="s">
        <v>27</v>
      </c>
      <c r="C18" s="22"/>
      <c r="D18" s="22"/>
      <c r="E18" s="22"/>
      <c r="F18" s="22"/>
      <c r="G18" s="22"/>
      <c r="H18" s="22"/>
      <c r="I18" s="22"/>
      <c r="J18" s="22"/>
      <c r="K18" s="22"/>
      <c r="L18" s="22"/>
      <c r="M18" s="22"/>
      <c r="N18" s="22"/>
      <c r="O18" s="40">
        <f>T17</f>
        <v>1</v>
      </c>
      <c r="P18" s="41" t="s">
        <v>13</v>
      </c>
      <c r="Q18" s="42">
        <f>R17</f>
        <v>3</v>
      </c>
      <c r="R18" s="43" t="s">
        <v>12</v>
      </c>
      <c r="S18" s="44"/>
      <c r="T18" s="45"/>
      <c r="U18" s="46">
        <v>3.0</v>
      </c>
      <c r="V18" s="47" t="s">
        <v>13</v>
      </c>
      <c r="W18" s="48">
        <v>0.0</v>
      </c>
      <c r="X18" s="46">
        <v>3.0</v>
      </c>
      <c r="Y18" s="47" t="s">
        <v>13</v>
      </c>
      <c r="Z18" s="49">
        <v>2.0</v>
      </c>
      <c r="AA18" s="50">
        <f>IF(B18&lt;&gt;"",SUM(IF(O18&gt;Q18,1,0),IF(U18&gt;W18,1,0),IF(X18&gt;Z18,1,0)),"")</f>
        <v>2</v>
      </c>
      <c r="AB18" s="51">
        <f>IF(B18&lt;&gt;"",SUM(IF(O18&lt;Q18,1,0),IF(U18&lt;W18,1,0),IF(X18&lt;Z18,1,0)),"")</f>
        <v>1</v>
      </c>
      <c r="AC18" s="52">
        <f>IF(B18&lt;&gt;"",O18+U18+X18,"")</f>
        <v>7</v>
      </c>
      <c r="AD18" s="53" t="s">
        <v>13</v>
      </c>
      <c r="AE18" s="54">
        <f>IF(B18&lt;&gt;"",Q18+W18+Z18,"")</f>
        <v>5</v>
      </c>
      <c r="AF18" s="55">
        <f t="shared" si="4"/>
        <v>5</v>
      </c>
      <c r="AG18" s="37">
        <f t="shared" si="5"/>
        <v>2</v>
      </c>
      <c r="AH18" s="38"/>
      <c r="AI18" s="9"/>
    </row>
    <row r="19" ht="16.5" customHeight="1">
      <c r="A19" s="57">
        <v>3.0</v>
      </c>
      <c r="B19" s="21" t="s">
        <v>28</v>
      </c>
      <c r="C19" s="22"/>
      <c r="D19" s="22"/>
      <c r="E19" s="22"/>
      <c r="F19" s="22"/>
      <c r="G19" s="22"/>
      <c r="H19" s="22"/>
      <c r="I19" s="22"/>
      <c r="J19" s="22"/>
      <c r="K19" s="22"/>
      <c r="L19" s="22"/>
      <c r="M19" s="22"/>
      <c r="N19" s="22"/>
      <c r="O19" s="58">
        <f>W17</f>
        <v>1</v>
      </c>
      <c r="P19" s="59" t="s">
        <v>13</v>
      </c>
      <c r="Q19" s="60">
        <f>U17</f>
        <v>3</v>
      </c>
      <c r="R19" s="61">
        <f>W18</f>
        <v>0</v>
      </c>
      <c r="S19" s="59" t="s">
        <v>13</v>
      </c>
      <c r="T19" s="60">
        <f>U18</f>
        <v>3</v>
      </c>
      <c r="U19" s="43" t="s">
        <v>12</v>
      </c>
      <c r="V19" s="44"/>
      <c r="W19" s="45"/>
      <c r="X19" s="46">
        <v>1.0</v>
      </c>
      <c r="Y19" s="47" t="s">
        <v>13</v>
      </c>
      <c r="Z19" s="49">
        <v>3.0</v>
      </c>
      <c r="AA19" s="50">
        <f>IF(B19&lt;&gt;"",SUM(IF(O19&gt;Q19,1,0),IF(R19&gt;T19,1,0),IF(X19&gt;Z19,1,0)),"")</f>
        <v>0</v>
      </c>
      <c r="AB19" s="51">
        <f>IF(B19&lt;&gt;"",SUM(IF(O19&lt;Q19,1,0),IF(R19&lt;T19,1,0),IF(X19&lt;Z19,1,0)),"")</f>
        <v>3</v>
      </c>
      <c r="AC19" s="52">
        <f>IF(B19&lt;&gt;"",O19+R19+X19,"")</f>
        <v>2</v>
      </c>
      <c r="AD19" s="53" t="s">
        <v>13</v>
      </c>
      <c r="AE19" s="54">
        <f>IF(B19&lt;&gt;"",Q19+T19+Z19,"")</f>
        <v>9</v>
      </c>
      <c r="AF19" s="55">
        <f t="shared" si="4"/>
        <v>3</v>
      </c>
      <c r="AG19" s="37">
        <f t="shared" si="5"/>
        <v>4</v>
      </c>
      <c r="AH19" s="38"/>
      <c r="AI19" s="9"/>
    </row>
    <row r="20" ht="16.5" customHeight="1">
      <c r="A20" s="62">
        <v>4.0</v>
      </c>
      <c r="B20" s="63" t="s">
        <v>29</v>
      </c>
      <c r="C20" s="64"/>
      <c r="D20" s="64"/>
      <c r="E20" s="64"/>
      <c r="F20" s="64"/>
      <c r="G20" s="64"/>
      <c r="H20" s="64"/>
      <c r="I20" s="64"/>
      <c r="J20" s="64"/>
      <c r="K20" s="64"/>
      <c r="L20" s="64"/>
      <c r="M20" s="64"/>
      <c r="N20" s="64"/>
      <c r="O20" s="65">
        <f>Z17</f>
        <v>2</v>
      </c>
      <c r="P20" s="66" t="s">
        <v>13</v>
      </c>
      <c r="Q20" s="67">
        <f>X17</f>
        <v>3</v>
      </c>
      <c r="R20" s="68">
        <f>Z18</f>
        <v>2</v>
      </c>
      <c r="S20" s="66" t="s">
        <v>13</v>
      </c>
      <c r="T20" s="69">
        <f>X18</f>
        <v>3</v>
      </c>
      <c r="U20" s="68">
        <f>Z19</f>
        <v>3</v>
      </c>
      <c r="V20" s="70" t="s">
        <v>13</v>
      </c>
      <c r="W20" s="69">
        <f>X19</f>
        <v>1</v>
      </c>
      <c r="X20" s="71" t="s">
        <v>12</v>
      </c>
      <c r="Y20" s="72"/>
      <c r="Z20" s="73"/>
      <c r="AA20" s="74">
        <f>IF(B20&lt;&gt;"",SUM(IF(O20&gt;Q20,1,0),IF(R20&gt;T20,1,0),IF(U20&gt;W20,1,0)),"")</f>
        <v>1</v>
      </c>
      <c r="AB20" s="75">
        <f>IF(B20&lt;&gt;"",SUM(IF(O20&lt;Q20,1,0),IF(R20&lt;T20,1,0),IF(U20&lt;W20,1,0)),"")</f>
        <v>2</v>
      </c>
      <c r="AC20" s="76">
        <f>IF(B20&lt;&gt;"",O20+R20+U20,"")</f>
        <v>7</v>
      </c>
      <c r="AD20" s="77" t="s">
        <v>13</v>
      </c>
      <c r="AE20" s="78">
        <f>IF(B20&lt;&gt;"",Q20+T20+W20,"")</f>
        <v>7</v>
      </c>
      <c r="AF20" s="79">
        <f t="shared" si="4"/>
        <v>4</v>
      </c>
      <c r="AG20" s="80">
        <f t="shared" si="5"/>
        <v>3</v>
      </c>
      <c r="AH20" s="81"/>
      <c r="AI20" s="9"/>
    </row>
    <row r="21" ht="16.5" customHeight="1">
      <c r="A21" s="9"/>
      <c r="B21" s="11"/>
      <c r="C21" s="11"/>
      <c r="D21" s="11"/>
      <c r="E21" s="11"/>
      <c r="F21" s="11"/>
      <c r="G21" s="11"/>
      <c r="H21" s="11"/>
      <c r="I21" s="11"/>
      <c r="J21" s="11"/>
      <c r="K21" s="11"/>
      <c r="L21" s="11"/>
      <c r="M21" s="11"/>
      <c r="N21" s="11"/>
      <c r="O21" s="12"/>
      <c r="P21" s="12"/>
      <c r="Q21" s="12"/>
      <c r="R21" s="12"/>
      <c r="S21" s="12"/>
      <c r="T21" s="12"/>
      <c r="U21" s="12"/>
      <c r="V21" s="12"/>
      <c r="W21" s="12"/>
      <c r="X21" s="12"/>
      <c r="Y21" s="12"/>
      <c r="Z21" s="12"/>
      <c r="AA21" s="12"/>
      <c r="AB21" s="12"/>
      <c r="AC21" s="12"/>
      <c r="AD21" s="12"/>
      <c r="AE21" s="12"/>
      <c r="AF21" s="12"/>
      <c r="AG21" s="12"/>
      <c r="AH21" s="86"/>
      <c r="AI21" s="9"/>
    </row>
    <row r="22" ht="16.5" customHeight="1">
      <c r="A22" s="13"/>
      <c r="B22" s="2"/>
      <c r="C22" s="83" t="s">
        <v>30</v>
      </c>
      <c r="D22" s="2"/>
      <c r="E22" s="2"/>
      <c r="F22" s="2"/>
      <c r="G22" s="2"/>
      <c r="H22" s="2"/>
      <c r="I22" s="2"/>
      <c r="J22" s="2"/>
      <c r="K22" s="2"/>
      <c r="L22" s="2"/>
      <c r="M22" s="2"/>
      <c r="N22" s="8"/>
      <c r="O22" s="15">
        <v>1.0</v>
      </c>
      <c r="P22" s="2"/>
      <c r="Q22" s="16"/>
      <c r="R22" s="17">
        <v>2.0</v>
      </c>
      <c r="S22" s="2"/>
      <c r="T22" s="16"/>
      <c r="U22" s="17">
        <v>3.0</v>
      </c>
      <c r="V22" s="2"/>
      <c r="W22" s="16"/>
      <c r="X22" s="17">
        <v>4.0</v>
      </c>
      <c r="Y22" s="2"/>
      <c r="Z22" s="8"/>
      <c r="AA22" s="18" t="s">
        <v>6</v>
      </c>
      <c r="AB22" s="18" t="s">
        <v>7</v>
      </c>
      <c r="AC22" s="17" t="s">
        <v>8</v>
      </c>
      <c r="AD22" s="2"/>
      <c r="AE22" s="16"/>
      <c r="AF22" s="17" t="s">
        <v>9</v>
      </c>
      <c r="AG22" s="19" t="s">
        <v>10</v>
      </c>
      <c r="AH22" s="8"/>
      <c r="AI22" s="9"/>
    </row>
    <row r="23" ht="16.5" customHeight="1">
      <c r="A23" s="20">
        <v>1.0</v>
      </c>
      <c r="B23" s="21" t="s">
        <v>31</v>
      </c>
      <c r="C23" s="22"/>
      <c r="D23" s="22"/>
      <c r="E23" s="22"/>
      <c r="F23" s="22"/>
      <c r="G23" s="22"/>
      <c r="H23" s="22"/>
      <c r="I23" s="22"/>
      <c r="J23" s="22"/>
      <c r="K23" s="22"/>
      <c r="L23" s="22"/>
      <c r="M23" s="22"/>
      <c r="N23" s="22"/>
      <c r="O23" s="23" t="s">
        <v>12</v>
      </c>
      <c r="P23" s="24"/>
      <c r="Q23" s="25"/>
      <c r="R23" s="26">
        <v>3.0</v>
      </c>
      <c r="S23" s="27" t="s">
        <v>13</v>
      </c>
      <c r="T23" s="28">
        <v>0.0</v>
      </c>
      <c r="U23" s="29">
        <v>3.0</v>
      </c>
      <c r="V23" s="30" t="s">
        <v>13</v>
      </c>
      <c r="W23" s="31">
        <v>0.0</v>
      </c>
      <c r="X23" s="26">
        <v>3.0</v>
      </c>
      <c r="Y23" s="27" t="s">
        <v>13</v>
      </c>
      <c r="Z23" s="26">
        <v>0.0</v>
      </c>
      <c r="AA23" s="32">
        <f>IF(B23&lt;&gt;"",SUM(IF(R23&gt;T23,1,0),IF(U23&gt;W23,1,0),IF(X23&gt;Z23,1,0)),"")</f>
        <v>3</v>
      </c>
      <c r="AB23" s="33">
        <f>IF(B23&lt;&gt;"",SUM(IF(R23&lt;T23,1,0),IF(U23&lt;W23,1,0),IF(X23&lt;Z23,1,0)),"")</f>
        <v>0</v>
      </c>
      <c r="AC23" s="34">
        <f>IF(B23&lt;&gt;"",R23+U23+X23,"")</f>
        <v>9</v>
      </c>
      <c r="AD23" s="34" t="s">
        <v>13</v>
      </c>
      <c r="AE23" s="35">
        <f>IF(B23&lt;&gt;"",T23+W23+Z23,"")</f>
        <v>0</v>
      </c>
      <c r="AF23" s="36">
        <f t="shared" ref="AF23:AF26" si="6">IF(B23&lt;&gt;"",(AA23*2)+AB23,"")</f>
        <v>6</v>
      </c>
      <c r="AG23" s="37">
        <f t="shared" ref="AG23:AG26" si="7">IF(B23&lt;&gt;"",RANK(AF23,$AF$23:$AF$26,0),"")</f>
        <v>1</v>
      </c>
      <c r="AH23" s="38"/>
      <c r="AI23" s="56"/>
    </row>
    <row r="24" ht="16.5" customHeight="1">
      <c r="A24" s="39">
        <v>2.0</v>
      </c>
      <c r="B24" s="21" t="s">
        <v>32</v>
      </c>
      <c r="C24" s="22"/>
      <c r="D24" s="22"/>
      <c r="E24" s="22"/>
      <c r="F24" s="22"/>
      <c r="G24" s="22"/>
      <c r="H24" s="22"/>
      <c r="I24" s="22"/>
      <c r="J24" s="22"/>
      <c r="K24" s="22"/>
      <c r="L24" s="22"/>
      <c r="M24" s="22"/>
      <c r="N24" s="22"/>
      <c r="O24" s="40">
        <f>T23</f>
        <v>0</v>
      </c>
      <c r="P24" s="41" t="s">
        <v>13</v>
      </c>
      <c r="Q24" s="42">
        <f>R23</f>
        <v>3</v>
      </c>
      <c r="R24" s="87" t="s">
        <v>12</v>
      </c>
      <c r="S24" s="44"/>
      <c r="T24" s="45"/>
      <c r="U24" s="46">
        <v>3.0</v>
      </c>
      <c r="V24" s="47" t="s">
        <v>13</v>
      </c>
      <c r="W24" s="48">
        <v>2.0</v>
      </c>
      <c r="X24" s="46">
        <v>3.0</v>
      </c>
      <c r="Y24" s="47" t="s">
        <v>13</v>
      </c>
      <c r="Z24" s="49">
        <v>0.0</v>
      </c>
      <c r="AA24" s="50">
        <f>IF(B24&lt;&gt;"",SUM(IF(O24&gt;Q24,1,0),IF(U24&gt;W24,1,0),IF(X24&gt;Z24,1,0)),"")</f>
        <v>2</v>
      </c>
      <c r="AB24" s="51">
        <f>IF(B24&lt;&gt;"",SUM(IF(O24&lt;Q24,1,0),IF(U24&lt;W24,1,0),IF(X24&lt;Z24,1,0)),"")</f>
        <v>1</v>
      </c>
      <c r="AC24" s="52">
        <f>IF(B24&lt;&gt;"",O24+U24+X24,"")</f>
        <v>6</v>
      </c>
      <c r="AD24" s="53" t="s">
        <v>13</v>
      </c>
      <c r="AE24" s="54">
        <f>IF(B24&lt;&gt;"",Q24+W24+Z24,"")</f>
        <v>5</v>
      </c>
      <c r="AF24" s="55">
        <f t="shared" si="6"/>
        <v>5</v>
      </c>
      <c r="AG24" s="37">
        <f t="shared" si="7"/>
        <v>2</v>
      </c>
      <c r="AH24" s="38"/>
      <c r="AI24" s="9"/>
    </row>
    <row r="25" ht="16.5" customHeight="1">
      <c r="A25" s="57">
        <v>3.0</v>
      </c>
      <c r="B25" s="21" t="s">
        <v>33</v>
      </c>
      <c r="C25" s="22"/>
      <c r="D25" s="22"/>
      <c r="E25" s="22"/>
      <c r="F25" s="22"/>
      <c r="G25" s="22"/>
      <c r="H25" s="22"/>
      <c r="I25" s="22"/>
      <c r="J25" s="22"/>
      <c r="K25" s="22"/>
      <c r="L25" s="22"/>
      <c r="M25" s="22"/>
      <c r="N25" s="22"/>
      <c r="O25" s="58">
        <f>W23</f>
        <v>0</v>
      </c>
      <c r="P25" s="59" t="s">
        <v>13</v>
      </c>
      <c r="Q25" s="60">
        <f>U23</f>
        <v>3</v>
      </c>
      <c r="R25" s="61">
        <f>W24</f>
        <v>2</v>
      </c>
      <c r="S25" s="59" t="s">
        <v>13</v>
      </c>
      <c r="T25" s="60">
        <f>U24</f>
        <v>3</v>
      </c>
      <c r="U25" s="43" t="s">
        <v>12</v>
      </c>
      <c r="V25" s="44"/>
      <c r="W25" s="45"/>
      <c r="X25" s="46">
        <v>1.0</v>
      </c>
      <c r="Y25" s="47" t="s">
        <v>13</v>
      </c>
      <c r="Z25" s="49">
        <v>3.0</v>
      </c>
      <c r="AA25" s="50">
        <f>IF(B25&lt;&gt;"",SUM(IF(O25&gt;Q25,1,0),IF(R25&gt;T25,1,0),IF(X25&gt;Z25,1,0)),"")</f>
        <v>0</v>
      </c>
      <c r="AB25" s="51">
        <f>IF(B25&lt;&gt;"",SUM(IF(O25&lt;Q25,1,0),IF(R25&lt;T25,1,0),IF(X25&lt;Z25,1,0)),"")</f>
        <v>3</v>
      </c>
      <c r="AC25" s="52">
        <f>IF(B25&lt;&gt;"",O25+R25+X25,"")</f>
        <v>3</v>
      </c>
      <c r="AD25" s="53" t="s">
        <v>13</v>
      </c>
      <c r="AE25" s="54">
        <f>IF(B25&lt;&gt;"",Q25+T25+Z25,"")</f>
        <v>9</v>
      </c>
      <c r="AF25" s="55">
        <f t="shared" si="6"/>
        <v>3</v>
      </c>
      <c r="AG25" s="37">
        <f t="shared" si="7"/>
        <v>4</v>
      </c>
      <c r="AH25" s="38"/>
      <c r="AI25" s="56"/>
    </row>
    <row r="26" ht="16.5" customHeight="1">
      <c r="A26" s="62">
        <v>4.0</v>
      </c>
      <c r="B26" s="63" t="s">
        <v>34</v>
      </c>
      <c r="C26" s="64"/>
      <c r="D26" s="64"/>
      <c r="E26" s="64"/>
      <c r="F26" s="64"/>
      <c r="G26" s="64"/>
      <c r="H26" s="64"/>
      <c r="I26" s="64"/>
      <c r="J26" s="64"/>
      <c r="K26" s="64"/>
      <c r="L26" s="64"/>
      <c r="M26" s="64"/>
      <c r="N26" s="64"/>
      <c r="O26" s="65">
        <f>Z23</f>
        <v>0</v>
      </c>
      <c r="P26" s="66" t="s">
        <v>13</v>
      </c>
      <c r="Q26" s="67">
        <f>X23</f>
        <v>3</v>
      </c>
      <c r="R26" s="68">
        <f>Z24</f>
        <v>0</v>
      </c>
      <c r="S26" s="66" t="s">
        <v>13</v>
      </c>
      <c r="T26" s="69">
        <f>X24</f>
        <v>3</v>
      </c>
      <c r="U26" s="68">
        <f>Z25</f>
        <v>3</v>
      </c>
      <c r="V26" s="70" t="s">
        <v>13</v>
      </c>
      <c r="W26" s="69">
        <f>X25</f>
        <v>1</v>
      </c>
      <c r="X26" s="71" t="s">
        <v>12</v>
      </c>
      <c r="Y26" s="72"/>
      <c r="Z26" s="73"/>
      <c r="AA26" s="74">
        <f>IF(B26&lt;&gt;"",SUM(IF(O26&gt;Q26,1,0),IF(R26&gt;T26,1,0),IF(U26&gt;W26,1,0)),"")</f>
        <v>1</v>
      </c>
      <c r="AB26" s="75">
        <f>IF(B26&lt;&gt;"",SUM(IF(O26&lt;Q26,1,0),IF(R26&lt;T26,1,0),IF(U26&lt;W26,1,0)),"")</f>
        <v>2</v>
      </c>
      <c r="AC26" s="76">
        <f>IF(B26&lt;&gt;"",O26+R26+U26,"")</f>
        <v>3</v>
      </c>
      <c r="AD26" s="77" t="s">
        <v>13</v>
      </c>
      <c r="AE26" s="78">
        <f>IF(B26&lt;&gt;"",Q26+T26+W26,"")</f>
        <v>7</v>
      </c>
      <c r="AF26" s="79">
        <f t="shared" si="6"/>
        <v>4</v>
      </c>
      <c r="AG26" s="80">
        <f t="shared" si="7"/>
        <v>3</v>
      </c>
      <c r="AH26" s="81"/>
      <c r="AI26" s="56"/>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ht="12.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c r="A29" s="88" t="str">
        <f>A1</f>
        <v>3. KBT Libereckého kraje</v>
      </c>
      <c r="B29" s="2"/>
      <c r="C29" s="2"/>
      <c r="D29" s="2"/>
      <c r="E29" s="2"/>
      <c r="F29" s="2"/>
      <c r="G29" s="2"/>
      <c r="H29" s="2"/>
      <c r="I29" s="2"/>
      <c r="J29" s="3"/>
      <c r="K29" s="4" t="str">
        <f>K1</f>
        <v>Hrádek nad Nisou, 17.11.2024</v>
      </c>
      <c r="L29" s="2"/>
      <c r="M29" s="2"/>
      <c r="N29" s="2"/>
      <c r="O29" s="2"/>
      <c r="P29" s="2"/>
      <c r="Q29" s="2"/>
      <c r="R29" s="2"/>
      <c r="S29" s="2"/>
      <c r="T29" s="3"/>
      <c r="U29" s="6" t="str">
        <f>U1</f>
        <v>Divize</v>
      </c>
      <c r="V29" s="2"/>
      <c r="W29" s="2"/>
      <c r="X29" s="7" t="str">
        <f>X1</f>
        <v>A</v>
      </c>
      <c r="Y29" s="2"/>
      <c r="Z29" s="2"/>
      <c r="AA29" s="7" t="str">
        <f>Z32</f>
        <v>o 1.-8. místo</v>
      </c>
      <c r="AB29" s="2"/>
      <c r="AC29" s="2"/>
      <c r="AD29" s="2"/>
      <c r="AE29" s="2"/>
      <c r="AF29" s="2"/>
      <c r="AG29" s="2"/>
      <c r="AH29" s="8"/>
      <c r="AI29" s="9"/>
    </row>
    <row r="30" ht="10.5" customHeight="1">
      <c r="A30" s="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
      <c r="AH30" s="9"/>
      <c r="AI30" s="9"/>
    </row>
    <row r="31" ht="10.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93"/>
      <c r="AI31" s="9"/>
    </row>
    <row r="32" ht="12.75" customHeight="1">
      <c r="A32" s="94" t="s">
        <v>11</v>
      </c>
      <c r="B32" s="22"/>
      <c r="C32" s="22"/>
      <c r="D32" s="22"/>
      <c r="E32" s="22"/>
      <c r="F32" s="22"/>
      <c r="G32" s="22"/>
      <c r="H32" s="22"/>
      <c r="I32" s="22"/>
      <c r="J32" s="22"/>
      <c r="K32" s="22"/>
      <c r="L32" s="95"/>
      <c r="M32" s="95"/>
      <c r="N32" s="95"/>
      <c r="O32" s="95"/>
      <c r="P32" s="95"/>
      <c r="Q32" s="95"/>
      <c r="R32" s="95"/>
      <c r="S32" s="95"/>
      <c r="T32" s="95"/>
      <c r="U32" s="95"/>
      <c r="V32" s="95"/>
      <c r="W32" s="95"/>
      <c r="X32" s="95"/>
      <c r="Y32" s="95"/>
      <c r="Z32" s="96" t="s">
        <v>35</v>
      </c>
      <c r="AA32" s="95"/>
      <c r="AB32" s="95"/>
      <c r="AC32" s="95"/>
      <c r="AD32" s="95"/>
      <c r="AE32" s="95"/>
      <c r="AF32" s="95"/>
      <c r="AG32" s="95"/>
      <c r="AH32" s="97"/>
      <c r="AI32" s="89"/>
    </row>
    <row r="33" ht="12.75" customHeight="1">
      <c r="A33" s="98"/>
      <c r="B33" s="99"/>
      <c r="C33" s="95"/>
      <c r="D33" s="95"/>
      <c r="E33" s="95"/>
      <c r="F33" s="95"/>
      <c r="G33" s="95"/>
      <c r="H33" s="95"/>
      <c r="I33" s="95"/>
      <c r="J33" s="95"/>
      <c r="K33" s="100"/>
      <c r="L33" s="101" t="str">
        <f>IF(OR(L34="3:0",L34="3:1",L34="3:2",L34="0:3",L34="1:3",L34="2:3"),IF(OR(L34="3:0",L34="3:1",L34="3:2"),A32,A34),"")</f>
        <v>Nypl Patrik (2) (Bižu)</v>
      </c>
      <c r="M33" s="22"/>
      <c r="N33" s="22"/>
      <c r="O33" s="22"/>
      <c r="P33" s="22"/>
      <c r="Q33" s="22"/>
      <c r="R33" s="22"/>
      <c r="S33" s="22"/>
      <c r="T33" s="22"/>
      <c r="U33" s="22"/>
      <c r="V33" s="22"/>
      <c r="W33" s="99"/>
      <c r="X33" s="99"/>
      <c r="Y33" s="99"/>
      <c r="Z33" s="99"/>
      <c r="AA33" s="99"/>
      <c r="AB33" s="99"/>
      <c r="AC33" s="99"/>
      <c r="AD33" s="99"/>
      <c r="AE33" s="99"/>
      <c r="AF33" s="99"/>
      <c r="AG33" s="95"/>
      <c r="AH33" s="97"/>
      <c r="AI33" s="89"/>
    </row>
    <row r="34" ht="12.75" customHeight="1">
      <c r="A34" s="94" t="s">
        <v>21</v>
      </c>
      <c r="B34" s="22"/>
      <c r="C34" s="22"/>
      <c r="D34" s="22"/>
      <c r="E34" s="22"/>
      <c r="F34" s="22"/>
      <c r="G34" s="22"/>
      <c r="H34" s="22"/>
      <c r="I34" s="22"/>
      <c r="J34" s="22"/>
      <c r="K34" s="22"/>
      <c r="L34" s="102" t="s">
        <v>36</v>
      </c>
      <c r="W34" s="103"/>
      <c r="X34" s="99"/>
      <c r="Y34" s="99"/>
      <c r="Z34" s="99"/>
      <c r="AA34" s="99"/>
      <c r="AB34" s="99"/>
      <c r="AC34" s="99"/>
      <c r="AD34" s="99"/>
      <c r="AE34" s="99"/>
      <c r="AF34" s="99"/>
      <c r="AG34" s="95"/>
      <c r="AH34" s="97"/>
      <c r="AI34" s="89"/>
    </row>
    <row r="35" ht="12.75" customHeight="1">
      <c r="A35" s="98"/>
      <c r="B35" s="99"/>
      <c r="C35" s="95"/>
      <c r="D35" s="95"/>
      <c r="E35" s="95"/>
      <c r="F35" s="95"/>
      <c r="G35" s="95"/>
      <c r="H35" s="95"/>
      <c r="I35" s="95"/>
      <c r="J35" s="95"/>
      <c r="K35" s="95"/>
      <c r="L35" s="99"/>
      <c r="M35" s="99"/>
      <c r="N35" s="99"/>
      <c r="O35" s="99"/>
      <c r="P35" s="99"/>
      <c r="Q35" s="99"/>
      <c r="R35" s="99"/>
      <c r="S35" s="99"/>
      <c r="T35" s="99"/>
      <c r="U35" s="99"/>
      <c r="V35" s="99"/>
      <c r="W35" s="101" t="str">
        <f>IF(W36="3:0",L33,IF(W36="3:1",L33,IF(W36="3:2",L33,IF(W36="2:3",L37,IF(W36="1:3",L37,IF(W36="0:3",L37,""))))))</f>
        <v>Nypl Patrik (2) (Bižu)</v>
      </c>
      <c r="X35" s="22"/>
      <c r="Y35" s="22"/>
      <c r="Z35" s="22"/>
      <c r="AA35" s="22"/>
      <c r="AB35" s="22"/>
      <c r="AC35" s="22"/>
      <c r="AD35" s="22"/>
      <c r="AE35" s="22"/>
      <c r="AF35" s="22"/>
      <c r="AG35" s="22"/>
      <c r="AH35" s="97"/>
      <c r="AI35" s="89"/>
    </row>
    <row r="36" ht="12.75" customHeight="1">
      <c r="A36" s="94" t="s">
        <v>32</v>
      </c>
      <c r="B36" s="22"/>
      <c r="C36" s="22"/>
      <c r="D36" s="22"/>
      <c r="E36" s="22"/>
      <c r="F36" s="22"/>
      <c r="G36" s="22"/>
      <c r="H36" s="22"/>
      <c r="I36" s="22"/>
      <c r="J36" s="22"/>
      <c r="K36" s="22"/>
      <c r="L36" s="99"/>
      <c r="M36" s="99"/>
      <c r="N36" s="99"/>
      <c r="O36" s="99"/>
      <c r="P36" s="99"/>
      <c r="Q36" s="99"/>
      <c r="R36" s="99"/>
      <c r="S36" s="99"/>
      <c r="T36" s="99"/>
      <c r="U36" s="99"/>
      <c r="V36" s="99"/>
      <c r="W36" s="102" t="s">
        <v>36</v>
      </c>
      <c r="AH36" s="104"/>
      <c r="AI36" s="89"/>
    </row>
    <row r="37" ht="12.75" customHeight="1">
      <c r="A37" s="103"/>
      <c r="B37" s="99"/>
      <c r="C37" s="95"/>
      <c r="D37" s="95"/>
      <c r="E37" s="95"/>
      <c r="F37" s="95"/>
      <c r="G37" s="95"/>
      <c r="H37" s="95"/>
      <c r="I37" s="95"/>
      <c r="J37" s="95"/>
      <c r="K37" s="100"/>
      <c r="L37" s="101" t="str">
        <f>IF(L38="3:0",A36,IF(L38="3:1",A36,IF(L38="3:2",A36,IF(L38="2:3",A38,IF(L38="1:3",A38,IF(L38="0:3",A38,""))))))</f>
        <v>Jungman Filip (13) (PINK!)</v>
      </c>
      <c r="M37" s="22"/>
      <c r="N37" s="22"/>
      <c r="O37" s="22"/>
      <c r="P37" s="22"/>
      <c r="Q37" s="22"/>
      <c r="R37" s="22"/>
      <c r="S37" s="22"/>
      <c r="T37" s="22"/>
      <c r="U37" s="22"/>
      <c r="V37" s="22"/>
      <c r="W37" s="103"/>
      <c r="X37" s="99"/>
      <c r="Y37" s="99"/>
      <c r="Z37" s="99"/>
      <c r="AA37" s="99"/>
      <c r="AB37" s="99"/>
      <c r="AC37" s="99"/>
      <c r="AD37" s="99"/>
      <c r="AE37" s="99"/>
      <c r="AF37" s="99"/>
      <c r="AG37" s="105"/>
      <c r="AH37" s="104"/>
      <c r="AI37" s="89"/>
    </row>
    <row r="38" ht="12.75" customHeight="1">
      <c r="A38" s="94" t="s">
        <v>26</v>
      </c>
      <c r="B38" s="22"/>
      <c r="C38" s="22"/>
      <c r="D38" s="22"/>
      <c r="E38" s="22"/>
      <c r="F38" s="22"/>
      <c r="G38" s="22"/>
      <c r="H38" s="22"/>
      <c r="I38" s="22"/>
      <c r="J38" s="22"/>
      <c r="K38" s="22"/>
      <c r="L38" s="102" t="s">
        <v>37</v>
      </c>
      <c r="W38" s="99"/>
      <c r="X38" s="99"/>
      <c r="Y38" s="99"/>
      <c r="Z38" s="99"/>
      <c r="AA38" s="99"/>
      <c r="AB38" s="99"/>
      <c r="AC38" s="99"/>
      <c r="AD38" s="99"/>
      <c r="AE38" s="99"/>
      <c r="AF38" s="99"/>
      <c r="AG38" s="105"/>
      <c r="AH38" s="104"/>
      <c r="AI38" s="89"/>
    </row>
    <row r="39" ht="12.75" customHeight="1">
      <c r="A39" s="103"/>
      <c r="B39" s="99"/>
      <c r="C39" s="99"/>
      <c r="D39" s="99"/>
      <c r="E39" s="99"/>
      <c r="F39" s="99"/>
      <c r="G39" s="99"/>
      <c r="H39" s="99"/>
      <c r="I39" s="99"/>
      <c r="J39" s="99"/>
      <c r="K39" s="99"/>
      <c r="L39" s="106"/>
      <c r="M39" s="99"/>
      <c r="N39" s="99"/>
      <c r="O39" s="99"/>
      <c r="P39" s="99"/>
      <c r="Q39" s="99"/>
      <c r="R39" s="99"/>
      <c r="S39" s="99"/>
      <c r="T39" s="99"/>
      <c r="U39" s="99"/>
      <c r="V39" s="99"/>
      <c r="W39" s="107" t="str">
        <f>IF(W40="3:0",W35,IF(W40="3:1",W35,IF(W40="3:2",W35,IF(W40="2:3",W43,IF(W40="1:3",W43,IF(W40="0:3",W43,""))))))</f>
        <v>Nypl Patrik (2) (Bižu)</v>
      </c>
      <c r="X39" s="22"/>
      <c r="Y39" s="22"/>
      <c r="Z39" s="22"/>
      <c r="AA39" s="22"/>
      <c r="AB39" s="22"/>
      <c r="AC39" s="22"/>
      <c r="AD39" s="22"/>
      <c r="AE39" s="22"/>
      <c r="AF39" s="22"/>
      <c r="AG39" s="22"/>
      <c r="AH39" s="104"/>
      <c r="AI39" s="89"/>
    </row>
    <row r="40" ht="12.75" customHeight="1">
      <c r="A40" s="94" t="s">
        <v>31</v>
      </c>
      <c r="B40" s="22"/>
      <c r="C40" s="22"/>
      <c r="D40" s="22"/>
      <c r="E40" s="22"/>
      <c r="F40" s="22"/>
      <c r="G40" s="22"/>
      <c r="H40" s="22"/>
      <c r="I40" s="22"/>
      <c r="J40" s="22"/>
      <c r="K40" s="22"/>
      <c r="L40" s="99"/>
      <c r="M40" s="99"/>
      <c r="N40" s="99"/>
      <c r="O40" s="99"/>
      <c r="P40" s="99"/>
      <c r="Q40" s="99"/>
      <c r="R40" s="99"/>
      <c r="S40" s="99"/>
      <c r="T40" s="99"/>
      <c r="U40" s="99"/>
      <c r="V40" s="99"/>
      <c r="W40" s="108" t="s">
        <v>38</v>
      </c>
      <c r="AH40" s="104"/>
      <c r="AI40" s="89"/>
    </row>
    <row r="41" ht="12.75" customHeight="1">
      <c r="A41" s="103"/>
      <c r="B41" s="99"/>
      <c r="C41" s="95"/>
      <c r="D41" s="95"/>
      <c r="E41" s="95"/>
      <c r="F41" s="95"/>
      <c r="G41" s="95"/>
      <c r="H41" s="95"/>
      <c r="I41" s="95"/>
      <c r="J41" s="95"/>
      <c r="K41" s="95"/>
      <c r="L41" s="101" t="str">
        <f>IF(L42="3:0",A40,IF(L42="3:1",A40,IF(L42="3:2",A40,IF(L42="2:3",A42,IF(L42="1:3",A42,IF(L42="0:3",A42,""))))))</f>
        <v>Vít Josef (4) (KMST)</v>
      </c>
      <c r="M41" s="22"/>
      <c r="N41" s="22"/>
      <c r="O41" s="22"/>
      <c r="P41" s="22"/>
      <c r="Q41" s="22"/>
      <c r="R41" s="22"/>
      <c r="S41" s="22"/>
      <c r="T41" s="22"/>
      <c r="U41" s="22"/>
      <c r="V41" s="22"/>
      <c r="W41" s="99"/>
      <c r="X41" s="99"/>
      <c r="Y41" s="99"/>
      <c r="Z41" s="99"/>
      <c r="AA41" s="99"/>
      <c r="AB41" s="99"/>
      <c r="AC41" s="99"/>
      <c r="AD41" s="99"/>
      <c r="AE41" s="99"/>
      <c r="AF41" s="99"/>
      <c r="AG41" s="105"/>
      <c r="AH41" s="104"/>
      <c r="AI41" s="89"/>
    </row>
    <row r="42" ht="12.75" customHeight="1">
      <c r="A42" s="94" t="s">
        <v>27</v>
      </c>
      <c r="B42" s="22"/>
      <c r="C42" s="22"/>
      <c r="D42" s="22"/>
      <c r="E42" s="22"/>
      <c r="F42" s="22"/>
      <c r="G42" s="22"/>
      <c r="H42" s="22"/>
      <c r="I42" s="22"/>
      <c r="J42" s="22"/>
      <c r="K42" s="22"/>
      <c r="L42" s="102" t="s">
        <v>36</v>
      </c>
      <c r="W42" s="103"/>
      <c r="X42" s="99"/>
      <c r="Y42" s="99"/>
      <c r="Z42" s="99"/>
      <c r="AA42" s="99"/>
      <c r="AB42" s="99"/>
      <c r="AC42" s="99"/>
      <c r="AD42" s="99"/>
      <c r="AE42" s="99"/>
      <c r="AF42" s="99"/>
      <c r="AG42" s="105"/>
      <c r="AH42" s="104"/>
      <c r="AI42" s="89"/>
    </row>
    <row r="43" ht="12.75" customHeight="1">
      <c r="A43" s="103"/>
      <c r="B43" s="99"/>
      <c r="C43" s="95"/>
      <c r="D43" s="95"/>
      <c r="E43" s="95"/>
      <c r="F43" s="95"/>
      <c r="G43" s="95"/>
      <c r="H43" s="95"/>
      <c r="I43" s="95"/>
      <c r="J43" s="95"/>
      <c r="K43" s="95"/>
      <c r="L43" s="99"/>
      <c r="M43" s="99"/>
      <c r="N43" s="99"/>
      <c r="O43" s="99"/>
      <c r="P43" s="99"/>
      <c r="Q43" s="99"/>
      <c r="R43" s="99"/>
      <c r="S43" s="99"/>
      <c r="T43" s="99"/>
      <c r="U43" s="99"/>
      <c r="V43" s="99"/>
      <c r="W43" s="101" t="str">
        <f>IF(W44="3:0",L41,IF(W44="3:1",L41,IF(W44="3:2",L41,IF(W44="2:3",L45,IF(W44="1:3",L45,IF(W44="0:3",L45,""))))))</f>
        <v>Csizmazia Antonín (3) (Turnov)</v>
      </c>
      <c r="X43" s="22"/>
      <c r="Y43" s="22"/>
      <c r="Z43" s="22"/>
      <c r="AA43" s="22"/>
      <c r="AB43" s="22"/>
      <c r="AC43" s="22"/>
      <c r="AD43" s="22"/>
      <c r="AE43" s="22"/>
      <c r="AF43" s="22"/>
      <c r="AG43" s="22"/>
      <c r="AH43" s="104"/>
      <c r="AI43" s="89"/>
    </row>
    <row r="44" ht="12.75" customHeight="1">
      <c r="A44" s="94" t="s">
        <v>15</v>
      </c>
      <c r="B44" s="22"/>
      <c r="C44" s="22"/>
      <c r="D44" s="22"/>
      <c r="E44" s="22"/>
      <c r="F44" s="22"/>
      <c r="G44" s="22"/>
      <c r="H44" s="22"/>
      <c r="I44" s="22"/>
      <c r="J44" s="22"/>
      <c r="K44" s="22"/>
      <c r="L44" s="99"/>
      <c r="M44" s="99"/>
      <c r="N44" s="99"/>
      <c r="O44" s="99"/>
      <c r="P44" s="99"/>
      <c r="Q44" s="99"/>
      <c r="R44" s="99"/>
      <c r="S44" s="99"/>
      <c r="T44" s="99"/>
      <c r="U44" s="99"/>
      <c r="V44" s="99"/>
      <c r="W44" s="102" t="s">
        <v>39</v>
      </c>
      <c r="AH44" s="97"/>
      <c r="AI44" s="89"/>
    </row>
    <row r="45" ht="12.75" customHeight="1">
      <c r="A45" s="98"/>
      <c r="B45" s="99"/>
      <c r="C45" s="95"/>
      <c r="D45" s="95"/>
      <c r="E45" s="95"/>
      <c r="F45" s="95"/>
      <c r="G45" s="95"/>
      <c r="H45" s="95"/>
      <c r="I45" s="95"/>
      <c r="J45" s="95"/>
      <c r="K45" s="95"/>
      <c r="L45" s="101" t="str">
        <f>IF(L46="3:0",A44,IF(L46="3:1",A44,IF(L46="3:2",A44,IF(L46="2:3",A46,IF(L46="1:3",A46,IF(L46="0:3",A46,""))))))</f>
        <v>Csizmazia Antonín (3) (Turnov)</v>
      </c>
      <c r="M45" s="22"/>
      <c r="N45" s="22"/>
      <c r="O45" s="22"/>
      <c r="P45" s="22"/>
      <c r="Q45" s="22"/>
      <c r="R45" s="22"/>
      <c r="S45" s="22"/>
      <c r="T45" s="22"/>
      <c r="U45" s="22"/>
      <c r="V45" s="22"/>
      <c r="W45" s="103"/>
      <c r="X45" s="99"/>
      <c r="Y45" s="99"/>
      <c r="Z45" s="99"/>
      <c r="AA45" s="99"/>
      <c r="AB45" s="99"/>
      <c r="AC45" s="99"/>
      <c r="AD45" s="99"/>
      <c r="AE45" s="99"/>
      <c r="AF45" s="99"/>
      <c r="AG45" s="105"/>
      <c r="AH45" s="97"/>
      <c r="AI45" s="89"/>
    </row>
    <row r="46" ht="12.75" customHeight="1">
      <c r="A46" s="94" t="s">
        <v>18</v>
      </c>
      <c r="B46" s="22"/>
      <c r="C46" s="22"/>
      <c r="D46" s="22"/>
      <c r="E46" s="22"/>
      <c r="F46" s="22"/>
      <c r="G46" s="22"/>
      <c r="H46" s="22"/>
      <c r="I46" s="22"/>
      <c r="J46" s="22"/>
      <c r="K46" s="22"/>
      <c r="L46" s="102" t="s">
        <v>39</v>
      </c>
      <c r="W46" s="99"/>
      <c r="X46" s="95"/>
      <c r="Y46" s="95"/>
      <c r="Z46" s="95"/>
      <c r="AA46" s="105"/>
      <c r="AB46" s="105"/>
      <c r="AC46" s="105"/>
      <c r="AD46" s="105"/>
      <c r="AE46" s="105"/>
      <c r="AF46" s="105"/>
      <c r="AG46" s="105"/>
      <c r="AH46" s="97"/>
      <c r="AI46" s="89"/>
    </row>
    <row r="47" ht="10.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1"/>
      <c r="Y47" s="111"/>
      <c r="Z47" s="111"/>
      <c r="AA47" s="111"/>
      <c r="AB47" s="111"/>
      <c r="AC47" s="111"/>
      <c r="AD47" s="111"/>
      <c r="AE47" s="111"/>
      <c r="AF47" s="111"/>
      <c r="AG47" s="111"/>
      <c r="AH47" s="112"/>
      <c r="AI47" s="9"/>
    </row>
    <row r="48" ht="12.75" customHeight="1">
      <c r="A48" s="90"/>
      <c r="B48" s="92"/>
      <c r="C48" s="92"/>
      <c r="D48" s="92"/>
      <c r="E48" s="92"/>
      <c r="F48" s="92"/>
      <c r="G48" s="92"/>
      <c r="H48" s="92"/>
      <c r="I48" s="92"/>
      <c r="J48" s="92"/>
      <c r="K48" s="92"/>
      <c r="L48" s="92"/>
      <c r="M48" s="92"/>
      <c r="N48" s="92"/>
      <c r="O48" s="92"/>
      <c r="P48" s="92"/>
      <c r="Q48" s="92"/>
      <c r="R48" s="92"/>
      <c r="S48" s="92"/>
      <c r="T48" s="92"/>
      <c r="U48" s="92"/>
      <c r="V48" s="92"/>
      <c r="W48" s="92"/>
      <c r="X48" s="92"/>
      <c r="Y48" s="92"/>
      <c r="Z48" s="113"/>
      <c r="AA48" s="92"/>
      <c r="AB48" s="92"/>
      <c r="AC48" s="92"/>
      <c r="AD48" s="92"/>
      <c r="AE48" s="92"/>
      <c r="AF48" s="92"/>
      <c r="AG48" s="92"/>
      <c r="AH48" s="93"/>
      <c r="AI48" s="9"/>
    </row>
    <row r="49" ht="12.75" customHeight="1">
      <c r="A49" s="101" t="str">
        <f>IF(L34="3:0",A34,IF(L34="3:1",A34,IF(L34="3:2",A34,IF(L34="2:3",A32,IF(L34="1:3",A32,IF(L34="0:3",A32,""))))))</f>
        <v>Korpová Tereza (31) (PINK!)</v>
      </c>
      <c r="B49" s="22"/>
      <c r="C49" s="22"/>
      <c r="D49" s="22"/>
      <c r="E49" s="22"/>
      <c r="F49" s="22"/>
      <c r="G49" s="22"/>
      <c r="H49" s="22"/>
      <c r="I49" s="22"/>
      <c r="J49" s="22"/>
      <c r="K49" s="22"/>
      <c r="L49" s="95"/>
      <c r="M49" s="95"/>
      <c r="N49" s="95"/>
      <c r="O49" s="95"/>
      <c r="P49" s="95"/>
      <c r="Q49" s="95"/>
      <c r="R49" s="95"/>
      <c r="S49" s="95"/>
      <c r="T49" s="95"/>
      <c r="U49" s="95"/>
      <c r="V49" s="95"/>
      <c r="W49" s="95"/>
      <c r="X49" s="95"/>
      <c r="Y49" s="95"/>
      <c r="Z49" s="96" t="s">
        <v>40</v>
      </c>
      <c r="AA49" s="95"/>
      <c r="AB49" s="95"/>
      <c r="AC49" s="95"/>
      <c r="AD49" s="95"/>
      <c r="AE49" s="95"/>
      <c r="AF49" s="95"/>
      <c r="AG49" s="95"/>
      <c r="AH49" s="100"/>
      <c r="AI49" s="9"/>
    </row>
    <row r="50" ht="12.75" customHeight="1">
      <c r="A50" s="98"/>
      <c r="B50" s="99"/>
      <c r="C50" s="95"/>
      <c r="D50" s="95"/>
      <c r="E50" s="95"/>
      <c r="F50" s="95"/>
      <c r="G50" s="95"/>
      <c r="H50" s="95"/>
      <c r="I50" s="95"/>
      <c r="J50" s="95"/>
      <c r="K50" s="100"/>
      <c r="L50" s="101" t="str">
        <f>IF(L51="3:0",A49,IF(L51="3:1",A49,IF(L51="3:2",A49,IF(L51="2:3",A51,IF(L51="1:3",A51,IF(L51="0:3",A51,""))))))</f>
        <v>Korpová Tereza (31) (PINK!)</v>
      </c>
      <c r="M50" s="22"/>
      <c r="N50" s="22"/>
      <c r="O50" s="22"/>
      <c r="P50" s="22"/>
      <c r="Q50" s="22"/>
      <c r="R50" s="22"/>
      <c r="S50" s="22"/>
      <c r="T50" s="22"/>
      <c r="U50" s="22"/>
      <c r="V50" s="22"/>
      <c r="W50" s="99"/>
      <c r="X50" s="99"/>
      <c r="Y50" s="99"/>
      <c r="Z50" s="99"/>
      <c r="AA50" s="99"/>
      <c r="AB50" s="99"/>
      <c r="AC50" s="99"/>
      <c r="AD50" s="99"/>
      <c r="AE50" s="99"/>
      <c r="AF50" s="99"/>
      <c r="AG50" s="95"/>
      <c r="AH50" s="100"/>
      <c r="AI50" s="9"/>
    </row>
    <row r="51" ht="12.75" customHeight="1">
      <c r="A51" s="101" t="str">
        <f>IF(L38="3:0",A38,IF(L38="3:1",A38,IF(L38="3:2",A38,IF(L38="2:3",A36,IF(L38="1:3",A36,IF(L38="0:3",A36,""))))))</f>
        <v>Holubová Barbora (16) (STAR)</v>
      </c>
      <c r="B51" s="22"/>
      <c r="C51" s="22"/>
      <c r="D51" s="22"/>
      <c r="E51" s="22"/>
      <c r="F51" s="22"/>
      <c r="G51" s="22"/>
      <c r="H51" s="22"/>
      <c r="I51" s="22"/>
      <c r="J51" s="22"/>
      <c r="K51" s="22"/>
      <c r="L51" s="102" t="s">
        <v>36</v>
      </c>
      <c r="W51" s="103"/>
      <c r="X51" s="99"/>
      <c r="Y51" s="99"/>
      <c r="Z51" s="99"/>
      <c r="AA51" s="99"/>
      <c r="AB51" s="99"/>
      <c r="AC51" s="99"/>
      <c r="AD51" s="99"/>
      <c r="AE51" s="99"/>
      <c r="AF51" s="99"/>
      <c r="AG51" s="95"/>
      <c r="AH51" s="100"/>
      <c r="AI51" s="9"/>
    </row>
    <row r="52" ht="12.75" customHeight="1">
      <c r="A52" s="98"/>
      <c r="B52" s="99"/>
      <c r="C52" s="95"/>
      <c r="D52" s="95"/>
      <c r="E52" s="95"/>
      <c r="F52" s="95"/>
      <c r="G52" s="95"/>
      <c r="H52" s="95"/>
      <c r="I52" s="95"/>
      <c r="J52" s="95"/>
      <c r="K52" s="95"/>
      <c r="L52" s="99"/>
      <c r="M52" s="99"/>
      <c r="N52" s="99"/>
      <c r="O52" s="99"/>
      <c r="P52" s="99"/>
      <c r="Q52" s="99"/>
      <c r="R52" s="99"/>
      <c r="S52" s="99"/>
      <c r="T52" s="99"/>
      <c r="U52" s="99"/>
      <c r="V52" s="99"/>
      <c r="W52" s="101" t="str">
        <f>IF(W53="3:0",L50,IF(W53="3:1",L50,IF(W53="3:2",L50,IF(W53="2:3",L54,IF(W53="1:3",L54,IF(W53="0:3",L54,""))))))</f>
        <v>Kout Matěj (29) (KMST)</v>
      </c>
      <c r="X52" s="22"/>
      <c r="Y52" s="22"/>
      <c r="Z52" s="22"/>
      <c r="AA52" s="22"/>
      <c r="AB52" s="22"/>
      <c r="AC52" s="22"/>
      <c r="AD52" s="22"/>
      <c r="AE52" s="22"/>
      <c r="AF52" s="22"/>
      <c r="AG52" s="22"/>
      <c r="AH52" s="97"/>
      <c r="AI52" s="9"/>
    </row>
    <row r="53" ht="12.75" customHeight="1">
      <c r="A53" s="101" t="str">
        <f>IF(L42="3:0",A42,IF(L42="3:1",A42,IF(L42="3:2",A42,IF(L42="2:3",A40,IF(L42="1:3",A40,IF(L42="0:3",A40,""))))))</f>
        <v>Košťák Matěj (21) (Bižu)</v>
      </c>
      <c r="B53" s="22"/>
      <c r="C53" s="22"/>
      <c r="D53" s="22"/>
      <c r="E53" s="22"/>
      <c r="F53" s="22"/>
      <c r="G53" s="22"/>
      <c r="H53" s="22"/>
      <c r="I53" s="22"/>
      <c r="J53" s="22"/>
      <c r="K53" s="22"/>
      <c r="L53" s="99"/>
      <c r="M53" s="99"/>
      <c r="N53" s="99"/>
      <c r="O53" s="99"/>
      <c r="P53" s="99"/>
      <c r="Q53" s="99"/>
      <c r="R53" s="99"/>
      <c r="S53" s="99"/>
      <c r="T53" s="99"/>
      <c r="U53" s="99"/>
      <c r="V53" s="99"/>
      <c r="W53" s="102" t="s">
        <v>37</v>
      </c>
      <c r="AH53" s="97"/>
      <c r="AI53" s="9"/>
    </row>
    <row r="54" ht="12.75" customHeight="1">
      <c r="A54" s="103"/>
      <c r="B54" s="99"/>
      <c r="C54" s="95"/>
      <c r="D54" s="95"/>
      <c r="E54" s="95"/>
      <c r="F54" s="95"/>
      <c r="G54" s="95"/>
      <c r="H54" s="95"/>
      <c r="I54" s="95"/>
      <c r="J54" s="95"/>
      <c r="K54" s="100"/>
      <c r="L54" s="101" t="str">
        <f>IF(L55="3:0",A53,IF(L55="3:1",A53,IF(L55="3:2",A53,IF(L55="2:3",A55,IF(L55="1:3",A55,IF(L55="0:3",A55,""))))))</f>
        <v>Kout Matěj (29) (KMST)</v>
      </c>
      <c r="M54" s="22"/>
      <c r="N54" s="22"/>
      <c r="O54" s="22"/>
      <c r="P54" s="22"/>
      <c r="Q54" s="22"/>
      <c r="R54" s="22"/>
      <c r="S54" s="22"/>
      <c r="T54" s="22"/>
      <c r="U54" s="22"/>
      <c r="V54" s="22"/>
      <c r="W54" s="103"/>
      <c r="X54" s="99"/>
      <c r="Y54" s="99"/>
      <c r="Z54" s="99"/>
      <c r="AA54" s="99"/>
      <c r="AB54" s="99"/>
      <c r="AC54" s="99"/>
      <c r="AD54" s="99"/>
      <c r="AE54" s="99"/>
      <c r="AF54" s="99"/>
      <c r="AG54" s="105"/>
      <c r="AH54" s="97"/>
      <c r="AI54" s="9"/>
    </row>
    <row r="55" ht="11.25" customHeight="1">
      <c r="A55" s="101" t="str">
        <f>IF(L46="3:0",A46,IF(L46="3:1",A46,IF(L46="3:2",A46,IF(L46="2:3",A44,IF(L46="1:3",A44,IF(L46="0:3",A44,""))))))</f>
        <v>Kout Matěj (29) (KMST)</v>
      </c>
      <c r="B55" s="22"/>
      <c r="C55" s="22"/>
      <c r="D55" s="22"/>
      <c r="E55" s="22"/>
      <c r="F55" s="22"/>
      <c r="G55" s="22"/>
      <c r="H55" s="22"/>
      <c r="I55" s="22"/>
      <c r="J55" s="22"/>
      <c r="K55" s="22"/>
      <c r="L55" s="102" t="s">
        <v>41</v>
      </c>
      <c r="W55" s="99"/>
      <c r="X55" s="99"/>
      <c r="Y55" s="99"/>
      <c r="Z55" s="99"/>
      <c r="AA55" s="99"/>
      <c r="AB55" s="99"/>
      <c r="AC55" s="99"/>
      <c r="AD55" s="99"/>
      <c r="AE55" s="99"/>
      <c r="AF55" s="99"/>
      <c r="AG55" s="105"/>
      <c r="AH55" s="97"/>
      <c r="AI55" s="9"/>
    </row>
    <row r="56" ht="12.75" customHeight="1">
      <c r="A56" s="114"/>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5"/>
      <c r="AA56" s="111"/>
      <c r="AB56" s="111"/>
      <c r="AC56" s="111"/>
      <c r="AD56" s="111"/>
      <c r="AE56" s="111"/>
      <c r="AF56" s="111"/>
      <c r="AG56" s="111"/>
      <c r="AH56" s="116"/>
      <c r="AI56" s="9"/>
    </row>
    <row r="57" ht="12.75" customHeight="1">
      <c r="A57" s="117"/>
      <c r="B57" s="91"/>
      <c r="C57" s="91"/>
      <c r="D57" s="91"/>
      <c r="E57" s="91"/>
      <c r="F57" s="91"/>
      <c r="G57" s="91"/>
      <c r="H57" s="91"/>
      <c r="I57" s="91"/>
      <c r="J57" s="91"/>
      <c r="K57" s="91"/>
      <c r="L57" s="91"/>
      <c r="M57" s="91"/>
      <c r="N57" s="91"/>
      <c r="O57" s="91"/>
      <c r="P57" s="91"/>
      <c r="Q57" s="91"/>
      <c r="R57" s="91"/>
      <c r="S57" s="91"/>
      <c r="T57" s="91"/>
      <c r="U57" s="91"/>
      <c r="V57" s="91"/>
      <c r="W57" s="91"/>
      <c r="X57" s="91"/>
      <c r="Y57" s="91"/>
      <c r="Z57" s="118" t="s">
        <v>42</v>
      </c>
      <c r="AA57" s="91"/>
      <c r="AB57" s="91"/>
      <c r="AC57" s="91"/>
      <c r="AD57" s="91"/>
      <c r="AE57" s="91"/>
      <c r="AF57" s="91"/>
      <c r="AG57" s="91"/>
      <c r="AH57" s="119"/>
      <c r="AI57" s="9"/>
    </row>
    <row r="58" ht="12.75" customHeight="1">
      <c r="A58" s="103"/>
      <c r="B58" s="99"/>
      <c r="C58" s="99"/>
      <c r="D58" s="99"/>
      <c r="E58" s="99"/>
      <c r="F58" s="99"/>
      <c r="G58" s="99"/>
      <c r="H58" s="99"/>
      <c r="I58" s="99"/>
      <c r="J58" s="99"/>
      <c r="K58" s="99"/>
      <c r="L58" s="107" t="str">
        <f>IF(W36="3:0",L37,IF(W36="3:1",L37,IF(W36="3:2",L37,IF(W36="2:3",L33,IF(W36="1:3",L33,IF(W36="0:3",L33,""))))))</f>
        <v>Jungman Filip (13) (PINK!)</v>
      </c>
      <c r="M58" s="22"/>
      <c r="N58" s="22"/>
      <c r="O58" s="22"/>
      <c r="P58" s="22"/>
      <c r="Q58" s="22"/>
      <c r="R58" s="22"/>
      <c r="S58" s="22"/>
      <c r="T58" s="22"/>
      <c r="U58" s="22"/>
      <c r="V58" s="22"/>
      <c r="W58" s="95"/>
      <c r="X58" s="95"/>
      <c r="Y58" s="95"/>
      <c r="Z58" s="95"/>
      <c r="AA58" s="95"/>
      <c r="AB58" s="95"/>
      <c r="AC58" s="95"/>
      <c r="AD58" s="95"/>
      <c r="AE58" s="95"/>
      <c r="AF58" s="95"/>
      <c r="AG58" s="95"/>
      <c r="AH58" s="97"/>
      <c r="AI58" s="9"/>
    </row>
    <row r="59" ht="11.25" customHeight="1">
      <c r="A59" s="103"/>
      <c r="B59" s="99"/>
      <c r="C59" s="99"/>
      <c r="D59" s="99"/>
      <c r="E59" s="99"/>
      <c r="F59" s="99"/>
      <c r="G59" s="99"/>
      <c r="H59" s="99"/>
      <c r="I59" s="99"/>
      <c r="J59" s="99"/>
      <c r="K59" s="99"/>
      <c r="L59" s="95"/>
      <c r="M59" s="99"/>
      <c r="N59" s="95"/>
      <c r="O59" s="95"/>
      <c r="P59" s="95"/>
      <c r="Q59" s="95"/>
      <c r="R59" s="95"/>
      <c r="S59" s="95"/>
      <c r="T59" s="95"/>
      <c r="U59" s="95"/>
      <c r="V59" s="100"/>
      <c r="W59" s="101" t="str">
        <f>IF(W60="3:0",L58,IF(W60="3:1",L58,IF(W60="3:2",L58,IF(W60="2:3",L60,IF(W60="1:3",L60,IF(W60="0:3",L60,""))))))</f>
        <v>Vít Josef (4) (KMST)</v>
      </c>
      <c r="X59" s="22"/>
      <c r="Y59" s="22"/>
      <c r="Z59" s="22"/>
      <c r="AA59" s="22"/>
      <c r="AB59" s="22"/>
      <c r="AC59" s="22"/>
      <c r="AD59" s="22"/>
      <c r="AE59" s="22"/>
      <c r="AF59" s="22"/>
      <c r="AG59" s="22"/>
      <c r="AH59" s="97"/>
      <c r="AI59" s="9"/>
    </row>
    <row r="60" ht="12.75" customHeight="1">
      <c r="A60" s="103"/>
      <c r="B60" s="99"/>
      <c r="C60" s="99"/>
      <c r="D60" s="99"/>
      <c r="E60" s="99"/>
      <c r="F60" s="99"/>
      <c r="G60" s="99"/>
      <c r="H60" s="99"/>
      <c r="I60" s="99"/>
      <c r="J60" s="99"/>
      <c r="K60" s="99"/>
      <c r="L60" s="107" t="str">
        <f>IF(W44="3:0",L45,IF(W44="3:1",L45,IF(W44="3:2",L45,IF(W44="2:3",L41,IF(W44="1:3",L41,IF(W44="0:3",L41,""))))))</f>
        <v>Vít Josef (4) (KMST)</v>
      </c>
      <c r="M60" s="22"/>
      <c r="N60" s="22"/>
      <c r="O60" s="22"/>
      <c r="P60" s="22"/>
      <c r="Q60" s="22"/>
      <c r="R60" s="22"/>
      <c r="S60" s="22"/>
      <c r="T60" s="22"/>
      <c r="U60" s="22"/>
      <c r="V60" s="22"/>
      <c r="W60" s="102" t="s">
        <v>41</v>
      </c>
      <c r="AH60" s="97"/>
      <c r="AI60" s="9"/>
    </row>
    <row r="61" ht="12.75" customHeight="1">
      <c r="A61" s="114"/>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5"/>
      <c r="AA61" s="111"/>
      <c r="AB61" s="111"/>
      <c r="AC61" s="111"/>
      <c r="AD61" s="111"/>
      <c r="AE61" s="111"/>
      <c r="AF61" s="111"/>
      <c r="AG61" s="111"/>
      <c r="AH61" s="116"/>
      <c r="AI61" s="9"/>
    </row>
    <row r="62" ht="12.75" customHeight="1">
      <c r="A62" s="117"/>
      <c r="B62" s="91"/>
      <c r="C62" s="91"/>
      <c r="D62" s="91"/>
      <c r="E62" s="91"/>
      <c r="F62" s="91"/>
      <c r="G62" s="91"/>
      <c r="H62" s="91"/>
      <c r="I62" s="91"/>
      <c r="J62" s="91"/>
      <c r="K62" s="91"/>
      <c r="L62" s="91"/>
      <c r="M62" s="91"/>
      <c r="N62" s="91"/>
      <c r="O62" s="91"/>
      <c r="P62" s="91"/>
      <c r="Q62" s="91"/>
      <c r="R62" s="91"/>
      <c r="S62" s="91"/>
      <c r="T62" s="91"/>
      <c r="U62" s="91"/>
      <c r="V62" s="91"/>
      <c r="W62" s="91"/>
      <c r="X62" s="91"/>
      <c r="Y62" s="91"/>
      <c r="Z62" s="118" t="s">
        <v>43</v>
      </c>
      <c r="AA62" s="91"/>
      <c r="AB62" s="91"/>
      <c r="AC62" s="91"/>
      <c r="AD62" s="91"/>
      <c r="AE62" s="91"/>
      <c r="AF62" s="91"/>
      <c r="AG62" s="91"/>
      <c r="AH62" s="119"/>
      <c r="AI62" s="9"/>
    </row>
    <row r="63" ht="12.75" customHeight="1">
      <c r="A63" s="103"/>
      <c r="B63" s="99"/>
      <c r="C63" s="99"/>
      <c r="D63" s="99"/>
      <c r="E63" s="99"/>
      <c r="F63" s="99"/>
      <c r="G63" s="99"/>
      <c r="H63" s="99"/>
      <c r="I63" s="99"/>
      <c r="J63" s="99"/>
      <c r="K63" s="99"/>
      <c r="L63" s="107" t="str">
        <f>IF(L51="3:0",A51,IF(L51="3:1",A51,IF(L51="3:2",A51,IF(L51="2:3",A49,IF(L51="1:3",A49,IF(L51="0:3",A49,""))))))</f>
        <v>Holubová Barbora (16) (STAR)</v>
      </c>
      <c r="M63" s="22"/>
      <c r="N63" s="22"/>
      <c r="O63" s="22"/>
      <c r="P63" s="22"/>
      <c r="Q63" s="22"/>
      <c r="R63" s="22"/>
      <c r="S63" s="22"/>
      <c r="T63" s="22"/>
      <c r="U63" s="22"/>
      <c r="V63" s="22"/>
      <c r="W63" s="95"/>
      <c r="X63" s="95"/>
      <c r="Y63" s="95"/>
      <c r="Z63" s="95"/>
      <c r="AA63" s="95"/>
      <c r="AB63" s="95"/>
      <c r="AC63" s="95"/>
      <c r="AD63" s="95"/>
      <c r="AE63" s="95"/>
      <c r="AF63" s="95"/>
      <c r="AG63" s="95"/>
      <c r="AH63" s="97"/>
      <c r="AI63" s="9"/>
    </row>
    <row r="64" ht="12.75" customHeight="1">
      <c r="A64" s="103"/>
      <c r="B64" s="99"/>
      <c r="C64" s="99"/>
      <c r="D64" s="99"/>
      <c r="E64" s="99"/>
      <c r="F64" s="99"/>
      <c r="G64" s="99"/>
      <c r="H64" s="99"/>
      <c r="I64" s="99"/>
      <c r="J64" s="99"/>
      <c r="K64" s="99"/>
      <c r="L64" s="95"/>
      <c r="M64" s="99"/>
      <c r="N64" s="95"/>
      <c r="O64" s="95"/>
      <c r="P64" s="95"/>
      <c r="Q64" s="95"/>
      <c r="R64" s="95"/>
      <c r="S64" s="95"/>
      <c r="T64" s="95"/>
      <c r="U64" s="95"/>
      <c r="V64" s="100"/>
      <c r="W64" s="101" t="str">
        <f>IF(W65="3:0",L63,IF(W65="3:1",L63,IF(W65="3:2",L63,IF(W65="2:3",L65,IF(W65="1:3",L65,IF(W65="0:3",L65,""))))))</f>
        <v>Holubová Barbora (16) (STAR)</v>
      </c>
      <c r="X64" s="22"/>
      <c r="Y64" s="22"/>
      <c r="Z64" s="22"/>
      <c r="AA64" s="22"/>
      <c r="AB64" s="22"/>
      <c r="AC64" s="22"/>
      <c r="AD64" s="22"/>
      <c r="AE64" s="22"/>
      <c r="AF64" s="22"/>
      <c r="AG64" s="22"/>
      <c r="AH64" s="97"/>
      <c r="AI64" s="9"/>
    </row>
    <row r="65" ht="15.75" customHeight="1">
      <c r="A65" s="103"/>
      <c r="B65" s="99"/>
      <c r="C65" s="99"/>
      <c r="D65" s="99"/>
      <c r="E65" s="99"/>
      <c r="F65" s="99"/>
      <c r="G65" s="99"/>
      <c r="H65" s="99"/>
      <c r="I65" s="99"/>
      <c r="J65" s="99"/>
      <c r="K65" s="99"/>
      <c r="L65" s="107" t="str">
        <f>IF(L55="3:0",A55,IF(L55="3:1",A55,IF(L55="3:2",A55,IF(L55="2:3",A53,IF(L55="1:3",A53,IF(L55="0:3",A53,""))))))</f>
        <v>Košťák Matěj (21) (Bižu)</v>
      </c>
      <c r="M65" s="22"/>
      <c r="N65" s="22"/>
      <c r="O65" s="22"/>
      <c r="P65" s="22"/>
      <c r="Q65" s="22"/>
      <c r="R65" s="22"/>
      <c r="S65" s="22"/>
      <c r="T65" s="22"/>
      <c r="U65" s="22"/>
      <c r="V65" s="22"/>
      <c r="W65" s="102" t="s">
        <v>36</v>
      </c>
      <c r="AH65" s="97"/>
      <c r="AI65" s="9"/>
    </row>
    <row r="66" ht="12.75" customHeight="1">
      <c r="A66" s="11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6"/>
      <c r="AI66" s="9"/>
    </row>
    <row r="67" ht="12.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
    </row>
    <row r="68" ht="12.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
    </row>
    <row r="69" ht="12.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
    </row>
    <row r="70" ht="12.75" customHeight="1">
      <c r="A70" s="120" t="str">
        <f>A1</f>
        <v>3. KBT Libereckého kraje</v>
      </c>
      <c r="B70" s="2"/>
      <c r="C70" s="2"/>
      <c r="D70" s="2"/>
      <c r="E70" s="2"/>
      <c r="F70" s="2"/>
      <c r="G70" s="2"/>
      <c r="H70" s="2"/>
      <c r="I70" s="2"/>
      <c r="J70" s="121"/>
      <c r="K70" s="122" t="str">
        <f>K1</f>
        <v>Hrádek nad Nisou, 17.11.2024</v>
      </c>
      <c r="L70" s="2"/>
      <c r="M70" s="2"/>
      <c r="N70" s="2"/>
      <c r="O70" s="2"/>
      <c r="P70" s="2"/>
      <c r="Q70" s="2"/>
      <c r="R70" s="2"/>
      <c r="S70" s="2"/>
      <c r="T70" s="121"/>
      <c r="U70" s="123" t="str">
        <f>U1</f>
        <v>Divize</v>
      </c>
      <c r="V70" s="2"/>
      <c r="W70" s="2"/>
      <c r="X70" s="124" t="str">
        <f>X1</f>
        <v>A</v>
      </c>
      <c r="Y70" s="2"/>
      <c r="Z70" s="2"/>
      <c r="AA70" s="124" t="str">
        <f>Z73</f>
        <v>o 9.-16.místo</v>
      </c>
      <c r="AB70" s="2"/>
      <c r="AC70" s="2"/>
      <c r="AD70" s="2"/>
      <c r="AE70" s="2"/>
      <c r="AF70" s="2"/>
      <c r="AG70" s="2"/>
      <c r="AH70" s="8"/>
      <c r="AI70" s="9"/>
    </row>
    <row r="71" ht="12.75" customHeight="1">
      <c r="A71" s="9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5"/>
      <c r="AH71" s="95"/>
      <c r="AI71" s="9"/>
    </row>
    <row r="72" ht="12.75" customHeight="1">
      <c r="A72" s="90"/>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2"/>
      <c r="AH72" s="93"/>
      <c r="AI72" s="9"/>
    </row>
    <row r="73" ht="12.75" customHeight="1">
      <c r="A73" s="94" t="s">
        <v>14</v>
      </c>
      <c r="B73" s="22"/>
      <c r="C73" s="22"/>
      <c r="D73" s="22"/>
      <c r="E73" s="22"/>
      <c r="F73" s="22"/>
      <c r="G73" s="22"/>
      <c r="H73" s="22"/>
      <c r="I73" s="22"/>
      <c r="J73" s="22"/>
      <c r="K73" s="22"/>
      <c r="L73" s="95"/>
      <c r="M73" s="95"/>
      <c r="N73" s="95"/>
      <c r="O73" s="95"/>
      <c r="P73" s="95"/>
      <c r="Q73" s="95"/>
      <c r="R73" s="95"/>
      <c r="S73" s="95"/>
      <c r="T73" s="95"/>
      <c r="U73" s="95"/>
      <c r="V73" s="95"/>
      <c r="W73" s="95"/>
      <c r="X73" s="95"/>
      <c r="Y73" s="95"/>
      <c r="Z73" s="96" t="s">
        <v>44</v>
      </c>
      <c r="AA73" s="95"/>
      <c r="AB73" s="95"/>
      <c r="AC73" s="95"/>
      <c r="AD73" s="95"/>
      <c r="AE73" s="95"/>
      <c r="AF73" s="95"/>
      <c r="AG73" s="95"/>
      <c r="AH73" s="97"/>
      <c r="AI73" s="9"/>
    </row>
    <row r="74" ht="12.75" customHeight="1">
      <c r="A74" s="98"/>
      <c r="B74" s="99"/>
      <c r="C74" s="95"/>
      <c r="D74" s="95"/>
      <c r="E74" s="95"/>
      <c r="F74" s="95"/>
      <c r="G74" s="95"/>
      <c r="H74" s="95"/>
      <c r="I74" s="95"/>
      <c r="J74" s="95"/>
      <c r="K74" s="100"/>
      <c r="L74" s="101" t="str">
        <f>IF(L75="3:0",A73,IF(L75="3:1",A73,IF(L75="3:2",A73,IF(L75="2:3",A75,IF(L75="1:3",A75,IF(L75="0:3",A75,""))))))</f>
        <v>Kožich Vítek (23) (PINK!)</v>
      </c>
      <c r="M74" s="22"/>
      <c r="N74" s="22"/>
      <c r="O74" s="22"/>
      <c r="P74" s="22"/>
      <c r="Q74" s="22"/>
      <c r="R74" s="22"/>
      <c r="S74" s="22"/>
      <c r="T74" s="22"/>
      <c r="U74" s="22"/>
      <c r="V74" s="22"/>
      <c r="W74" s="99"/>
      <c r="X74" s="99"/>
      <c r="Y74" s="99"/>
      <c r="Z74" s="99"/>
      <c r="AA74" s="99"/>
      <c r="AB74" s="99"/>
      <c r="AC74" s="99"/>
      <c r="AD74" s="99"/>
      <c r="AE74" s="99"/>
      <c r="AF74" s="99"/>
      <c r="AG74" s="95"/>
      <c r="AH74" s="97"/>
      <c r="AI74" s="82"/>
    </row>
    <row r="75" ht="12.75" customHeight="1">
      <c r="A75" s="94" t="s">
        <v>28</v>
      </c>
      <c r="B75" s="22"/>
      <c r="C75" s="22"/>
      <c r="D75" s="22"/>
      <c r="E75" s="22"/>
      <c r="F75" s="22"/>
      <c r="G75" s="22"/>
      <c r="H75" s="22"/>
      <c r="I75" s="22"/>
      <c r="J75" s="22"/>
      <c r="K75" s="22"/>
      <c r="L75" s="102" t="s">
        <v>36</v>
      </c>
      <c r="W75" s="103"/>
      <c r="X75" s="99"/>
      <c r="Y75" s="99"/>
      <c r="Z75" s="99"/>
      <c r="AA75" s="99"/>
      <c r="AB75" s="99"/>
      <c r="AC75" s="99"/>
      <c r="AD75" s="99"/>
      <c r="AE75" s="99"/>
      <c r="AF75" s="99"/>
      <c r="AG75" s="95"/>
      <c r="AH75" s="97"/>
      <c r="AI75" s="9"/>
    </row>
    <row r="76" ht="12.75" customHeight="1">
      <c r="A76" s="98"/>
      <c r="B76" s="99"/>
      <c r="C76" s="95"/>
      <c r="D76" s="95"/>
      <c r="E76" s="95"/>
      <c r="F76" s="95"/>
      <c r="G76" s="95"/>
      <c r="H76" s="95"/>
      <c r="I76" s="95"/>
      <c r="J76" s="95"/>
      <c r="K76" s="95"/>
      <c r="L76" s="99"/>
      <c r="M76" s="99"/>
      <c r="N76" s="99"/>
      <c r="O76" s="99"/>
      <c r="P76" s="99"/>
      <c r="Q76" s="99"/>
      <c r="R76" s="99"/>
      <c r="S76" s="99"/>
      <c r="T76" s="99"/>
      <c r="U76" s="99"/>
      <c r="V76" s="99"/>
      <c r="W76" s="101" t="str">
        <f>IF(W77="3:0",L74,IF(W77="3:1",L74,IF(W77="3:2",L74,IF(W77="2:3",L78,IF(W77="1:3",L78,IF(W77="0:3",L78,""))))))</f>
        <v>Günter Tomáš (26) (KMST)</v>
      </c>
      <c r="X76" s="22"/>
      <c r="Y76" s="22"/>
      <c r="Z76" s="22"/>
      <c r="AA76" s="22"/>
      <c r="AB76" s="22"/>
      <c r="AC76" s="22"/>
      <c r="AD76" s="22"/>
      <c r="AE76" s="22"/>
      <c r="AF76" s="22"/>
      <c r="AG76" s="22"/>
      <c r="AH76" s="97"/>
      <c r="AI76" s="9"/>
    </row>
    <row r="77" ht="12.75" customHeight="1">
      <c r="A77" s="94" t="s">
        <v>33</v>
      </c>
      <c r="B77" s="22"/>
      <c r="C77" s="22"/>
      <c r="D77" s="22"/>
      <c r="E77" s="22"/>
      <c r="F77" s="22"/>
      <c r="G77" s="22"/>
      <c r="H77" s="22"/>
      <c r="I77" s="22"/>
      <c r="J77" s="22"/>
      <c r="K77" s="22"/>
      <c r="L77" s="99"/>
      <c r="M77" s="99"/>
      <c r="N77" s="99"/>
      <c r="O77" s="99"/>
      <c r="P77" s="99"/>
      <c r="Q77" s="99"/>
      <c r="R77" s="99"/>
      <c r="S77" s="99"/>
      <c r="T77" s="99"/>
      <c r="U77" s="99"/>
      <c r="V77" s="99"/>
      <c r="W77" s="102" t="s">
        <v>41</v>
      </c>
      <c r="AH77" s="104"/>
      <c r="AI77" s="9"/>
    </row>
    <row r="78" ht="12.75" customHeight="1">
      <c r="A78" s="103"/>
      <c r="B78" s="99"/>
      <c r="C78" s="95"/>
      <c r="D78" s="95"/>
      <c r="E78" s="95"/>
      <c r="F78" s="95"/>
      <c r="G78" s="95"/>
      <c r="H78" s="95"/>
      <c r="I78" s="95"/>
      <c r="J78" s="95"/>
      <c r="K78" s="100"/>
      <c r="L78" s="101" t="str">
        <f>IF(L79="3:0",A77,IF(L79="3:1",A77,IF(L79="3:2",A77,IF(L79="2:3",A79,IF(L79="1:3",A79,IF(L79="0:3",A79,""))))))</f>
        <v>Günter Tomáš (26) (KMST)</v>
      </c>
      <c r="M78" s="22"/>
      <c r="N78" s="22"/>
      <c r="O78" s="22"/>
      <c r="P78" s="22"/>
      <c r="Q78" s="22"/>
      <c r="R78" s="22"/>
      <c r="S78" s="22"/>
      <c r="T78" s="22"/>
      <c r="U78" s="22"/>
      <c r="V78" s="22"/>
      <c r="W78" s="103"/>
      <c r="X78" s="99"/>
      <c r="Y78" s="99"/>
      <c r="Z78" s="99"/>
      <c r="AA78" s="99"/>
      <c r="AB78" s="99"/>
      <c r="AC78" s="99"/>
      <c r="AD78" s="99"/>
      <c r="AE78" s="99"/>
      <c r="AF78" s="99"/>
      <c r="AG78" s="105"/>
      <c r="AH78" s="104"/>
      <c r="AI78" s="9"/>
    </row>
    <row r="79" ht="12.75" customHeight="1">
      <c r="A79" s="94" t="s">
        <v>23</v>
      </c>
      <c r="B79" s="22"/>
      <c r="C79" s="22"/>
      <c r="D79" s="22"/>
      <c r="E79" s="22"/>
      <c r="F79" s="22"/>
      <c r="G79" s="22"/>
      <c r="H79" s="22"/>
      <c r="I79" s="22"/>
      <c r="J79" s="22"/>
      <c r="K79" s="22"/>
      <c r="L79" s="102" t="s">
        <v>39</v>
      </c>
      <c r="W79" s="99"/>
      <c r="X79" s="99"/>
      <c r="Y79" s="99"/>
      <c r="Z79" s="99"/>
      <c r="AA79" s="99"/>
      <c r="AB79" s="99"/>
      <c r="AC79" s="99"/>
      <c r="AD79" s="99"/>
      <c r="AE79" s="99"/>
      <c r="AF79" s="99"/>
      <c r="AG79" s="105"/>
      <c r="AH79" s="104"/>
      <c r="AI79" s="9"/>
    </row>
    <row r="80" ht="12.75" customHeight="1">
      <c r="A80" s="103"/>
      <c r="B80" s="99"/>
      <c r="C80" s="99"/>
      <c r="D80" s="99"/>
      <c r="E80" s="99"/>
      <c r="F80" s="99"/>
      <c r="G80" s="99"/>
      <c r="H80" s="99"/>
      <c r="I80" s="99"/>
      <c r="J80" s="99"/>
      <c r="K80" s="99"/>
      <c r="L80" s="99"/>
      <c r="M80" s="99"/>
      <c r="N80" s="99"/>
      <c r="O80" s="99"/>
      <c r="P80" s="99"/>
      <c r="Q80" s="99"/>
      <c r="R80" s="99"/>
      <c r="S80" s="99"/>
      <c r="T80" s="99"/>
      <c r="U80" s="99"/>
      <c r="V80" s="99"/>
      <c r="W80" s="107" t="str">
        <f>IF(W81="3:0",W76,IF(W81="3:1",W76,IF(W81="3:2",W76,IF(W81="2:3",W84,IF(W81="1:3",W84,IF(W81="0:3",W84,""))))))</f>
        <v>Bartoň David (25) (SKST)</v>
      </c>
      <c r="X80" s="22"/>
      <c r="Y80" s="22"/>
      <c r="Z80" s="22"/>
      <c r="AA80" s="22"/>
      <c r="AB80" s="22"/>
      <c r="AC80" s="22"/>
      <c r="AD80" s="22"/>
      <c r="AE80" s="22"/>
      <c r="AF80" s="22"/>
      <c r="AG80" s="22"/>
      <c r="AH80" s="104"/>
      <c r="AI80" s="9"/>
    </row>
    <row r="81" ht="12.75" customHeight="1">
      <c r="A81" s="94" t="s">
        <v>34</v>
      </c>
      <c r="B81" s="22"/>
      <c r="C81" s="22"/>
      <c r="D81" s="22"/>
      <c r="E81" s="22"/>
      <c r="F81" s="22"/>
      <c r="G81" s="22"/>
      <c r="H81" s="22"/>
      <c r="I81" s="22"/>
      <c r="J81" s="22"/>
      <c r="K81" s="22"/>
      <c r="L81" s="99"/>
      <c r="M81" s="99"/>
      <c r="N81" s="99"/>
      <c r="O81" s="99"/>
      <c r="P81" s="99"/>
      <c r="Q81" s="99"/>
      <c r="R81" s="99"/>
      <c r="S81" s="99"/>
      <c r="T81" s="99"/>
      <c r="U81" s="99"/>
      <c r="V81" s="99"/>
      <c r="W81" s="108" t="s">
        <v>37</v>
      </c>
      <c r="AH81" s="104"/>
      <c r="AI81" s="9"/>
    </row>
    <row r="82" ht="12.75" customHeight="1">
      <c r="A82" s="103"/>
      <c r="B82" s="99"/>
      <c r="C82" s="95"/>
      <c r="D82" s="95"/>
      <c r="E82" s="95"/>
      <c r="F82" s="95"/>
      <c r="G82" s="95"/>
      <c r="H82" s="95"/>
      <c r="I82" s="95"/>
      <c r="J82" s="95"/>
      <c r="K82" s="95"/>
      <c r="L82" s="101" t="str">
        <f>IF(L83="3:0",A81,IF(L83="3:1",A81,IF(L83="3:2",A81,IF(L83="2:3",A83,IF(L83="1:3",A83,IF(L83="0:3",A83,""))))))</f>
        <v>Krejčík Jan (22) (Bižu)</v>
      </c>
      <c r="M82" s="22"/>
      <c r="N82" s="22"/>
      <c r="O82" s="22"/>
      <c r="P82" s="22"/>
      <c r="Q82" s="22"/>
      <c r="R82" s="22"/>
      <c r="S82" s="22"/>
      <c r="T82" s="22"/>
      <c r="U82" s="22"/>
      <c r="V82" s="22"/>
      <c r="W82" s="99"/>
      <c r="X82" s="99"/>
      <c r="Y82" s="99"/>
      <c r="Z82" s="99"/>
      <c r="AA82" s="99"/>
      <c r="AB82" s="99"/>
      <c r="AC82" s="99"/>
      <c r="AD82" s="99"/>
      <c r="AE82" s="99"/>
      <c r="AF82" s="99"/>
      <c r="AG82" s="105"/>
      <c r="AH82" s="104"/>
      <c r="AI82" s="9"/>
    </row>
    <row r="83" ht="12.75" customHeight="1">
      <c r="A83" s="94" t="s">
        <v>19</v>
      </c>
      <c r="B83" s="22"/>
      <c r="C83" s="22"/>
      <c r="D83" s="22"/>
      <c r="E83" s="22"/>
      <c r="F83" s="22"/>
      <c r="G83" s="22"/>
      <c r="H83" s="22"/>
      <c r="I83" s="22"/>
      <c r="J83" s="22"/>
      <c r="K83" s="22"/>
      <c r="L83" s="102" t="s">
        <v>39</v>
      </c>
      <c r="W83" s="103"/>
      <c r="X83" s="99"/>
      <c r="Y83" s="99"/>
      <c r="Z83" s="99"/>
      <c r="AA83" s="99"/>
      <c r="AB83" s="99"/>
      <c r="AC83" s="99"/>
      <c r="AD83" s="99"/>
      <c r="AE83" s="99"/>
      <c r="AF83" s="99"/>
      <c r="AG83" s="105"/>
      <c r="AH83" s="104"/>
      <c r="AI83" s="9"/>
    </row>
    <row r="84" ht="12.75" customHeight="1">
      <c r="A84" s="103"/>
      <c r="B84" s="99"/>
      <c r="C84" s="95"/>
      <c r="D84" s="95"/>
      <c r="E84" s="95"/>
      <c r="F84" s="95"/>
      <c r="G84" s="95"/>
      <c r="H84" s="95"/>
      <c r="I84" s="95"/>
      <c r="J84" s="95"/>
      <c r="K84" s="95"/>
      <c r="L84" s="99"/>
      <c r="M84" s="99"/>
      <c r="N84" s="99"/>
      <c r="O84" s="99"/>
      <c r="P84" s="99"/>
      <c r="Q84" s="99"/>
      <c r="R84" s="99"/>
      <c r="S84" s="99"/>
      <c r="T84" s="99"/>
      <c r="U84" s="99"/>
      <c r="V84" s="99"/>
      <c r="W84" s="101" t="str">
        <f>IF(W85="3:0",L82,IF(W85="3:1",L82,IF(W85="3:2",L82,IF(W85="2:3",L86,IF(W85="1:3",L86,IF(W85="0:3",L86,""))))))</f>
        <v>Bartoň David (25) (SKST)</v>
      </c>
      <c r="X84" s="22"/>
      <c r="Y84" s="22"/>
      <c r="Z84" s="22"/>
      <c r="AA84" s="22"/>
      <c r="AB84" s="22"/>
      <c r="AC84" s="22"/>
      <c r="AD84" s="22"/>
      <c r="AE84" s="22"/>
      <c r="AF84" s="22"/>
      <c r="AG84" s="22"/>
      <c r="AH84" s="104"/>
      <c r="AI84" s="9"/>
    </row>
    <row r="85" ht="12.75" customHeight="1">
      <c r="A85" s="94" t="s">
        <v>16</v>
      </c>
      <c r="B85" s="22"/>
      <c r="C85" s="22"/>
      <c r="D85" s="22"/>
      <c r="E85" s="22"/>
      <c r="F85" s="22"/>
      <c r="G85" s="22"/>
      <c r="H85" s="22"/>
      <c r="I85" s="22"/>
      <c r="J85" s="22"/>
      <c r="K85" s="22"/>
      <c r="L85" s="99"/>
      <c r="M85" s="99"/>
      <c r="N85" s="99"/>
      <c r="O85" s="99"/>
      <c r="P85" s="99"/>
      <c r="Q85" s="99"/>
      <c r="R85" s="99"/>
      <c r="S85" s="99"/>
      <c r="T85" s="99"/>
      <c r="U85" s="99"/>
      <c r="V85" s="99"/>
      <c r="W85" s="102" t="s">
        <v>39</v>
      </c>
      <c r="AH85" s="97"/>
      <c r="AI85" s="9"/>
    </row>
    <row r="86" ht="12.75" customHeight="1">
      <c r="A86" s="98"/>
      <c r="B86" s="99"/>
      <c r="C86" s="95"/>
      <c r="D86" s="95"/>
      <c r="E86" s="95"/>
      <c r="F86" s="95"/>
      <c r="G86" s="95"/>
      <c r="H86" s="95"/>
      <c r="I86" s="95"/>
      <c r="J86" s="95"/>
      <c r="K86" s="95"/>
      <c r="L86" s="101" t="str">
        <f>IF(L87="3:0",A85,IF(L87="3:1",A85,IF(L87="3:2",A85,IF(L87="2:3",A87,IF(L87="1:3",A87,IF(L87="0:3",A87,""))))))</f>
        <v>Bartoň David (25) (SKST)</v>
      </c>
      <c r="M86" s="22"/>
      <c r="N86" s="22"/>
      <c r="O86" s="22"/>
      <c r="P86" s="22"/>
      <c r="Q86" s="22"/>
      <c r="R86" s="22"/>
      <c r="S86" s="22"/>
      <c r="T86" s="22"/>
      <c r="U86" s="22"/>
      <c r="V86" s="22"/>
      <c r="W86" s="103"/>
      <c r="X86" s="99"/>
      <c r="Y86" s="99"/>
      <c r="Z86" s="99"/>
      <c r="AA86" s="99"/>
      <c r="AB86" s="99"/>
      <c r="AC86" s="99"/>
      <c r="AD86" s="99"/>
      <c r="AE86" s="99"/>
      <c r="AF86" s="99"/>
      <c r="AG86" s="105"/>
      <c r="AH86" s="97"/>
      <c r="AI86" s="9"/>
    </row>
    <row r="87" ht="12.75" customHeight="1">
      <c r="A87" s="94" t="s">
        <v>29</v>
      </c>
      <c r="B87" s="22"/>
      <c r="C87" s="22"/>
      <c r="D87" s="22"/>
      <c r="E87" s="22"/>
      <c r="F87" s="22"/>
      <c r="G87" s="22"/>
      <c r="H87" s="22"/>
      <c r="I87" s="22"/>
      <c r="J87" s="22"/>
      <c r="K87" s="22"/>
      <c r="L87" s="102" t="s">
        <v>39</v>
      </c>
      <c r="W87" s="99"/>
      <c r="X87" s="95"/>
      <c r="Y87" s="95"/>
      <c r="Z87" s="95"/>
      <c r="AA87" s="105"/>
      <c r="AB87" s="105"/>
      <c r="AC87" s="105"/>
      <c r="AD87" s="105"/>
      <c r="AE87" s="105"/>
      <c r="AF87" s="105"/>
      <c r="AG87" s="105"/>
      <c r="AH87" s="97"/>
      <c r="AI87" s="9"/>
    </row>
    <row r="88" ht="12.75" customHeight="1">
      <c r="A88" s="109"/>
      <c r="B88" s="110"/>
      <c r="C88" s="110"/>
      <c r="D88" s="110"/>
      <c r="E88" s="110"/>
      <c r="F88" s="110"/>
      <c r="G88" s="110"/>
      <c r="H88" s="110"/>
      <c r="I88" s="110"/>
      <c r="J88" s="110"/>
      <c r="K88" s="110"/>
      <c r="L88" s="110"/>
      <c r="M88" s="110"/>
      <c r="N88" s="110"/>
      <c r="O88" s="110"/>
      <c r="P88" s="110"/>
      <c r="Q88" s="110"/>
      <c r="R88" s="110"/>
      <c r="S88" s="110"/>
      <c r="T88" s="110"/>
      <c r="U88" s="110"/>
      <c r="V88" s="110"/>
      <c r="W88" s="110"/>
      <c r="X88" s="111"/>
      <c r="Y88" s="111"/>
      <c r="Z88" s="111"/>
      <c r="AA88" s="111"/>
      <c r="AB88" s="111"/>
      <c r="AC88" s="111"/>
      <c r="AD88" s="111"/>
      <c r="AE88" s="111"/>
      <c r="AF88" s="111"/>
      <c r="AG88" s="111"/>
      <c r="AH88" s="112"/>
      <c r="AI88" s="9"/>
    </row>
    <row r="89" ht="12.75" customHeight="1">
      <c r="A89" s="90"/>
      <c r="B89" s="92"/>
      <c r="C89" s="92"/>
      <c r="D89" s="92"/>
      <c r="E89" s="92"/>
      <c r="F89" s="92"/>
      <c r="G89" s="92"/>
      <c r="H89" s="92"/>
      <c r="I89" s="92"/>
      <c r="J89" s="92"/>
      <c r="K89" s="92"/>
      <c r="L89" s="92"/>
      <c r="M89" s="92"/>
      <c r="N89" s="92"/>
      <c r="O89" s="92"/>
      <c r="P89" s="92"/>
      <c r="Q89" s="92"/>
      <c r="R89" s="92"/>
      <c r="S89" s="92"/>
      <c r="T89" s="92"/>
      <c r="U89" s="92"/>
      <c r="V89" s="92"/>
      <c r="W89" s="92"/>
      <c r="X89" s="92"/>
      <c r="Y89" s="92"/>
      <c r="Z89" s="113"/>
      <c r="AA89" s="92"/>
      <c r="AB89" s="92"/>
      <c r="AC89" s="92"/>
      <c r="AD89" s="92"/>
      <c r="AE89" s="92"/>
      <c r="AF89" s="92"/>
      <c r="AG89" s="92"/>
      <c r="AH89" s="93"/>
      <c r="AI89" s="9"/>
    </row>
    <row r="90" ht="12.75" customHeight="1">
      <c r="A90" s="101" t="str">
        <f>IF(L75="3:0",A75,IF(L75="3:1",A75,IF(L75="3:2",A75,IF(L75="2:3",A73,IF(L75="1:3",A73,IF(L75="0:3",A73,""))))))</f>
        <v>Stach Vojtěch (32) (STAR)</v>
      </c>
      <c r="B90" s="22"/>
      <c r="C90" s="22"/>
      <c r="D90" s="22"/>
      <c r="E90" s="22"/>
      <c r="F90" s="22"/>
      <c r="G90" s="22"/>
      <c r="H90" s="22"/>
      <c r="I90" s="22"/>
      <c r="J90" s="22"/>
      <c r="K90" s="22"/>
      <c r="L90" s="95"/>
      <c r="M90" s="95"/>
      <c r="N90" s="95"/>
      <c r="O90" s="95"/>
      <c r="P90" s="95"/>
      <c r="Q90" s="95"/>
      <c r="R90" s="95"/>
      <c r="S90" s="95"/>
      <c r="T90" s="95"/>
      <c r="U90" s="95"/>
      <c r="V90" s="95"/>
      <c r="W90" s="95"/>
      <c r="X90" s="95"/>
      <c r="Y90" s="95"/>
      <c r="Z90" s="96" t="s">
        <v>45</v>
      </c>
      <c r="AA90" s="95"/>
      <c r="AB90" s="95"/>
      <c r="AC90" s="95"/>
      <c r="AD90" s="95"/>
      <c r="AE90" s="95"/>
      <c r="AF90" s="95"/>
      <c r="AG90" s="95"/>
      <c r="AH90" s="100"/>
      <c r="AI90" s="9"/>
    </row>
    <row r="91" ht="12.75" customHeight="1">
      <c r="A91" s="98"/>
      <c r="B91" s="99"/>
      <c r="C91" s="95"/>
      <c r="D91" s="95"/>
      <c r="E91" s="95"/>
      <c r="F91" s="95"/>
      <c r="G91" s="95"/>
      <c r="H91" s="95"/>
      <c r="I91" s="95"/>
      <c r="J91" s="95"/>
      <c r="K91" s="100"/>
      <c r="L91" s="101" t="str">
        <f>IF(L92="3:0",A90,IF(L92="3:1",A90,IF(L92="3:2",A90,IF(L92="2:3",A92,IF(L92="1:3",A92,IF(L92="0:3",A92,""))))))</f>
        <v>Stach Vojtěch (32) (STAR)</v>
      </c>
      <c r="M91" s="22"/>
      <c r="N91" s="22"/>
      <c r="O91" s="22"/>
      <c r="P91" s="22"/>
      <c r="Q91" s="22"/>
      <c r="R91" s="22"/>
      <c r="S91" s="22"/>
      <c r="T91" s="22"/>
      <c r="U91" s="22"/>
      <c r="V91" s="22"/>
      <c r="W91" s="99"/>
      <c r="X91" s="99"/>
      <c r="Y91" s="99"/>
      <c r="Z91" s="99"/>
      <c r="AA91" s="99"/>
      <c r="AB91" s="99"/>
      <c r="AC91" s="99"/>
      <c r="AD91" s="99"/>
      <c r="AE91" s="99"/>
      <c r="AF91" s="99"/>
      <c r="AG91" s="95"/>
      <c r="AH91" s="100"/>
      <c r="AI91" s="9"/>
    </row>
    <row r="92" ht="12.75" customHeight="1">
      <c r="A92" s="101" t="str">
        <f>IF(L79="3:0",A79,IF(L79="3:1",A79,IF(L79="3:2",A79,IF(L79="2:3",A77,IF(L79="1:3",A77,IF(L79="0:3",A77,""))))))</f>
        <v>Kubíček Tomáš (32) (Bižu)</v>
      </c>
      <c r="B92" s="22"/>
      <c r="C92" s="22"/>
      <c r="D92" s="22"/>
      <c r="E92" s="22"/>
      <c r="F92" s="22"/>
      <c r="G92" s="22"/>
      <c r="H92" s="22"/>
      <c r="I92" s="22"/>
      <c r="J92" s="22"/>
      <c r="K92" s="22"/>
      <c r="L92" s="102" t="s">
        <v>36</v>
      </c>
      <c r="W92" s="103"/>
      <c r="X92" s="99"/>
      <c r="Y92" s="99"/>
      <c r="Z92" s="99"/>
      <c r="AA92" s="99"/>
      <c r="AB92" s="99"/>
      <c r="AC92" s="99"/>
      <c r="AD92" s="99"/>
      <c r="AE92" s="99"/>
      <c r="AF92" s="99"/>
      <c r="AG92" s="95"/>
      <c r="AH92" s="100"/>
      <c r="AI92" s="9"/>
    </row>
    <row r="93" ht="12.75" customHeight="1">
      <c r="A93" s="98"/>
      <c r="B93" s="99"/>
      <c r="C93" s="95"/>
      <c r="D93" s="95"/>
      <c r="E93" s="95"/>
      <c r="F93" s="95"/>
      <c r="G93" s="95"/>
      <c r="H93" s="95"/>
      <c r="I93" s="95"/>
      <c r="J93" s="95"/>
      <c r="K93" s="95"/>
      <c r="L93" s="99"/>
      <c r="M93" s="99"/>
      <c r="N93" s="99"/>
      <c r="O93" s="99"/>
      <c r="P93" s="99"/>
      <c r="Q93" s="99"/>
      <c r="R93" s="99"/>
      <c r="S93" s="99"/>
      <c r="T93" s="99"/>
      <c r="U93" s="99"/>
      <c r="V93" s="99"/>
      <c r="W93" s="101" t="str">
        <f>IF(W94="3:0",L91,IF(W94="3:1",L91,IF(W94="3:2",L91,IF(W94="2:3",L95,IF(W94="1:3",L95,IF(W94="0:3",L95,""))))))</f>
        <v>Stach Vojtěch (32) (STAR)</v>
      </c>
      <c r="X93" s="22"/>
      <c r="Y93" s="22"/>
      <c r="Z93" s="22"/>
      <c r="AA93" s="22"/>
      <c r="AB93" s="22"/>
      <c r="AC93" s="22"/>
      <c r="AD93" s="22"/>
      <c r="AE93" s="22"/>
      <c r="AF93" s="22"/>
      <c r="AG93" s="22"/>
      <c r="AH93" s="97"/>
      <c r="AI93" s="9"/>
    </row>
    <row r="94" ht="12.75" customHeight="1">
      <c r="A94" s="101" t="str">
        <f>IF(L83="3:0",A83,IF(L83="3:1",A83,IF(L83="3:2",A83,IF(L83="2:3",A81,IF(L83="1:3",A81,IF(L83="0:3",A81,""))))))</f>
        <v>Nohejl Vojtěch (26) (ST Fr.)</v>
      </c>
      <c r="B94" s="22"/>
      <c r="C94" s="22"/>
      <c r="D94" s="22"/>
      <c r="E94" s="22"/>
      <c r="F94" s="22"/>
      <c r="G94" s="22"/>
      <c r="H94" s="22"/>
      <c r="I94" s="22"/>
      <c r="J94" s="22"/>
      <c r="K94" s="22"/>
      <c r="L94" s="99"/>
      <c r="M94" s="99"/>
      <c r="N94" s="99"/>
      <c r="O94" s="99"/>
      <c r="P94" s="99"/>
      <c r="Q94" s="99"/>
      <c r="R94" s="99"/>
      <c r="S94" s="99"/>
      <c r="T94" s="99"/>
      <c r="U94" s="99"/>
      <c r="V94" s="99"/>
      <c r="W94" s="102" t="s">
        <v>38</v>
      </c>
      <c r="AH94" s="97"/>
      <c r="AI94" s="9"/>
    </row>
    <row r="95" ht="12.75" customHeight="1">
      <c r="A95" s="103"/>
      <c r="B95" s="99"/>
      <c r="C95" s="95"/>
      <c r="D95" s="95"/>
      <c r="E95" s="95"/>
      <c r="F95" s="95"/>
      <c r="G95" s="95"/>
      <c r="H95" s="95"/>
      <c r="I95" s="95"/>
      <c r="J95" s="95"/>
      <c r="K95" s="100"/>
      <c r="L95" s="101" t="str">
        <f>IF(L96="3:0",A94,IF(L96="3:1",A94,IF(L96="3:2",A94,IF(L96="2:3",A96,IF(L96="1:3",A96,IF(L96="0:3",A96,""))))))</f>
        <v>Svoboda Daniel (28) (STAR)</v>
      </c>
      <c r="M95" s="22"/>
      <c r="N95" s="22"/>
      <c r="O95" s="22"/>
      <c r="P95" s="22"/>
      <c r="Q95" s="22"/>
      <c r="R95" s="22"/>
      <c r="S95" s="22"/>
      <c r="T95" s="22"/>
      <c r="U95" s="22"/>
      <c r="V95" s="22"/>
      <c r="W95" s="103"/>
      <c r="X95" s="99"/>
      <c r="Y95" s="99"/>
      <c r="Z95" s="99"/>
      <c r="AA95" s="99"/>
      <c r="AB95" s="99"/>
      <c r="AC95" s="99"/>
      <c r="AD95" s="99"/>
      <c r="AE95" s="99"/>
      <c r="AF95" s="99"/>
      <c r="AG95" s="105"/>
      <c r="AH95" s="97"/>
      <c r="AI95" s="9"/>
    </row>
    <row r="96" ht="12.75" customHeight="1">
      <c r="A96" s="101" t="str">
        <f>IF(L87="3:0",A87,IF(L87="3:1",A87,IF(L87="3:2",A87,IF(L87="2:3",A85,IF(L87="1:3",A85,IF(L87="0:3",A85,""))))))</f>
        <v>Svoboda Daniel (28) (STAR)</v>
      </c>
      <c r="B96" s="22"/>
      <c r="C96" s="22"/>
      <c r="D96" s="22"/>
      <c r="E96" s="22"/>
      <c r="F96" s="22"/>
      <c r="G96" s="22"/>
      <c r="H96" s="22"/>
      <c r="I96" s="22"/>
      <c r="J96" s="22"/>
      <c r="K96" s="22"/>
      <c r="L96" s="102" t="s">
        <v>41</v>
      </c>
      <c r="W96" s="99"/>
      <c r="X96" s="99"/>
      <c r="Y96" s="99"/>
      <c r="Z96" s="99"/>
      <c r="AA96" s="99"/>
      <c r="AB96" s="99"/>
      <c r="AC96" s="99"/>
      <c r="AD96" s="99"/>
      <c r="AE96" s="99"/>
      <c r="AF96" s="99"/>
      <c r="AG96" s="105"/>
      <c r="AH96" s="97"/>
      <c r="AI96" s="9"/>
    </row>
    <row r="97" ht="12.75" customHeight="1">
      <c r="A97" s="114"/>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5"/>
      <c r="AA97" s="111"/>
      <c r="AB97" s="111"/>
      <c r="AC97" s="111"/>
      <c r="AD97" s="111"/>
      <c r="AE97" s="111"/>
      <c r="AF97" s="111"/>
      <c r="AG97" s="111"/>
      <c r="AH97" s="116"/>
      <c r="AI97" s="9"/>
    </row>
    <row r="98" ht="12.75" customHeight="1">
      <c r="A98" s="117"/>
      <c r="B98" s="91"/>
      <c r="C98" s="91"/>
      <c r="D98" s="91"/>
      <c r="E98" s="91"/>
      <c r="F98" s="91"/>
      <c r="G98" s="91"/>
      <c r="H98" s="91"/>
      <c r="I98" s="91"/>
      <c r="J98" s="91"/>
      <c r="K98" s="91"/>
      <c r="L98" s="91"/>
      <c r="M98" s="91"/>
      <c r="N98" s="91"/>
      <c r="O98" s="91"/>
      <c r="P98" s="91"/>
      <c r="Q98" s="91"/>
      <c r="R98" s="91"/>
      <c r="S98" s="91"/>
      <c r="T98" s="91"/>
      <c r="U98" s="91"/>
      <c r="V98" s="91"/>
      <c r="W98" s="91"/>
      <c r="X98" s="91"/>
      <c r="Y98" s="91"/>
      <c r="Z98" s="118" t="s">
        <v>46</v>
      </c>
      <c r="AA98" s="91"/>
      <c r="AB98" s="91"/>
      <c r="AC98" s="91"/>
      <c r="AD98" s="91"/>
      <c r="AE98" s="91"/>
      <c r="AF98" s="91"/>
      <c r="AG98" s="91"/>
      <c r="AH98" s="119"/>
      <c r="AI98" s="9"/>
    </row>
    <row r="99" ht="12.75" customHeight="1">
      <c r="A99" s="103"/>
      <c r="B99" s="99"/>
      <c r="C99" s="99"/>
      <c r="D99" s="99"/>
      <c r="E99" s="99"/>
      <c r="F99" s="99"/>
      <c r="G99" s="99"/>
      <c r="H99" s="99"/>
      <c r="I99" s="99"/>
      <c r="J99" s="99"/>
      <c r="K99" s="99"/>
      <c r="L99" s="107" t="str">
        <f>IF(W77="3:0",L78,IF(W77="3:1",L78,IF(W77="3:2",L78,IF(W77="2:3",L74,IF(W77="1:3",L74,IF(W77="0:3",L74,""))))))</f>
        <v>Kožich Vítek (23) (PINK!)</v>
      </c>
      <c r="M99" s="22"/>
      <c r="N99" s="22"/>
      <c r="O99" s="22"/>
      <c r="P99" s="22"/>
      <c r="Q99" s="22"/>
      <c r="R99" s="22"/>
      <c r="S99" s="22"/>
      <c r="T99" s="22"/>
      <c r="U99" s="22"/>
      <c r="V99" s="22"/>
      <c r="W99" s="95"/>
      <c r="X99" s="95"/>
      <c r="Y99" s="95"/>
      <c r="Z99" s="95"/>
      <c r="AA99" s="95"/>
      <c r="AB99" s="95"/>
      <c r="AC99" s="95"/>
      <c r="AD99" s="95"/>
      <c r="AE99" s="95"/>
      <c r="AF99" s="95"/>
      <c r="AG99" s="95"/>
      <c r="AH99" s="97"/>
      <c r="AI99" s="9"/>
    </row>
    <row r="100" ht="12.75" customHeight="1">
      <c r="A100" s="103"/>
      <c r="B100" s="99"/>
      <c r="C100" s="99"/>
      <c r="D100" s="99"/>
      <c r="E100" s="99"/>
      <c r="F100" s="99"/>
      <c r="G100" s="99"/>
      <c r="H100" s="99"/>
      <c r="I100" s="99"/>
      <c r="J100" s="99"/>
      <c r="K100" s="99"/>
      <c r="L100" s="95"/>
      <c r="M100" s="99"/>
      <c r="N100" s="95"/>
      <c r="O100" s="95"/>
      <c r="P100" s="95"/>
      <c r="Q100" s="95"/>
      <c r="R100" s="95"/>
      <c r="S100" s="95"/>
      <c r="T100" s="95"/>
      <c r="U100" s="95"/>
      <c r="V100" s="100"/>
      <c r="W100" s="101" t="str">
        <f>IF(W101="3:0",L99,IF(W101="3:1",L99,IF(W101="3:2",L99,IF(W101="2:3",L101,IF(W101="1:3",L101,IF(W101="0:3",L101,""))))))</f>
        <v>Krejčík Jan (22) (Bižu)</v>
      </c>
      <c r="X100" s="22"/>
      <c r="Y100" s="22"/>
      <c r="Z100" s="22"/>
      <c r="AA100" s="22"/>
      <c r="AB100" s="22"/>
      <c r="AC100" s="22"/>
      <c r="AD100" s="22"/>
      <c r="AE100" s="22"/>
      <c r="AF100" s="22"/>
      <c r="AG100" s="22"/>
      <c r="AH100" s="97"/>
      <c r="AI100" s="9"/>
    </row>
    <row r="101" ht="12.75" customHeight="1">
      <c r="A101" s="103"/>
      <c r="B101" s="99"/>
      <c r="C101" s="99"/>
      <c r="D101" s="99"/>
      <c r="E101" s="99"/>
      <c r="F101" s="99"/>
      <c r="G101" s="99"/>
      <c r="H101" s="99"/>
      <c r="I101" s="99"/>
      <c r="J101" s="99"/>
      <c r="K101" s="99"/>
      <c r="L101" s="107" t="str">
        <f>IF(W85="3:0",L86,IF(W85="3:1",L86,IF(W85="3:2",L86,IF(W85="2:3",L82,IF(W85="1:3",L82,IF(W85="0:3",L82,""))))))</f>
        <v>Krejčík Jan (22) (Bižu)</v>
      </c>
      <c r="M101" s="22"/>
      <c r="N101" s="22"/>
      <c r="O101" s="22"/>
      <c r="P101" s="22"/>
      <c r="Q101" s="22"/>
      <c r="R101" s="22"/>
      <c r="S101" s="22"/>
      <c r="T101" s="22"/>
      <c r="U101" s="22"/>
      <c r="V101" s="22"/>
      <c r="W101" s="102" t="s">
        <v>39</v>
      </c>
      <c r="AH101" s="97"/>
      <c r="AI101" s="9"/>
    </row>
    <row r="102" ht="12.75" customHeight="1">
      <c r="A102" s="114"/>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5"/>
      <c r="AA102" s="111"/>
      <c r="AB102" s="111"/>
      <c r="AC102" s="111"/>
      <c r="AD102" s="111"/>
      <c r="AE102" s="111"/>
      <c r="AF102" s="111"/>
      <c r="AG102" s="111"/>
      <c r="AH102" s="116"/>
      <c r="AI102" s="9"/>
    </row>
    <row r="103" ht="12.75" customHeight="1">
      <c r="A103" s="117"/>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118" t="s">
        <v>47</v>
      </c>
      <c r="AA103" s="91"/>
      <c r="AB103" s="91"/>
      <c r="AC103" s="91"/>
      <c r="AD103" s="91"/>
      <c r="AE103" s="91"/>
      <c r="AF103" s="91"/>
      <c r="AG103" s="91"/>
      <c r="AH103" s="119"/>
      <c r="AI103" s="9"/>
    </row>
    <row r="104" ht="12.75" customHeight="1">
      <c r="A104" s="103"/>
      <c r="B104" s="99"/>
      <c r="C104" s="99"/>
      <c r="D104" s="99"/>
      <c r="E104" s="99"/>
      <c r="F104" s="99"/>
      <c r="G104" s="99"/>
      <c r="H104" s="99"/>
      <c r="I104" s="99"/>
      <c r="J104" s="99"/>
      <c r="K104" s="99"/>
      <c r="L104" s="107" t="str">
        <f>IF(L92="3:0",A92,IF(L92="3:1",A92,IF(L92="3:2",A92,IF(L92="2:3",A90,IF(L92="1:3",A90,IF(L92="0:3",A90,""))))))</f>
        <v>Kubíček Tomáš (32) (Bižu)</v>
      </c>
      <c r="M104" s="22"/>
      <c r="N104" s="22"/>
      <c r="O104" s="22"/>
      <c r="P104" s="22"/>
      <c r="Q104" s="22"/>
      <c r="R104" s="22"/>
      <c r="S104" s="22"/>
      <c r="T104" s="22"/>
      <c r="U104" s="22"/>
      <c r="V104" s="22"/>
      <c r="W104" s="95"/>
      <c r="X104" s="95"/>
      <c r="Y104" s="95"/>
      <c r="Z104" s="95"/>
      <c r="AA104" s="95"/>
      <c r="AB104" s="95"/>
      <c r="AC104" s="95"/>
      <c r="AD104" s="95"/>
      <c r="AE104" s="95"/>
      <c r="AF104" s="95"/>
      <c r="AG104" s="95"/>
      <c r="AH104" s="97"/>
      <c r="AI104" s="9"/>
    </row>
    <row r="105" ht="12.75" customHeight="1">
      <c r="A105" s="103"/>
      <c r="B105" s="99"/>
      <c r="C105" s="99"/>
      <c r="D105" s="99"/>
      <c r="E105" s="99"/>
      <c r="F105" s="99"/>
      <c r="G105" s="99"/>
      <c r="H105" s="99"/>
      <c r="I105" s="99"/>
      <c r="J105" s="99"/>
      <c r="K105" s="99"/>
      <c r="L105" s="95"/>
      <c r="M105" s="99"/>
      <c r="N105" s="95"/>
      <c r="O105" s="95"/>
      <c r="P105" s="95"/>
      <c r="Q105" s="95"/>
      <c r="R105" s="95"/>
      <c r="S105" s="95"/>
      <c r="T105" s="95"/>
      <c r="U105" s="95"/>
      <c r="V105" s="100"/>
      <c r="W105" s="101" t="str">
        <f>IF(W106="3:0",L104,IF(W106="3:1",L104,IF(W106="3:2",L104,IF(W106="2:3",L106,IF(W106="1:3",L106,IF(W106="0:3",L106,""))))))</f>
        <v>Nohejl Vojtěch (26) (ST Fr.)</v>
      </c>
      <c r="X105" s="22"/>
      <c r="Y105" s="22"/>
      <c r="Z105" s="22"/>
      <c r="AA105" s="22"/>
      <c r="AB105" s="22"/>
      <c r="AC105" s="22"/>
      <c r="AD105" s="22"/>
      <c r="AE105" s="22"/>
      <c r="AF105" s="22"/>
      <c r="AG105" s="22"/>
      <c r="AH105" s="97"/>
      <c r="AI105" s="9"/>
    </row>
    <row r="106" ht="12.75" customHeight="1">
      <c r="A106" s="103"/>
      <c r="B106" s="99"/>
      <c r="C106" s="99"/>
      <c r="D106" s="99"/>
      <c r="E106" s="99"/>
      <c r="F106" s="99"/>
      <c r="G106" s="99"/>
      <c r="H106" s="99"/>
      <c r="I106" s="99"/>
      <c r="J106" s="99"/>
      <c r="K106" s="99"/>
      <c r="L106" s="107" t="str">
        <f>IF(L96="3:0",A96,IF(L96="3:1",A96,IF(L96="3:2",A96,IF(L96="2:3",A94,IF(L96="1:3",A94,IF(L96="0:3",A94,""))))))</f>
        <v>Nohejl Vojtěch (26) (ST Fr.)</v>
      </c>
      <c r="M106" s="22"/>
      <c r="N106" s="22"/>
      <c r="O106" s="22"/>
      <c r="P106" s="22"/>
      <c r="Q106" s="22"/>
      <c r="R106" s="22"/>
      <c r="S106" s="22"/>
      <c r="T106" s="22"/>
      <c r="U106" s="22"/>
      <c r="V106" s="22"/>
      <c r="W106" s="102" t="s">
        <v>39</v>
      </c>
      <c r="AH106" s="97"/>
      <c r="AI106" s="9"/>
    </row>
    <row r="107" ht="12.75" customHeight="1">
      <c r="A107" s="114"/>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6"/>
      <c r="AI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row>
    <row r="211"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row>
    <row r="212"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row>
    <row r="213"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row>
    <row r="214"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row>
    <row r="21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row>
    <row r="21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row>
    <row r="217"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row>
    <row r="218"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row>
    <row r="219"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row>
    <row r="220"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row>
    <row r="221"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row>
    <row r="222"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row>
    <row r="223"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row>
    <row r="224"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row>
    <row r="2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row>
    <row r="2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row>
    <row r="227"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row>
    <row r="228"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row>
    <row r="229"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row>
    <row r="230"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row>
    <row r="231"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row>
    <row r="232"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row>
    <row r="233"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row>
    <row r="234"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row>
    <row r="23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row>
    <row r="23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row>
    <row r="237"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row>
    <row r="238"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row>
    <row r="239"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row>
    <row r="240"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row>
    <row r="241"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row>
    <row r="242"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row>
    <row r="243"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row>
    <row r="244"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row>
    <row r="24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row>
    <row r="24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row>
    <row r="247"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row>
    <row r="248"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row>
    <row r="249"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row>
    <row r="250"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row>
    <row r="251"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row>
    <row r="252"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row>
    <row r="253"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row>
    <row r="254"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row>
    <row r="25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row>
    <row r="25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row>
    <row r="257"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row>
    <row r="258"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row>
    <row r="259"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row>
    <row r="260"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row>
    <row r="261"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row>
    <row r="262"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row>
    <row r="263"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row>
    <row r="264"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row>
    <row r="26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row>
    <row r="26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row>
    <row r="267"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row>
    <row r="268"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row>
    <row r="269"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row>
    <row r="270"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row>
    <row r="271"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row>
    <row r="272"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row>
    <row r="273"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row>
    <row r="274"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row>
    <row r="27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row>
    <row r="27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row>
    <row r="277"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row>
    <row r="278"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row>
    <row r="279"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row>
    <row r="280"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row>
    <row r="281"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row>
    <row r="282"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row>
    <row r="283"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row>
    <row r="284"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row>
    <row r="28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row>
    <row r="298"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row>
    <row r="299"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row>
    <row r="300" ht="15.7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row>
    <row r="301" ht="15.7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row>
    <row r="302" ht="15.7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row>
    <row r="303" ht="15.7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row>
    <row r="304" ht="15.7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row>
    <row r="305" ht="15.7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row>
    <row r="306" ht="15.7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row>
    <row r="307" ht="15.7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row>
    <row r="308" ht="15.7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row>
    <row r="309" ht="15.7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row>
    <row r="310" ht="15.7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row>
    <row r="311" ht="15.7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row>
    <row r="312" ht="15.7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row>
    <row r="313" ht="15.7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row>
    <row r="314" ht="15.7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row>
    <row r="315" ht="15.7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row>
    <row r="316" ht="15.7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row>
    <row r="317" ht="15.7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row>
    <row r="318" ht="15.7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row>
    <row r="319" ht="15.7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row>
    <row r="320" ht="15.7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row>
    <row r="321" ht="15.7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row>
    <row r="322" ht="15.7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row>
    <row r="323" ht="15.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row>
    <row r="324" ht="15.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row>
    <row r="325" ht="15.7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row>
    <row r="326" ht="15.7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row>
    <row r="327" ht="15.7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row>
    <row r="328" ht="15.7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row>
    <row r="329" ht="15.7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row>
    <row r="330" ht="15.7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row>
    <row r="331" ht="15.7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row>
    <row r="332" ht="15.7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row>
    <row r="333" ht="15.7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row>
    <row r="334" ht="15.7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row>
    <row r="335" ht="15.7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row>
    <row r="336" ht="15.7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row>
    <row r="337" ht="15.7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row>
    <row r="338" ht="15.7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row>
    <row r="339" ht="15.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row>
    <row r="340" ht="15.7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row>
    <row r="341" ht="15.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row>
    <row r="342" ht="15.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row>
    <row r="343" ht="15.7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row>
    <row r="344" ht="15.7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row>
    <row r="345" ht="15.7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row>
    <row r="346" ht="15.7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row>
    <row r="347" ht="15.7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row>
    <row r="348" ht="15.7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row>
    <row r="349" ht="15.7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row>
    <row r="350" ht="15.7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row>
    <row r="351" ht="15.7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row>
    <row r="352" ht="15.7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row>
    <row r="353" ht="15.7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row>
    <row r="354" ht="15.7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row>
    <row r="355" ht="15.7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row>
    <row r="356" ht="15.7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row>
    <row r="357" ht="15.7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row>
    <row r="358" ht="15.7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row>
    <row r="359" ht="15.7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row>
    <row r="360" ht="15.7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row>
    <row r="361" ht="15.7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row>
    <row r="362" ht="15.7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row>
    <row r="363" ht="15.7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row>
    <row r="364" ht="15.7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row>
    <row r="365" ht="15.7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row>
    <row r="366" ht="15.7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row>
    <row r="367" ht="15.7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row>
    <row r="368" ht="15.7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row>
    <row r="369" ht="15.7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row>
    <row r="370" ht="15.7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row>
    <row r="371" ht="15.7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row>
    <row r="372" ht="15.7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row>
    <row r="373" ht="15.7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row>
    <row r="374" ht="15.7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row>
    <row r="375" ht="15.7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row>
    <row r="932" ht="15.7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row>
    <row r="933" ht="15.7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row>
    <row r="934" ht="15.7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row>
    <row r="935" ht="15.7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row>
    <row r="936" ht="15.7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row>
    <row r="937" ht="15.7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row>
    <row r="938" ht="15.7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row>
    <row r="939" ht="15.7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row>
    <row r="940" ht="15.7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row>
    <row r="941" ht="15.7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row>
    <row r="942" ht="15.7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row>
    <row r="943" ht="15.7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row>
    <row r="944" ht="15.7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row>
    <row r="945" ht="15.7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row>
    <row r="946" ht="15.7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row>
    <row r="947" ht="15.7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row>
    <row r="948" ht="15.7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row>
    <row r="949" ht="15.7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row>
    <row r="950" ht="15.7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row>
    <row r="951" ht="15.7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row>
    <row r="952" ht="15.7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row>
    <row r="953" ht="15.7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row>
    <row r="954" ht="15.7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row>
    <row r="955" ht="15.7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row>
    <row r="956" ht="15.7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row>
    <row r="957" ht="15.7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row>
    <row r="958" ht="15.7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row>
    <row r="959" ht="15.7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row>
    <row r="960" ht="15.7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row>
    <row r="961" ht="15.7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row>
    <row r="962" ht="15.7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row>
    <row r="963" ht="15.7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row>
    <row r="964" ht="15.7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row>
    <row r="965" ht="15.7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row>
    <row r="966" ht="15.7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row>
    <row r="967" ht="15.7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row>
    <row r="968" ht="15.7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row>
    <row r="969" ht="15.7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row>
    <row r="970" ht="15.7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row>
    <row r="971" ht="15.7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row>
    <row r="972" ht="15.7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row>
    <row r="973" ht="15.7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row>
    <row r="974" ht="15.7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row>
    <row r="975" ht="15.7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row>
    <row r="976" ht="15.7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row>
    <row r="977" ht="15.7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row>
    <row r="978" ht="15.7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row>
    <row r="979" ht="15.7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row>
    <row r="980" ht="15.7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row>
    <row r="981" ht="15.7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row>
    <row r="982" ht="15.7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row>
    <row r="983" ht="15.7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row>
    <row r="984" ht="15.7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row>
    <row r="985" ht="15.7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row>
    <row r="986" ht="15.7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row>
    <row r="987" ht="15.7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row>
    <row r="988" ht="15.7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row>
    <row r="989" ht="15.7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row>
    <row r="990" ht="15.7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row>
    <row r="991" ht="15.7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row>
    <row r="992" ht="15.7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row>
    <row r="993" ht="15.7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row>
    <row r="994" ht="15.7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row>
    <row r="995" ht="15.7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row>
    <row r="996" ht="15.7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row>
    <row r="997" ht="15.75" customHeight="1">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row>
    <row r="998" ht="15.75" customHeight="1">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row>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div_A!$B$5:$B$26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fitToPage="1"/>
  </sheetPr>
  <sheetViews>
    <sheetView showGridLines="0" workbookViewId="0"/>
  </sheetViews>
  <sheetFormatPr customHeight="1" defaultColWidth="14.43" defaultRowHeight="15.0"/>
  <cols>
    <col customWidth="1" min="1" max="33" width="2.86"/>
    <col customWidth="1" min="34" max="35" width="3.14"/>
  </cols>
  <sheetData>
    <row r="1">
      <c r="A1" s="1" t="s">
        <v>0</v>
      </c>
      <c r="B1" s="2"/>
      <c r="C1" s="2"/>
      <c r="D1" s="2"/>
      <c r="E1" s="2"/>
      <c r="F1" s="2"/>
      <c r="G1" s="2"/>
      <c r="H1" s="2"/>
      <c r="I1" s="2"/>
      <c r="J1" s="3"/>
      <c r="K1" s="4" t="s">
        <v>1</v>
      </c>
      <c r="L1" s="2"/>
      <c r="M1" s="2"/>
      <c r="N1" s="2"/>
      <c r="O1" s="2"/>
      <c r="P1" s="2"/>
      <c r="Q1" s="2"/>
      <c r="R1" s="2"/>
      <c r="S1" s="2"/>
      <c r="T1" s="5"/>
      <c r="U1" s="126" t="s">
        <v>2</v>
      </c>
      <c r="V1" s="2"/>
      <c r="W1" s="2"/>
      <c r="X1" s="127" t="s">
        <v>48</v>
      </c>
      <c r="Y1" s="2"/>
      <c r="Z1" s="2"/>
      <c r="AA1" s="127" t="s">
        <v>4</v>
      </c>
      <c r="AB1" s="2"/>
      <c r="AC1" s="2"/>
      <c r="AD1" s="2"/>
      <c r="AE1" s="2"/>
      <c r="AF1" s="2"/>
      <c r="AG1" s="2"/>
      <c r="AH1" s="8"/>
      <c r="AI1" s="9"/>
    </row>
    <row r="2" ht="9.0" customHeight="1">
      <c r="A2" s="10"/>
      <c r="B2" s="11"/>
      <c r="C2" s="11"/>
      <c r="D2" s="11"/>
      <c r="E2" s="11"/>
      <c r="F2" s="11"/>
      <c r="G2" s="11"/>
      <c r="H2" s="11"/>
      <c r="I2" s="11"/>
      <c r="J2" s="11"/>
      <c r="K2" s="11"/>
      <c r="L2" s="11"/>
      <c r="M2" s="11"/>
      <c r="N2" s="11"/>
      <c r="O2" s="12"/>
      <c r="P2" s="12"/>
      <c r="Q2" s="12"/>
      <c r="R2" s="12"/>
      <c r="S2" s="12"/>
      <c r="T2" s="12"/>
      <c r="U2" s="12"/>
      <c r="V2" s="12"/>
      <c r="W2" s="12"/>
      <c r="X2" s="12"/>
      <c r="Y2" s="12"/>
      <c r="Z2" s="12"/>
      <c r="AA2" s="12"/>
      <c r="AB2" s="12"/>
      <c r="AC2" s="12"/>
      <c r="AD2" s="12"/>
      <c r="AE2" s="12"/>
      <c r="AF2" s="12"/>
      <c r="AG2" s="12"/>
      <c r="AH2" s="9"/>
      <c r="AI2" s="9"/>
    </row>
    <row r="3" ht="9.0" customHeight="1">
      <c r="A3" s="10"/>
      <c r="B3" s="11"/>
      <c r="C3" s="11"/>
      <c r="D3" s="11"/>
      <c r="E3" s="11"/>
      <c r="F3" s="11"/>
      <c r="G3" s="11"/>
      <c r="H3" s="11"/>
      <c r="I3" s="11"/>
      <c r="J3" s="11"/>
      <c r="K3" s="11"/>
      <c r="L3" s="11"/>
      <c r="M3" s="11"/>
      <c r="N3" s="11"/>
      <c r="O3" s="12"/>
      <c r="P3" s="12"/>
      <c r="Q3" s="12"/>
      <c r="R3" s="12"/>
      <c r="S3" s="12"/>
      <c r="T3" s="12"/>
      <c r="U3" s="12"/>
      <c r="V3" s="12"/>
      <c r="W3" s="12"/>
      <c r="X3" s="12"/>
      <c r="Y3" s="12"/>
      <c r="Z3" s="12"/>
      <c r="AA3" s="12"/>
      <c r="AB3" s="12"/>
      <c r="AC3" s="12"/>
      <c r="AD3" s="12"/>
      <c r="AE3" s="12"/>
      <c r="AF3" s="12"/>
      <c r="AG3" s="12"/>
      <c r="AH3" s="9"/>
      <c r="AI3" s="9"/>
    </row>
    <row r="4" ht="16.5" customHeight="1">
      <c r="A4" s="13"/>
      <c r="B4" s="2"/>
      <c r="C4" s="14" t="s">
        <v>5</v>
      </c>
      <c r="D4" s="2"/>
      <c r="E4" s="2"/>
      <c r="F4" s="2"/>
      <c r="G4" s="2"/>
      <c r="H4" s="2"/>
      <c r="I4" s="2"/>
      <c r="J4" s="2"/>
      <c r="K4" s="2"/>
      <c r="L4" s="2"/>
      <c r="M4" s="2"/>
      <c r="N4" s="8"/>
      <c r="O4" s="15">
        <v>1.0</v>
      </c>
      <c r="P4" s="2"/>
      <c r="Q4" s="16"/>
      <c r="R4" s="17">
        <v>2.0</v>
      </c>
      <c r="S4" s="2"/>
      <c r="T4" s="16"/>
      <c r="U4" s="17">
        <v>3.0</v>
      </c>
      <c r="V4" s="2"/>
      <c r="W4" s="16"/>
      <c r="X4" s="17">
        <v>4.0</v>
      </c>
      <c r="Y4" s="2"/>
      <c r="Z4" s="8"/>
      <c r="AA4" s="18" t="s">
        <v>6</v>
      </c>
      <c r="AB4" s="18" t="s">
        <v>7</v>
      </c>
      <c r="AC4" s="17" t="s">
        <v>8</v>
      </c>
      <c r="AD4" s="2"/>
      <c r="AE4" s="16"/>
      <c r="AF4" s="17" t="s">
        <v>9</v>
      </c>
      <c r="AG4" s="19" t="s">
        <v>10</v>
      </c>
      <c r="AH4" s="8"/>
      <c r="AI4" s="9"/>
    </row>
    <row r="5" ht="16.5" customHeight="1">
      <c r="A5" s="20">
        <v>1.0</v>
      </c>
      <c r="B5" s="21" t="s">
        <v>49</v>
      </c>
      <c r="C5" s="22"/>
      <c r="D5" s="22"/>
      <c r="E5" s="22"/>
      <c r="F5" s="22"/>
      <c r="G5" s="22"/>
      <c r="H5" s="22"/>
      <c r="I5" s="22"/>
      <c r="J5" s="22"/>
      <c r="K5" s="22"/>
      <c r="L5" s="22"/>
      <c r="M5" s="22"/>
      <c r="N5" s="22"/>
      <c r="O5" s="23" t="s">
        <v>12</v>
      </c>
      <c r="P5" s="24"/>
      <c r="Q5" s="25"/>
      <c r="R5" s="26">
        <v>3.0</v>
      </c>
      <c r="S5" s="27" t="s">
        <v>13</v>
      </c>
      <c r="T5" s="28">
        <v>0.0</v>
      </c>
      <c r="U5" s="29">
        <v>3.0</v>
      </c>
      <c r="V5" s="30" t="s">
        <v>13</v>
      </c>
      <c r="W5" s="31">
        <v>0.0</v>
      </c>
      <c r="X5" s="26">
        <v>3.0</v>
      </c>
      <c r="Y5" s="27" t="s">
        <v>13</v>
      </c>
      <c r="Z5" s="26">
        <v>0.0</v>
      </c>
      <c r="AA5" s="32">
        <f>IF(B5&lt;&gt;"",SUM(IF(R5&gt;T5,1,0),IF(U5&gt;W5,1,0),IF(X5&gt;Z5,1,0)),"")</f>
        <v>3</v>
      </c>
      <c r="AB5" s="33">
        <f>IF(B5&lt;&gt;"",SUM(IF(R5&lt;T5,1,0),IF(U5&lt;W5,1,0),IF(X5&lt;Z5,1,0)),"")</f>
        <v>0</v>
      </c>
      <c r="AC5" s="34">
        <f>IF(B5&lt;&gt;"",R5+U5+X5,"")</f>
        <v>9</v>
      </c>
      <c r="AD5" s="34" t="s">
        <v>13</v>
      </c>
      <c r="AE5" s="35">
        <f>IF(B5&lt;&gt;"",T5+W5+Z5,"")</f>
        <v>0</v>
      </c>
      <c r="AF5" s="36">
        <f t="shared" ref="AF5:AF8" si="1">IF(B5&lt;&gt;"",(AA5*2)+AB5,"")</f>
        <v>6</v>
      </c>
      <c r="AG5" s="37">
        <f>IF(B5&lt;&gt;"",RANK(AF5,$AF$5:$AF$8,0),"")</f>
        <v>1</v>
      </c>
      <c r="AH5" s="38"/>
      <c r="AI5" s="9"/>
    </row>
    <row r="6" ht="16.5" customHeight="1">
      <c r="A6" s="39">
        <v>2.0</v>
      </c>
      <c r="B6" s="21" t="s">
        <v>50</v>
      </c>
      <c r="C6" s="22"/>
      <c r="D6" s="22"/>
      <c r="E6" s="22"/>
      <c r="F6" s="22"/>
      <c r="G6" s="22"/>
      <c r="H6" s="22"/>
      <c r="I6" s="22"/>
      <c r="J6" s="22"/>
      <c r="K6" s="22"/>
      <c r="L6" s="22"/>
      <c r="M6" s="22"/>
      <c r="N6" s="22"/>
      <c r="O6" s="40">
        <f>T5</f>
        <v>0</v>
      </c>
      <c r="P6" s="41" t="s">
        <v>13</v>
      </c>
      <c r="Q6" s="42">
        <f>R5</f>
        <v>3</v>
      </c>
      <c r="R6" s="43" t="s">
        <v>12</v>
      </c>
      <c r="S6" s="44"/>
      <c r="T6" s="45"/>
      <c r="U6" s="46">
        <v>2.0</v>
      </c>
      <c r="V6" s="47" t="s">
        <v>13</v>
      </c>
      <c r="W6" s="48">
        <v>3.0</v>
      </c>
      <c r="X6" s="46">
        <v>2.0</v>
      </c>
      <c r="Y6" s="47" t="s">
        <v>13</v>
      </c>
      <c r="Z6" s="49">
        <v>3.0</v>
      </c>
      <c r="AA6" s="50">
        <f>IF(B6&lt;&gt;"",SUM(IF(O6&gt;Q6,1,0),IF(U6&gt;W6,1,0),IF(X6&gt;Z6,1,0)),"")</f>
        <v>0</v>
      </c>
      <c r="AB6" s="51">
        <f>IF(B6&lt;&gt;"",SUM(IF(O6&lt;Q6,1,0),IF(U6&lt;W6,1,0),IF(X6&lt;Z6,1,0)),"")</f>
        <v>3</v>
      </c>
      <c r="AC6" s="52">
        <f>IF(B6&lt;&gt;"",O6+U6+X6,"")</f>
        <v>4</v>
      </c>
      <c r="AD6" s="53" t="s">
        <v>13</v>
      </c>
      <c r="AE6" s="54">
        <f>IF(B6&lt;&gt;"",Q6+W6+Z6,"")</f>
        <v>9</v>
      </c>
      <c r="AF6" s="55">
        <f t="shared" si="1"/>
        <v>3</v>
      </c>
      <c r="AG6" s="84">
        <v>2.0</v>
      </c>
      <c r="AH6" s="38"/>
      <c r="AI6" s="56" t="s">
        <v>51</v>
      </c>
    </row>
    <row r="7" ht="16.5" customHeight="1">
      <c r="A7" s="57">
        <v>3.0</v>
      </c>
      <c r="B7" s="21" t="s">
        <v>52</v>
      </c>
      <c r="C7" s="22"/>
      <c r="D7" s="22"/>
      <c r="E7" s="22"/>
      <c r="F7" s="22"/>
      <c r="G7" s="22"/>
      <c r="H7" s="22"/>
      <c r="I7" s="22"/>
      <c r="J7" s="22"/>
      <c r="K7" s="22"/>
      <c r="L7" s="22"/>
      <c r="M7" s="22"/>
      <c r="N7" s="22"/>
      <c r="O7" s="58">
        <f>W5</f>
        <v>0</v>
      </c>
      <c r="P7" s="59" t="s">
        <v>13</v>
      </c>
      <c r="Q7" s="60">
        <f>U5</f>
        <v>3</v>
      </c>
      <c r="R7" s="61">
        <f>W6</f>
        <v>3</v>
      </c>
      <c r="S7" s="59" t="s">
        <v>13</v>
      </c>
      <c r="T7" s="60">
        <f>U6</f>
        <v>2</v>
      </c>
      <c r="U7" s="43" t="s">
        <v>12</v>
      </c>
      <c r="V7" s="44"/>
      <c r="W7" s="45"/>
      <c r="X7" s="46">
        <v>2.0</v>
      </c>
      <c r="Y7" s="47" t="s">
        <v>13</v>
      </c>
      <c r="Z7" s="49">
        <v>3.0</v>
      </c>
      <c r="AA7" s="50">
        <f>IF(B7&lt;&gt;"",SUM(IF(O7&gt;Q7,1,0),IF(R7&gt;T7,1,0),IF(X7&gt;Z7,1,0)),"")</f>
        <v>1</v>
      </c>
      <c r="AB7" s="51">
        <f>IF(B7&lt;&gt;"",SUM(IF(O7&lt;Q7,1,0),IF(R7&lt;T7,1,0),IF(X7&lt;Z7,1,0)),"")</f>
        <v>2</v>
      </c>
      <c r="AC7" s="52">
        <f>IF(B7&lt;&gt;"",O7+R7+X7,"")</f>
        <v>5</v>
      </c>
      <c r="AD7" s="53" t="s">
        <v>13</v>
      </c>
      <c r="AE7" s="54">
        <f>IF(B7&lt;&gt;"",Q7+T7+Z7,"")</f>
        <v>8</v>
      </c>
      <c r="AF7" s="55">
        <f t="shared" si="1"/>
        <v>4</v>
      </c>
      <c r="AG7" s="84">
        <v>4.0</v>
      </c>
      <c r="AH7" s="38"/>
      <c r="AI7" s="56" t="s">
        <v>51</v>
      </c>
    </row>
    <row r="8" ht="16.5" customHeight="1">
      <c r="A8" s="62">
        <v>4.0</v>
      </c>
      <c r="B8" s="63" t="s">
        <v>53</v>
      </c>
      <c r="C8" s="64"/>
      <c r="D8" s="64"/>
      <c r="E8" s="64"/>
      <c r="F8" s="64"/>
      <c r="G8" s="64"/>
      <c r="H8" s="64"/>
      <c r="I8" s="64"/>
      <c r="J8" s="64"/>
      <c r="K8" s="64"/>
      <c r="L8" s="64"/>
      <c r="M8" s="64"/>
      <c r="N8" s="64"/>
      <c r="O8" s="65">
        <f>Z5</f>
        <v>0</v>
      </c>
      <c r="P8" s="66" t="s">
        <v>13</v>
      </c>
      <c r="Q8" s="67">
        <f>X5</f>
        <v>3</v>
      </c>
      <c r="R8" s="68">
        <f>Z6</f>
        <v>3</v>
      </c>
      <c r="S8" s="66" t="s">
        <v>13</v>
      </c>
      <c r="T8" s="69">
        <f>X6</f>
        <v>2</v>
      </c>
      <c r="U8" s="68">
        <f>Z7</f>
        <v>3</v>
      </c>
      <c r="V8" s="70" t="s">
        <v>13</v>
      </c>
      <c r="W8" s="69">
        <f>X7</f>
        <v>2</v>
      </c>
      <c r="X8" s="71" t="s">
        <v>12</v>
      </c>
      <c r="Y8" s="72"/>
      <c r="Z8" s="73"/>
      <c r="AA8" s="74">
        <f>IF(B8&lt;&gt;"",SUM(IF(O8&gt;Q8,1,0),IF(R8&gt;T8,1,0),IF(U8&gt;W8,1,0)),"")</f>
        <v>2</v>
      </c>
      <c r="AB8" s="75">
        <f>IF(B8&lt;&gt;"",SUM(IF(O8&lt;Q8,1,0),IF(R8&lt;T8,1,0),IF(U8&lt;W8,1,0)),"")</f>
        <v>1</v>
      </c>
      <c r="AC8" s="76">
        <f>IF(B8&lt;&gt;"",O8+R8+U8,"")</f>
        <v>6</v>
      </c>
      <c r="AD8" s="77" t="s">
        <v>13</v>
      </c>
      <c r="AE8" s="78">
        <f>IF(B8&lt;&gt;"",Q8+T8+W8,"")</f>
        <v>7</v>
      </c>
      <c r="AF8" s="79">
        <f t="shared" si="1"/>
        <v>5</v>
      </c>
      <c r="AG8" s="85">
        <v>3.0</v>
      </c>
      <c r="AH8" s="81"/>
      <c r="AI8" s="56" t="s">
        <v>51</v>
      </c>
    </row>
    <row r="9" ht="16.5" customHeight="1">
      <c r="A9" s="9"/>
      <c r="B9" s="11"/>
      <c r="C9" s="11"/>
      <c r="D9" s="11"/>
      <c r="E9" s="11"/>
      <c r="F9" s="11"/>
      <c r="G9" s="11"/>
      <c r="H9" s="11"/>
      <c r="I9" s="11"/>
      <c r="J9" s="11"/>
      <c r="K9" s="11"/>
      <c r="L9" s="11"/>
      <c r="M9" s="11"/>
      <c r="N9" s="11"/>
      <c r="O9" s="12"/>
      <c r="P9" s="12"/>
      <c r="Q9" s="12"/>
      <c r="R9" s="12"/>
      <c r="S9" s="12"/>
      <c r="T9" s="12"/>
      <c r="U9" s="12"/>
      <c r="V9" s="12"/>
      <c r="W9" s="12"/>
      <c r="X9" s="12"/>
      <c r="Y9" s="12"/>
      <c r="Z9" s="12"/>
      <c r="AA9" s="12"/>
      <c r="AB9" s="12"/>
      <c r="AC9" s="12"/>
      <c r="AD9" s="12"/>
      <c r="AE9" s="12"/>
      <c r="AF9" s="82"/>
      <c r="AG9" s="82"/>
      <c r="AH9" s="9"/>
      <c r="AI9" s="9"/>
    </row>
    <row r="10" ht="16.5" customHeight="1">
      <c r="A10" s="13"/>
      <c r="B10" s="2"/>
      <c r="C10" s="83" t="s">
        <v>17</v>
      </c>
      <c r="D10" s="2"/>
      <c r="E10" s="2"/>
      <c r="F10" s="2"/>
      <c r="G10" s="2"/>
      <c r="H10" s="2"/>
      <c r="I10" s="2"/>
      <c r="J10" s="2"/>
      <c r="K10" s="2"/>
      <c r="L10" s="2"/>
      <c r="M10" s="2"/>
      <c r="N10" s="8"/>
      <c r="O10" s="15">
        <v>1.0</v>
      </c>
      <c r="P10" s="2"/>
      <c r="Q10" s="16"/>
      <c r="R10" s="17">
        <v>2.0</v>
      </c>
      <c r="S10" s="2"/>
      <c r="T10" s="16"/>
      <c r="U10" s="17">
        <v>3.0</v>
      </c>
      <c r="V10" s="2"/>
      <c r="W10" s="16"/>
      <c r="X10" s="17">
        <v>4.0</v>
      </c>
      <c r="Y10" s="2"/>
      <c r="Z10" s="8"/>
      <c r="AA10" s="18" t="s">
        <v>6</v>
      </c>
      <c r="AB10" s="18" t="s">
        <v>7</v>
      </c>
      <c r="AC10" s="17" t="s">
        <v>8</v>
      </c>
      <c r="AD10" s="2"/>
      <c r="AE10" s="16"/>
      <c r="AF10" s="17" t="s">
        <v>9</v>
      </c>
      <c r="AG10" s="19" t="s">
        <v>10</v>
      </c>
      <c r="AH10" s="8"/>
      <c r="AI10" s="9"/>
    </row>
    <row r="11" ht="16.5" customHeight="1">
      <c r="A11" s="20">
        <v>1.0</v>
      </c>
      <c r="B11" s="21" t="s">
        <v>54</v>
      </c>
      <c r="C11" s="22"/>
      <c r="D11" s="22"/>
      <c r="E11" s="22"/>
      <c r="F11" s="22"/>
      <c r="G11" s="22"/>
      <c r="H11" s="22"/>
      <c r="I11" s="22"/>
      <c r="J11" s="22"/>
      <c r="K11" s="22"/>
      <c r="L11" s="22"/>
      <c r="M11" s="22"/>
      <c r="N11" s="22"/>
      <c r="O11" s="23" t="s">
        <v>12</v>
      </c>
      <c r="P11" s="24"/>
      <c r="Q11" s="25"/>
      <c r="R11" s="26">
        <v>3.0</v>
      </c>
      <c r="S11" s="27" t="s">
        <v>13</v>
      </c>
      <c r="T11" s="28">
        <v>0.0</v>
      </c>
      <c r="U11" s="29">
        <v>3.0</v>
      </c>
      <c r="V11" s="30" t="s">
        <v>13</v>
      </c>
      <c r="W11" s="31">
        <v>2.0</v>
      </c>
      <c r="X11" s="26">
        <v>3.0</v>
      </c>
      <c r="Y11" s="27" t="s">
        <v>13</v>
      </c>
      <c r="Z11" s="26">
        <v>0.0</v>
      </c>
      <c r="AA11" s="32">
        <f>IF(B11&lt;&gt;"",SUM(IF(R11&gt;T11,1,0),IF(U11&gt;W11,1,0),IF(X11&gt;Z11,1,0)),"")</f>
        <v>3</v>
      </c>
      <c r="AB11" s="33">
        <f>IF(B11&lt;&gt;"",SUM(IF(R11&lt;T11,1,0),IF(U11&lt;W11,1,0),IF(X11&lt;Z11,1,0)),"")</f>
        <v>0</v>
      </c>
      <c r="AC11" s="34">
        <f>IF(B11&lt;&gt;"",R11+U11+X11,"")</f>
        <v>9</v>
      </c>
      <c r="AD11" s="34" t="s">
        <v>13</v>
      </c>
      <c r="AE11" s="35">
        <f>IF(B11&lt;&gt;"",T11+W11+Z11,"")</f>
        <v>2</v>
      </c>
      <c r="AF11" s="36">
        <f t="shared" ref="AF11:AF14" si="2">IF(B11&lt;&gt;"",(AA11*2)+AB11,"")</f>
        <v>6</v>
      </c>
      <c r="AG11" s="37">
        <f t="shared" ref="AG11:AG14" si="3">IF(B11&lt;&gt;"",RANK(AF11,$AF$11:$AF$14,0),"")</f>
        <v>1</v>
      </c>
      <c r="AH11" s="38"/>
      <c r="AI11" s="9"/>
    </row>
    <row r="12" ht="16.5" customHeight="1">
      <c r="A12" s="39">
        <v>2.0</v>
      </c>
      <c r="B12" s="21" t="s">
        <v>55</v>
      </c>
      <c r="C12" s="22"/>
      <c r="D12" s="22"/>
      <c r="E12" s="22"/>
      <c r="F12" s="22"/>
      <c r="G12" s="22"/>
      <c r="H12" s="22"/>
      <c r="I12" s="22"/>
      <c r="J12" s="22"/>
      <c r="K12" s="22"/>
      <c r="L12" s="22"/>
      <c r="M12" s="22"/>
      <c r="N12" s="22"/>
      <c r="O12" s="40">
        <f>T11</f>
        <v>0</v>
      </c>
      <c r="P12" s="41" t="s">
        <v>13</v>
      </c>
      <c r="Q12" s="42">
        <f>R11</f>
        <v>3</v>
      </c>
      <c r="R12" s="43" t="s">
        <v>12</v>
      </c>
      <c r="S12" s="44"/>
      <c r="T12" s="45"/>
      <c r="U12" s="46">
        <v>3.0</v>
      </c>
      <c r="V12" s="47" t="s">
        <v>13</v>
      </c>
      <c r="W12" s="48">
        <v>1.0</v>
      </c>
      <c r="X12" s="46">
        <v>3.0</v>
      </c>
      <c r="Y12" s="47" t="s">
        <v>13</v>
      </c>
      <c r="Z12" s="49">
        <v>0.0</v>
      </c>
      <c r="AA12" s="50">
        <f>IF(B12&lt;&gt;"",SUM(IF(O12&gt;Q12,1,0),IF(U12&gt;W12,1,0),IF(X12&gt;Z12,1,0)),"")</f>
        <v>2</v>
      </c>
      <c r="AB12" s="51">
        <f>IF(B12&lt;&gt;"",SUM(IF(O12&lt;Q12,1,0),IF(U12&lt;W12,1,0),IF(X12&lt;Z12,1,0)),"")</f>
        <v>1</v>
      </c>
      <c r="AC12" s="52">
        <f>IF(B12&lt;&gt;"",O12+U12+X12,"")</f>
        <v>6</v>
      </c>
      <c r="AD12" s="53" t="s">
        <v>13</v>
      </c>
      <c r="AE12" s="54">
        <f>IF(B12&lt;&gt;"",Q12+W12+Z12,"")</f>
        <v>4</v>
      </c>
      <c r="AF12" s="55">
        <f t="shared" si="2"/>
        <v>5</v>
      </c>
      <c r="AG12" s="37">
        <f t="shared" si="3"/>
        <v>2</v>
      </c>
      <c r="AH12" s="38"/>
      <c r="AI12" s="9"/>
    </row>
    <row r="13" ht="16.5" customHeight="1">
      <c r="A13" s="57">
        <v>3.0</v>
      </c>
      <c r="B13" s="21" t="s">
        <v>56</v>
      </c>
      <c r="C13" s="22"/>
      <c r="D13" s="22"/>
      <c r="E13" s="22"/>
      <c r="F13" s="22"/>
      <c r="G13" s="22"/>
      <c r="H13" s="22"/>
      <c r="I13" s="22"/>
      <c r="J13" s="22"/>
      <c r="K13" s="22"/>
      <c r="L13" s="22"/>
      <c r="M13" s="22"/>
      <c r="N13" s="22"/>
      <c r="O13" s="58">
        <f>W11</f>
        <v>2</v>
      </c>
      <c r="P13" s="59" t="s">
        <v>13</v>
      </c>
      <c r="Q13" s="60">
        <f>U11</f>
        <v>3</v>
      </c>
      <c r="R13" s="61">
        <f>W12</f>
        <v>1</v>
      </c>
      <c r="S13" s="59" t="s">
        <v>13</v>
      </c>
      <c r="T13" s="60">
        <f>U12</f>
        <v>3</v>
      </c>
      <c r="U13" s="43" t="s">
        <v>12</v>
      </c>
      <c r="V13" s="44"/>
      <c r="W13" s="45"/>
      <c r="X13" s="46">
        <v>1.0</v>
      </c>
      <c r="Y13" s="47" t="s">
        <v>13</v>
      </c>
      <c r="Z13" s="49">
        <v>3.0</v>
      </c>
      <c r="AA13" s="50">
        <f>IF(B13&lt;&gt;"",SUM(IF(O13&gt;Q13,1,0),IF(R13&gt;T13,1,0),IF(X13&gt;Z13,1,0)),"")</f>
        <v>0</v>
      </c>
      <c r="AB13" s="51">
        <f>IF(B13&lt;&gt;"",SUM(IF(O13&lt;Q13,1,0),IF(R13&lt;T13,1,0),IF(X13&lt;Z13,1,0)),"")</f>
        <v>3</v>
      </c>
      <c r="AC13" s="52">
        <f>IF(B13&lt;&gt;"",O13+R13+X13,"")</f>
        <v>4</v>
      </c>
      <c r="AD13" s="53" t="s">
        <v>13</v>
      </c>
      <c r="AE13" s="54">
        <f>IF(B13&lt;&gt;"",Q13+T13+Z13,"")</f>
        <v>9</v>
      </c>
      <c r="AF13" s="55">
        <f t="shared" si="2"/>
        <v>3</v>
      </c>
      <c r="AG13" s="37">
        <f t="shared" si="3"/>
        <v>4</v>
      </c>
      <c r="AH13" s="38"/>
      <c r="AI13" s="9"/>
    </row>
    <row r="14" ht="16.5" customHeight="1">
      <c r="A14" s="62">
        <v>4.0</v>
      </c>
      <c r="B14" s="63" t="s">
        <v>57</v>
      </c>
      <c r="C14" s="64"/>
      <c r="D14" s="64"/>
      <c r="E14" s="64"/>
      <c r="F14" s="64"/>
      <c r="G14" s="64"/>
      <c r="H14" s="64"/>
      <c r="I14" s="64"/>
      <c r="J14" s="64"/>
      <c r="K14" s="64"/>
      <c r="L14" s="64"/>
      <c r="M14" s="64"/>
      <c r="N14" s="64"/>
      <c r="O14" s="65">
        <f>Z11</f>
        <v>0</v>
      </c>
      <c r="P14" s="66" t="s">
        <v>13</v>
      </c>
      <c r="Q14" s="67">
        <f>X11</f>
        <v>3</v>
      </c>
      <c r="R14" s="68">
        <f>Z12</f>
        <v>0</v>
      </c>
      <c r="S14" s="66" t="s">
        <v>13</v>
      </c>
      <c r="T14" s="69">
        <f>X12</f>
        <v>3</v>
      </c>
      <c r="U14" s="68">
        <f>Z13</f>
        <v>3</v>
      </c>
      <c r="V14" s="70" t="s">
        <v>13</v>
      </c>
      <c r="W14" s="69">
        <f>X13</f>
        <v>1</v>
      </c>
      <c r="X14" s="71" t="s">
        <v>12</v>
      </c>
      <c r="Y14" s="72"/>
      <c r="Z14" s="73"/>
      <c r="AA14" s="74">
        <f>IF(B14&lt;&gt;"",SUM(IF(O14&gt;Q14,1,0),IF(R14&gt;T14,1,0),IF(U14&gt;W14,1,0)),"")</f>
        <v>1</v>
      </c>
      <c r="AB14" s="75">
        <f>IF(B14&lt;&gt;"",SUM(IF(O14&lt;Q14,1,0),IF(R14&lt;T14,1,0),IF(U14&lt;W14,1,0)),"")</f>
        <v>2</v>
      </c>
      <c r="AC14" s="76">
        <f>IF(B14&lt;&gt;"",O14+R14+U14,"")</f>
        <v>3</v>
      </c>
      <c r="AD14" s="77" t="s">
        <v>13</v>
      </c>
      <c r="AE14" s="78">
        <f>IF(B14&lt;&gt;"",Q14+T14+W14,"")</f>
        <v>7</v>
      </c>
      <c r="AF14" s="79">
        <f t="shared" si="2"/>
        <v>4</v>
      </c>
      <c r="AG14" s="80">
        <f t="shared" si="3"/>
        <v>3</v>
      </c>
      <c r="AH14" s="81"/>
      <c r="AI14" s="9"/>
    </row>
    <row r="15" ht="16.5" customHeight="1">
      <c r="A15" s="9"/>
      <c r="B15" s="11"/>
      <c r="C15" s="11"/>
      <c r="D15" s="11"/>
      <c r="E15" s="11"/>
      <c r="F15" s="11"/>
      <c r="G15" s="11"/>
      <c r="H15" s="11"/>
      <c r="I15" s="11"/>
      <c r="J15" s="11"/>
      <c r="K15" s="11"/>
      <c r="L15" s="11"/>
      <c r="M15" s="11"/>
      <c r="N15" s="11"/>
      <c r="O15" s="12"/>
      <c r="P15" s="12"/>
      <c r="Q15" s="12"/>
      <c r="R15" s="12"/>
      <c r="S15" s="12"/>
      <c r="T15" s="12"/>
      <c r="U15" s="12"/>
      <c r="V15" s="12"/>
      <c r="W15" s="12"/>
      <c r="X15" s="12"/>
      <c r="Y15" s="12"/>
      <c r="Z15" s="12"/>
      <c r="AA15" s="12"/>
      <c r="AB15" s="12"/>
      <c r="AC15" s="12"/>
      <c r="AD15" s="12"/>
      <c r="AE15" s="12"/>
      <c r="AF15" s="12"/>
      <c r="AG15" s="12"/>
      <c r="AH15" s="86"/>
      <c r="AI15" s="9"/>
    </row>
    <row r="16" ht="16.5" customHeight="1">
      <c r="A16" s="13"/>
      <c r="B16" s="2"/>
      <c r="C16" s="83" t="s">
        <v>25</v>
      </c>
      <c r="D16" s="2"/>
      <c r="E16" s="2"/>
      <c r="F16" s="2"/>
      <c r="G16" s="2"/>
      <c r="H16" s="2"/>
      <c r="I16" s="2"/>
      <c r="J16" s="2"/>
      <c r="K16" s="2"/>
      <c r="L16" s="2"/>
      <c r="M16" s="2"/>
      <c r="N16" s="8"/>
      <c r="O16" s="15">
        <v>1.0</v>
      </c>
      <c r="P16" s="2"/>
      <c r="Q16" s="16"/>
      <c r="R16" s="17">
        <v>2.0</v>
      </c>
      <c r="S16" s="2"/>
      <c r="T16" s="16"/>
      <c r="U16" s="17">
        <v>3.0</v>
      </c>
      <c r="V16" s="2"/>
      <c r="W16" s="16"/>
      <c r="X16" s="17">
        <v>4.0</v>
      </c>
      <c r="Y16" s="2"/>
      <c r="Z16" s="8"/>
      <c r="AA16" s="18" t="s">
        <v>6</v>
      </c>
      <c r="AB16" s="18" t="s">
        <v>7</v>
      </c>
      <c r="AC16" s="17" t="s">
        <v>8</v>
      </c>
      <c r="AD16" s="2"/>
      <c r="AE16" s="16"/>
      <c r="AF16" s="17" t="s">
        <v>9</v>
      </c>
      <c r="AG16" s="19" t="s">
        <v>10</v>
      </c>
      <c r="AH16" s="8"/>
      <c r="AI16" s="9"/>
    </row>
    <row r="17" ht="16.5" customHeight="1">
      <c r="A17" s="20">
        <v>1.0</v>
      </c>
      <c r="B17" s="21" t="s">
        <v>58</v>
      </c>
      <c r="C17" s="22"/>
      <c r="D17" s="22"/>
      <c r="E17" s="22"/>
      <c r="F17" s="22"/>
      <c r="G17" s="22"/>
      <c r="H17" s="22"/>
      <c r="I17" s="22"/>
      <c r="J17" s="22"/>
      <c r="K17" s="22"/>
      <c r="L17" s="22"/>
      <c r="M17" s="22"/>
      <c r="N17" s="22"/>
      <c r="O17" s="23" t="s">
        <v>12</v>
      </c>
      <c r="P17" s="24"/>
      <c r="Q17" s="25"/>
      <c r="R17" s="26">
        <v>2.0</v>
      </c>
      <c r="S17" s="27" t="s">
        <v>13</v>
      </c>
      <c r="T17" s="28">
        <v>3.0</v>
      </c>
      <c r="U17" s="29">
        <v>3.0</v>
      </c>
      <c r="V17" s="30" t="s">
        <v>13</v>
      </c>
      <c r="W17" s="31">
        <v>1.0</v>
      </c>
      <c r="X17" s="26">
        <v>3.0</v>
      </c>
      <c r="Y17" s="27" t="s">
        <v>13</v>
      </c>
      <c r="Z17" s="26">
        <v>1.0</v>
      </c>
      <c r="AA17" s="32">
        <f>IF(B17&lt;&gt;"",SUM(IF(R17&gt;T17,1,0),IF(U17&gt;W17,1,0),IF(X17&gt;Z17,1,0)),"")</f>
        <v>2</v>
      </c>
      <c r="AB17" s="33">
        <f>IF(B17&lt;&gt;"",SUM(IF(R17&lt;T17,1,0),IF(U17&lt;W17,1,0),IF(X17&lt;Z17,1,0)),"")</f>
        <v>1</v>
      </c>
      <c r="AC17" s="34">
        <f>IF(B17&lt;&gt;"",R17+U17+X17,"")</f>
        <v>8</v>
      </c>
      <c r="AD17" s="34" t="s">
        <v>13</v>
      </c>
      <c r="AE17" s="35">
        <f>IF(B17&lt;&gt;"",T17+W17+Z17,"")</f>
        <v>5</v>
      </c>
      <c r="AF17" s="36">
        <f t="shared" ref="AF17:AF20" si="4">IF(B17&lt;&gt;"",(AA17*2)+AB17,"")</f>
        <v>5</v>
      </c>
      <c r="AG17" s="37">
        <f t="shared" ref="AG17:AG20" si="5">IF(B17&lt;&gt;"",RANK(AF17,$AF$17:$AF$20,0),"")</f>
        <v>2</v>
      </c>
      <c r="AH17" s="38"/>
      <c r="AI17" s="9"/>
    </row>
    <row r="18" ht="16.5" customHeight="1">
      <c r="A18" s="39">
        <v>2.0</v>
      </c>
      <c r="B18" s="21" t="s">
        <v>59</v>
      </c>
      <c r="C18" s="22"/>
      <c r="D18" s="22"/>
      <c r="E18" s="22"/>
      <c r="F18" s="22"/>
      <c r="G18" s="22"/>
      <c r="H18" s="22"/>
      <c r="I18" s="22"/>
      <c r="J18" s="22"/>
      <c r="K18" s="22"/>
      <c r="L18" s="22"/>
      <c r="M18" s="22"/>
      <c r="N18" s="22"/>
      <c r="O18" s="40">
        <f>T17</f>
        <v>3</v>
      </c>
      <c r="P18" s="41" t="s">
        <v>13</v>
      </c>
      <c r="Q18" s="42">
        <f>R17</f>
        <v>2</v>
      </c>
      <c r="R18" s="43" t="s">
        <v>12</v>
      </c>
      <c r="S18" s="44"/>
      <c r="T18" s="45"/>
      <c r="U18" s="46">
        <v>3.0</v>
      </c>
      <c r="V18" s="47" t="s">
        <v>13</v>
      </c>
      <c r="W18" s="48">
        <v>2.0</v>
      </c>
      <c r="X18" s="46">
        <v>3.0</v>
      </c>
      <c r="Y18" s="47" t="s">
        <v>13</v>
      </c>
      <c r="Z18" s="49">
        <v>2.0</v>
      </c>
      <c r="AA18" s="50">
        <f>IF(B18&lt;&gt;"",SUM(IF(O18&gt;Q18,1,0),IF(U18&gt;W18,1,0),IF(X18&gt;Z18,1,0)),"")</f>
        <v>3</v>
      </c>
      <c r="AB18" s="51">
        <f>IF(B18&lt;&gt;"",SUM(IF(O18&lt;Q18,1,0),IF(U18&lt;W18,1,0),IF(X18&lt;Z18,1,0)),"")</f>
        <v>0</v>
      </c>
      <c r="AC18" s="52">
        <f>IF(B18&lt;&gt;"",O18+U18+X18,"")</f>
        <v>9</v>
      </c>
      <c r="AD18" s="53" t="s">
        <v>13</v>
      </c>
      <c r="AE18" s="54">
        <f>IF(B18&lt;&gt;"",Q18+W18+Z18,"")</f>
        <v>6</v>
      </c>
      <c r="AF18" s="55">
        <f t="shared" si="4"/>
        <v>6</v>
      </c>
      <c r="AG18" s="37">
        <f t="shared" si="5"/>
        <v>1</v>
      </c>
      <c r="AH18" s="38"/>
      <c r="AI18" s="9"/>
    </row>
    <row r="19" ht="16.5" customHeight="1">
      <c r="A19" s="57">
        <v>3.0</v>
      </c>
      <c r="B19" s="21" t="s">
        <v>60</v>
      </c>
      <c r="C19" s="22"/>
      <c r="D19" s="22"/>
      <c r="E19" s="22"/>
      <c r="F19" s="22"/>
      <c r="G19" s="22"/>
      <c r="H19" s="22"/>
      <c r="I19" s="22"/>
      <c r="J19" s="22"/>
      <c r="K19" s="22"/>
      <c r="L19" s="22"/>
      <c r="M19" s="22"/>
      <c r="N19" s="22"/>
      <c r="O19" s="58">
        <f>W17</f>
        <v>1</v>
      </c>
      <c r="P19" s="59" t="s">
        <v>13</v>
      </c>
      <c r="Q19" s="60">
        <f>U17</f>
        <v>3</v>
      </c>
      <c r="R19" s="61">
        <f>W18</f>
        <v>2</v>
      </c>
      <c r="S19" s="59" t="s">
        <v>13</v>
      </c>
      <c r="T19" s="60">
        <f>U18</f>
        <v>3</v>
      </c>
      <c r="U19" s="43" t="s">
        <v>12</v>
      </c>
      <c r="V19" s="44"/>
      <c r="W19" s="45"/>
      <c r="X19" s="46">
        <v>3.0</v>
      </c>
      <c r="Y19" s="47" t="s">
        <v>13</v>
      </c>
      <c r="Z19" s="49">
        <v>2.0</v>
      </c>
      <c r="AA19" s="50">
        <f>IF(B19&lt;&gt;"",SUM(IF(O19&gt;Q19,1,0),IF(R19&gt;T19,1,0),IF(X19&gt;Z19,1,0)),"")</f>
        <v>1</v>
      </c>
      <c r="AB19" s="51">
        <f>IF(B19&lt;&gt;"",SUM(IF(O19&lt;Q19,1,0),IF(R19&lt;T19,1,0),IF(X19&lt;Z19,1,0)),"")</f>
        <v>2</v>
      </c>
      <c r="AC19" s="52">
        <f>IF(B19&lt;&gt;"",O19+R19+X19,"")</f>
        <v>6</v>
      </c>
      <c r="AD19" s="53" t="s">
        <v>13</v>
      </c>
      <c r="AE19" s="54">
        <f>IF(B19&lt;&gt;"",Q19+T19+Z19,"")</f>
        <v>8</v>
      </c>
      <c r="AF19" s="55">
        <f t="shared" si="4"/>
        <v>4</v>
      </c>
      <c r="AG19" s="37">
        <f t="shared" si="5"/>
        <v>3</v>
      </c>
      <c r="AH19" s="38"/>
      <c r="AI19" s="9"/>
    </row>
    <row r="20" ht="16.5" customHeight="1">
      <c r="A20" s="62">
        <v>4.0</v>
      </c>
      <c r="B20" s="63" t="s">
        <v>61</v>
      </c>
      <c r="C20" s="64"/>
      <c r="D20" s="64"/>
      <c r="E20" s="64"/>
      <c r="F20" s="64"/>
      <c r="G20" s="64"/>
      <c r="H20" s="64"/>
      <c r="I20" s="64"/>
      <c r="J20" s="64"/>
      <c r="K20" s="64"/>
      <c r="L20" s="64"/>
      <c r="M20" s="64"/>
      <c r="N20" s="64"/>
      <c r="O20" s="65">
        <f>Z17</f>
        <v>1</v>
      </c>
      <c r="P20" s="66" t="s">
        <v>13</v>
      </c>
      <c r="Q20" s="67">
        <f>X17</f>
        <v>3</v>
      </c>
      <c r="R20" s="68">
        <f>Z18</f>
        <v>2</v>
      </c>
      <c r="S20" s="66" t="s">
        <v>13</v>
      </c>
      <c r="T20" s="69">
        <f>X18</f>
        <v>3</v>
      </c>
      <c r="U20" s="68">
        <f>Z19</f>
        <v>2</v>
      </c>
      <c r="V20" s="70" t="s">
        <v>13</v>
      </c>
      <c r="W20" s="69">
        <f>X19</f>
        <v>3</v>
      </c>
      <c r="X20" s="71" t="s">
        <v>12</v>
      </c>
      <c r="Y20" s="72"/>
      <c r="Z20" s="73"/>
      <c r="AA20" s="74">
        <f>IF(B20&lt;&gt;"",SUM(IF(O20&gt;Q20,1,0),IF(R20&gt;T20,1,0),IF(U20&gt;W20,1,0)),"")</f>
        <v>0</v>
      </c>
      <c r="AB20" s="75">
        <f>IF(B20&lt;&gt;"",SUM(IF(O20&lt;Q20,1,0),IF(R20&lt;T20,1,0),IF(U20&lt;W20,1,0)),"")</f>
        <v>3</v>
      </c>
      <c r="AC20" s="76">
        <f>IF(B20&lt;&gt;"",O20+R20+U20,"")</f>
        <v>5</v>
      </c>
      <c r="AD20" s="77" t="s">
        <v>13</v>
      </c>
      <c r="AE20" s="78">
        <f>IF(B20&lt;&gt;"",Q20+T20+W20,"")</f>
        <v>9</v>
      </c>
      <c r="AF20" s="79">
        <f t="shared" si="4"/>
        <v>3</v>
      </c>
      <c r="AG20" s="80">
        <f t="shared" si="5"/>
        <v>4</v>
      </c>
      <c r="AH20" s="81"/>
      <c r="AI20" s="9"/>
    </row>
    <row r="21" ht="16.5" customHeight="1">
      <c r="A21" s="9"/>
      <c r="B21" s="11"/>
      <c r="C21" s="11"/>
      <c r="D21" s="11"/>
      <c r="E21" s="11"/>
      <c r="F21" s="11"/>
      <c r="G21" s="11"/>
      <c r="H21" s="11"/>
      <c r="I21" s="11"/>
      <c r="J21" s="11"/>
      <c r="K21" s="11"/>
      <c r="L21" s="11"/>
      <c r="M21" s="11"/>
      <c r="N21" s="11"/>
      <c r="O21" s="12"/>
      <c r="P21" s="12"/>
      <c r="Q21" s="12"/>
      <c r="R21" s="12"/>
      <c r="S21" s="12"/>
      <c r="T21" s="12"/>
      <c r="U21" s="12"/>
      <c r="V21" s="12"/>
      <c r="W21" s="12"/>
      <c r="X21" s="12"/>
      <c r="Y21" s="12"/>
      <c r="Z21" s="12"/>
      <c r="AA21" s="12"/>
      <c r="AB21" s="12"/>
      <c r="AC21" s="12"/>
      <c r="AD21" s="12"/>
      <c r="AE21" s="12"/>
      <c r="AF21" s="12"/>
      <c r="AG21" s="12"/>
      <c r="AH21" s="86"/>
      <c r="AI21" s="9"/>
    </row>
    <row r="22" ht="16.5" customHeight="1">
      <c r="A22" s="13"/>
      <c r="B22" s="2"/>
      <c r="C22" s="83" t="s">
        <v>30</v>
      </c>
      <c r="D22" s="2"/>
      <c r="E22" s="2"/>
      <c r="F22" s="2"/>
      <c r="G22" s="2"/>
      <c r="H22" s="2"/>
      <c r="I22" s="2"/>
      <c r="J22" s="2"/>
      <c r="K22" s="2"/>
      <c r="L22" s="2"/>
      <c r="M22" s="2"/>
      <c r="N22" s="8"/>
      <c r="O22" s="15">
        <v>1.0</v>
      </c>
      <c r="P22" s="2"/>
      <c r="Q22" s="16"/>
      <c r="R22" s="17">
        <v>2.0</v>
      </c>
      <c r="S22" s="2"/>
      <c r="T22" s="16"/>
      <c r="U22" s="17">
        <v>3.0</v>
      </c>
      <c r="V22" s="2"/>
      <c r="W22" s="16"/>
      <c r="X22" s="17">
        <v>4.0</v>
      </c>
      <c r="Y22" s="2"/>
      <c r="Z22" s="8"/>
      <c r="AA22" s="18" t="s">
        <v>6</v>
      </c>
      <c r="AB22" s="18" t="s">
        <v>7</v>
      </c>
      <c r="AC22" s="17" t="s">
        <v>8</v>
      </c>
      <c r="AD22" s="2"/>
      <c r="AE22" s="16"/>
      <c r="AF22" s="17" t="s">
        <v>9</v>
      </c>
      <c r="AG22" s="19" t="s">
        <v>10</v>
      </c>
      <c r="AH22" s="8"/>
      <c r="AI22" s="9"/>
    </row>
    <row r="23" ht="16.5" customHeight="1">
      <c r="A23" s="20">
        <v>1.0</v>
      </c>
      <c r="B23" s="21" t="s">
        <v>62</v>
      </c>
      <c r="C23" s="22"/>
      <c r="D23" s="22"/>
      <c r="E23" s="22"/>
      <c r="F23" s="22"/>
      <c r="G23" s="22"/>
      <c r="H23" s="22"/>
      <c r="I23" s="22"/>
      <c r="J23" s="22"/>
      <c r="K23" s="22"/>
      <c r="L23" s="22"/>
      <c r="M23" s="22"/>
      <c r="N23" s="22"/>
      <c r="O23" s="23" t="s">
        <v>12</v>
      </c>
      <c r="P23" s="24"/>
      <c r="Q23" s="25"/>
      <c r="R23" s="26">
        <v>3.0</v>
      </c>
      <c r="S23" s="27" t="s">
        <v>13</v>
      </c>
      <c r="T23" s="28">
        <v>0.0</v>
      </c>
      <c r="U23" s="29">
        <v>3.0</v>
      </c>
      <c r="V23" s="30" t="s">
        <v>13</v>
      </c>
      <c r="W23" s="31">
        <v>0.0</v>
      </c>
      <c r="X23" s="26">
        <v>3.0</v>
      </c>
      <c r="Y23" s="27" t="s">
        <v>13</v>
      </c>
      <c r="Z23" s="26">
        <v>0.0</v>
      </c>
      <c r="AA23" s="32">
        <f>IF(B23&lt;&gt;"",SUM(IF(R23&gt;T23,1,0),IF(U23&gt;W23,1,0),IF(X23&gt;Z23,1,0)),"")</f>
        <v>3</v>
      </c>
      <c r="AB23" s="33">
        <f>IF(B23&lt;&gt;"",SUM(IF(R23&lt;T23,1,0),IF(U23&lt;W23,1,0),IF(X23&lt;Z23,1,0)),"")</f>
        <v>0</v>
      </c>
      <c r="AC23" s="34">
        <f>IF(B23&lt;&gt;"",R23+U23+X23,"")</f>
        <v>9</v>
      </c>
      <c r="AD23" s="34" t="s">
        <v>13</v>
      </c>
      <c r="AE23" s="35">
        <f>IF(B23&lt;&gt;"",T23+W23+Z23,"")</f>
        <v>0</v>
      </c>
      <c r="AF23" s="36">
        <f t="shared" ref="AF23:AF26" si="6">IF(B23&lt;&gt;"",(AA23*2)+AB23,"")</f>
        <v>6</v>
      </c>
      <c r="AG23" s="37">
        <f t="shared" ref="AG23:AG26" si="7">IF(B23&lt;&gt;"",RANK(AF23,$AF$23:$AF$26,0),"")</f>
        <v>1</v>
      </c>
      <c r="AH23" s="38"/>
      <c r="AI23" s="56"/>
    </row>
    <row r="24" ht="16.5" customHeight="1">
      <c r="A24" s="39">
        <v>2.0</v>
      </c>
      <c r="B24" s="21" t="s">
        <v>63</v>
      </c>
      <c r="C24" s="22"/>
      <c r="D24" s="22"/>
      <c r="E24" s="22"/>
      <c r="F24" s="22"/>
      <c r="G24" s="22"/>
      <c r="H24" s="22"/>
      <c r="I24" s="22"/>
      <c r="J24" s="22"/>
      <c r="K24" s="22"/>
      <c r="L24" s="22"/>
      <c r="M24" s="22"/>
      <c r="N24" s="22"/>
      <c r="O24" s="40">
        <f>T23</f>
        <v>0</v>
      </c>
      <c r="P24" s="41" t="s">
        <v>13</v>
      </c>
      <c r="Q24" s="42">
        <f>R23</f>
        <v>3</v>
      </c>
      <c r="R24" s="87" t="s">
        <v>12</v>
      </c>
      <c r="S24" s="44"/>
      <c r="T24" s="45"/>
      <c r="U24" s="46">
        <v>2.0</v>
      </c>
      <c r="V24" s="47" t="s">
        <v>13</v>
      </c>
      <c r="W24" s="48">
        <v>3.0</v>
      </c>
      <c r="X24" s="46">
        <v>2.0</v>
      </c>
      <c r="Y24" s="47" t="s">
        <v>13</v>
      </c>
      <c r="Z24" s="49">
        <v>3.0</v>
      </c>
      <c r="AA24" s="50">
        <f>IF(B24&lt;&gt;"",SUM(IF(O24&gt;Q24,1,0),IF(U24&gt;W24,1,0),IF(X24&gt;Z24,1,0)),"")</f>
        <v>0</v>
      </c>
      <c r="AB24" s="51">
        <f>IF(B24&lt;&gt;"",SUM(IF(O24&lt;Q24,1,0),IF(U24&lt;W24,1,0),IF(X24&lt;Z24,1,0)),"")</f>
        <v>3</v>
      </c>
      <c r="AC24" s="52">
        <f>IF(B24&lt;&gt;"",O24+U24+X24,"")</f>
        <v>4</v>
      </c>
      <c r="AD24" s="53" t="s">
        <v>13</v>
      </c>
      <c r="AE24" s="54">
        <f>IF(B24&lt;&gt;"",Q24+W24+Z24,"")</f>
        <v>9</v>
      </c>
      <c r="AF24" s="55">
        <f t="shared" si="6"/>
        <v>3</v>
      </c>
      <c r="AG24" s="37">
        <f t="shared" si="7"/>
        <v>4</v>
      </c>
      <c r="AH24" s="38"/>
      <c r="AI24" s="9"/>
    </row>
    <row r="25" ht="16.5" customHeight="1">
      <c r="A25" s="57">
        <v>3.0</v>
      </c>
      <c r="B25" s="21" t="s">
        <v>64</v>
      </c>
      <c r="C25" s="22"/>
      <c r="D25" s="22"/>
      <c r="E25" s="22"/>
      <c r="F25" s="22"/>
      <c r="G25" s="22"/>
      <c r="H25" s="22"/>
      <c r="I25" s="22"/>
      <c r="J25" s="22"/>
      <c r="K25" s="22"/>
      <c r="L25" s="22"/>
      <c r="M25" s="22"/>
      <c r="N25" s="22"/>
      <c r="O25" s="58">
        <f>W23</f>
        <v>0</v>
      </c>
      <c r="P25" s="59" t="s">
        <v>13</v>
      </c>
      <c r="Q25" s="60">
        <f>U23</f>
        <v>3</v>
      </c>
      <c r="R25" s="61">
        <f>W24</f>
        <v>3</v>
      </c>
      <c r="S25" s="59" t="s">
        <v>13</v>
      </c>
      <c r="T25" s="60">
        <f>U24</f>
        <v>2</v>
      </c>
      <c r="U25" s="43" t="s">
        <v>12</v>
      </c>
      <c r="V25" s="44"/>
      <c r="W25" s="45"/>
      <c r="X25" s="46">
        <v>1.0</v>
      </c>
      <c r="Y25" s="47" t="s">
        <v>13</v>
      </c>
      <c r="Z25" s="49">
        <v>3.0</v>
      </c>
      <c r="AA25" s="50">
        <f>IF(B25&lt;&gt;"",SUM(IF(O25&gt;Q25,1,0),IF(R25&gt;T25,1,0),IF(X25&gt;Z25,1,0)),"")</f>
        <v>1</v>
      </c>
      <c r="AB25" s="51">
        <f>IF(B25&lt;&gt;"",SUM(IF(O25&lt;Q25,1,0),IF(R25&lt;T25,1,0),IF(X25&lt;Z25,1,0)),"")</f>
        <v>2</v>
      </c>
      <c r="AC25" s="52">
        <f>IF(B25&lt;&gt;"",O25+R25+X25,"")</f>
        <v>4</v>
      </c>
      <c r="AD25" s="53" t="s">
        <v>13</v>
      </c>
      <c r="AE25" s="54">
        <f>IF(B25&lt;&gt;"",Q25+T25+Z25,"")</f>
        <v>8</v>
      </c>
      <c r="AF25" s="55">
        <f t="shared" si="6"/>
        <v>4</v>
      </c>
      <c r="AG25" s="37">
        <f t="shared" si="7"/>
        <v>3</v>
      </c>
      <c r="AH25" s="38"/>
      <c r="AI25" s="56"/>
    </row>
    <row r="26" ht="16.5" customHeight="1">
      <c r="A26" s="62">
        <v>4.0</v>
      </c>
      <c r="B26" s="63" t="s">
        <v>65</v>
      </c>
      <c r="C26" s="64"/>
      <c r="D26" s="64"/>
      <c r="E26" s="64"/>
      <c r="F26" s="64"/>
      <c r="G26" s="64"/>
      <c r="H26" s="64"/>
      <c r="I26" s="64"/>
      <c r="J26" s="64"/>
      <c r="K26" s="64"/>
      <c r="L26" s="64"/>
      <c r="M26" s="64"/>
      <c r="N26" s="64"/>
      <c r="O26" s="65">
        <f>Z23</f>
        <v>0</v>
      </c>
      <c r="P26" s="66" t="s">
        <v>13</v>
      </c>
      <c r="Q26" s="67">
        <f>X23</f>
        <v>3</v>
      </c>
      <c r="R26" s="68">
        <f>Z24</f>
        <v>3</v>
      </c>
      <c r="S26" s="66" t="s">
        <v>13</v>
      </c>
      <c r="T26" s="69">
        <f>X24</f>
        <v>2</v>
      </c>
      <c r="U26" s="68">
        <f>Z25</f>
        <v>3</v>
      </c>
      <c r="V26" s="70" t="s">
        <v>13</v>
      </c>
      <c r="W26" s="69">
        <f>X25</f>
        <v>1</v>
      </c>
      <c r="X26" s="71" t="s">
        <v>12</v>
      </c>
      <c r="Y26" s="72"/>
      <c r="Z26" s="73"/>
      <c r="AA26" s="74">
        <f>IF(B26&lt;&gt;"",SUM(IF(O26&gt;Q26,1,0),IF(R26&gt;T26,1,0),IF(U26&gt;W26,1,0)),"")</f>
        <v>2</v>
      </c>
      <c r="AB26" s="75">
        <f>IF(B26&lt;&gt;"",SUM(IF(O26&lt;Q26,1,0),IF(R26&lt;T26,1,0),IF(U26&lt;W26,1,0)),"")</f>
        <v>1</v>
      </c>
      <c r="AC26" s="76">
        <f>IF(B26&lt;&gt;"",O26+R26+U26,"")</f>
        <v>6</v>
      </c>
      <c r="AD26" s="77" t="s">
        <v>13</v>
      </c>
      <c r="AE26" s="78">
        <f>IF(B26&lt;&gt;"",Q26+T26+W26,"")</f>
        <v>6</v>
      </c>
      <c r="AF26" s="79">
        <f t="shared" si="6"/>
        <v>5</v>
      </c>
      <c r="AG26" s="80">
        <f t="shared" si="7"/>
        <v>2</v>
      </c>
      <c r="AH26" s="81"/>
      <c r="AI26" s="56"/>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ht="12.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c r="A29" s="88" t="str">
        <f>A1</f>
        <v>3. KBT Libereckého kraje</v>
      </c>
      <c r="B29" s="2"/>
      <c r="C29" s="2"/>
      <c r="D29" s="2"/>
      <c r="E29" s="2"/>
      <c r="F29" s="2"/>
      <c r="G29" s="2"/>
      <c r="H29" s="2"/>
      <c r="I29" s="2"/>
      <c r="J29" s="3"/>
      <c r="K29" s="4" t="str">
        <f>K1</f>
        <v>Hrádek nad Nisou, 17.11.2024</v>
      </c>
      <c r="L29" s="2"/>
      <c r="M29" s="2"/>
      <c r="N29" s="2"/>
      <c r="O29" s="2"/>
      <c r="P29" s="2"/>
      <c r="Q29" s="2"/>
      <c r="R29" s="2"/>
      <c r="S29" s="2"/>
      <c r="T29" s="3"/>
      <c r="U29" s="126" t="str">
        <f>U1</f>
        <v>Divize</v>
      </c>
      <c r="V29" s="2"/>
      <c r="W29" s="2"/>
      <c r="X29" s="127" t="str">
        <f>X1</f>
        <v>B</v>
      </c>
      <c r="Y29" s="2"/>
      <c r="Z29" s="2"/>
      <c r="AA29" s="127" t="str">
        <f>Z32</f>
        <v>o 1.-8. místo</v>
      </c>
      <c r="AB29" s="2"/>
      <c r="AC29" s="2"/>
      <c r="AD29" s="2"/>
      <c r="AE29" s="2"/>
      <c r="AF29" s="2"/>
      <c r="AG29" s="2"/>
      <c r="AH29" s="8"/>
      <c r="AI29" s="9"/>
    </row>
    <row r="30" ht="10.5" customHeight="1">
      <c r="A30" s="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
      <c r="AH30" s="9"/>
      <c r="AI30" s="9"/>
    </row>
    <row r="31" ht="10.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93"/>
      <c r="AI31" s="9"/>
    </row>
    <row r="32" ht="12.75" customHeight="1">
      <c r="A32" s="94" t="s">
        <v>49</v>
      </c>
      <c r="B32" s="22"/>
      <c r="C32" s="22"/>
      <c r="D32" s="22"/>
      <c r="E32" s="22"/>
      <c r="F32" s="22"/>
      <c r="G32" s="22"/>
      <c r="H32" s="22"/>
      <c r="I32" s="22"/>
      <c r="J32" s="22"/>
      <c r="K32" s="22"/>
      <c r="L32" s="95"/>
      <c r="M32" s="95"/>
      <c r="N32" s="95"/>
      <c r="O32" s="95"/>
      <c r="P32" s="95"/>
      <c r="Q32" s="95"/>
      <c r="R32" s="95"/>
      <c r="S32" s="95"/>
      <c r="T32" s="95"/>
      <c r="U32" s="95"/>
      <c r="V32" s="95"/>
      <c r="W32" s="95"/>
      <c r="X32" s="95"/>
      <c r="Y32" s="95"/>
      <c r="Z32" s="96" t="s">
        <v>35</v>
      </c>
      <c r="AA32" s="95"/>
      <c r="AB32" s="95"/>
      <c r="AC32" s="95"/>
      <c r="AD32" s="95"/>
      <c r="AE32" s="95"/>
      <c r="AF32" s="95"/>
      <c r="AG32" s="95"/>
      <c r="AH32" s="97"/>
      <c r="AI32" s="89"/>
    </row>
    <row r="33" ht="12.75" customHeight="1">
      <c r="A33" s="98"/>
      <c r="B33" s="99"/>
      <c r="C33" s="95"/>
      <c r="D33" s="95"/>
      <c r="E33" s="95"/>
      <c r="F33" s="95"/>
      <c r="G33" s="95"/>
      <c r="H33" s="95"/>
      <c r="I33" s="95"/>
      <c r="J33" s="95"/>
      <c r="K33" s="100"/>
      <c r="L33" s="101" t="str">
        <f>IF(L34="3:0",A32,IF(L34="3:1",A32,IF(L34="3:2",A32,IF(L34="2:3",A34,IF(L34="1:3",A34,IF(L34="0:3",A34,""))))))</f>
        <v>Čupcová Viktorie (12) (NB)</v>
      </c>
      <c r="M33" s="22"/>
      <c r="N33" s="22"/>
      <c r="O33" s="22"/>
      <c r="P33" s="22"/>
      <c r="Q33" s="22"/>
      <c r="R33" s="22"/>
      <c r="S33" s="22"/>
      <c r="T33" s="22"/>
      <c r="U33" s="22"/>
      <c r="V33" s="22"/>
      <c r="W33" s="99"/>
      <c r="X33" s="99"/>
      <c r="Y33" s="99"/>
      <c r="Z33" s="99"/>
      <c r="AA33" s="99"/>
      <c r="AB33" s="99"/>
      <c r="AC33" s="99"/>
      <c r="AD33" s="99"/>
      <c r="AE33" s="99"/>
      <c r="AF33" s="99"/>
      <c r="AG33" s="95"/>
      <c r="AH33" s="97"/>
      <c r="AI33" s="89"/>
    </row>
    <row r="34" ht="12.75" customHeight="1">
      <c r="A34" s="94" t="s">
        <v>55</v>
      </c>
      <c r="B34" s="22"/>
      <c r="C34" s="22"/>
      <c r="D34" s="22"/>
      <c r="E34" s="22"/>
      <c r="F34" s="22"/>
      <c r="G34" s="22"/>
      <c r="H34" s="22"/>
      <c r="I34" s="22"/>
      <c r="J34" s="22"/>
      <c r="K34" s="22"/>
      <c r="L34" s="102" t="s">
        <v>36</v>
      </c>
      <c r="W34" s="103"/>
      <c r="X34" s="99"/>
      <c r="Y34" s="99"/>
      <c r="Z34" s="99"/>
      <c r="AA34" s="99"/>
      <c r="AB34" s="99"/>
      <c r="AC34" s="99"/>
      <c r="AD34" s="99"/>
      <c r="AE34" s="99"/>
      <c r="AF34" s="99"/>
      <c r="AG34" s="95"/>
      <c r="AH34" s="97"/>
      <c r="AI34" s="89"/>
    </row>
    <row r="35" ht="12.75" customHeight="1">
      <c r="A35" s="98"/>
      <c r="B35" s="99"/>
      <c r="C35" s="95"/>
      <c r="D35" s="95"/>
      <c r="E35" s="95"/>
      <c r="F35" s="95"/>
      <c r="G35" s="95"/>
      <c r="H35" s="95"/>
      <c r="I35" s="95"/>
      <c r="J35" s="95"/>
      <c r="K35" s="95"/>
      <c r="L35" s="99"/>
      <c r="M35" s="99"/>
      <c r="N35" s="99"/>
      <c r="O35" s="99"/>
      <c r="P35" s="99"/>
      <c r="Q35" s="99"/>
      <c r="R35" s="99"/>
      <c r="S35" s="99"/>
      <c r="T35" s="99"/>
      <c r="U35" s="99"/>
      <c r="V35" s="99"/>
      <c r="W35" s="101" t="str">
        <f>IF(W36="3:0",L33,IF(W36="3:1",L33,IF(W36="3:2",L33,IF(W36="2:3",L37,IF(W36="1:3",L37,IF(W36="0:3",L37,""))))))</f>
        <v>Čupcová Viktorie (12) (NB)</v>
      </c>
      <c r="X35" s="22"/>
      <c r="Y35" s="22"/>
      <c r="Z35" s="22"/>
      <c r="AA35" s="22"/>
      <c r="AB35" s="22"/>
      <c r="AC35" s="22"/>
      <c r="AD35" s="22"/>
      <c r="AE35" s="22"/>
      <c r="AF35" s="22"/>
      <c r="AG35" s="22"/>
      <c r="AH35" s="97"/>
      <c r="AI35" s="89"/>
    </row>
    <row r="36" ht="12.75" customHeight="1">
      <c r="A36" s="94" t="s">
        <v>58</v>
      </c>
      <c r="B36" s="22"/>
      <c r="C36" s="22"/>
      <c r="D36" s="22"/>
      <c r="E36" s="22"/>
      <c r="F36" s="22"/>
      <c r="G36" s="22"/>
      <c r="H36" s="22"/>
      <c r="I36" s="22"/>
      <c r="J36" s="22"/>
      <c r="K36" s="22"/>
      <c r="L36" s="99"/>
      <c r="M36" s="99"/>
      <c r="N36" s="99"/>
      <c r="O36" s="99"/>
      <c r="P36" s="99"/>
      <c r="Q36" s="99"/>
      <c r="R36" s="99"/>
      <c r="S36" s="99"/>
      <c r="T36" s="99"/>
      <c r="U36" s="99"/>
      <c r="V36" s="99"/>
      <c r="W36" s="102" t="s">
        <v>66</v>
      </c>
      <c r="AH36" s="104"/>
      <c r="AI36" s="89"/>
    </row>
    <row r="37" ht="12.75" customHeight="1">
      <c r="A37" s="103"/>
      <c r="B37" s="99"/>
      <c r="C37" s="95"/>
      <c r="D37" s="95"/>
      <c r="E37" s="95"/>
      <c r="F37" s="95"/>
      <c r="G37" s="95"/>
      <c r="H37" s="95"/>
      <c r="I37" s="95"/>
      <c r="J37" s="95"/>
      <c r="K37" s="100"/>
      <c r="L37" s="101" t="str">
        <f>IF(L38="3:0",A36,IF(L38="3:1",A36,IF(L38="3:2",A36,IF(L38="2:3",A38,IF(L38="1:3",A38,IF(L38="0:3",A38,""))))))</f>
        <v>Komárek Patrik (20) (AST)</v>
      </c>
      <c r="M37" s="22"/>
      <c r="N37" s="22"/>
      <c r="O37" s="22"/>
      <c r="P37" s="22"/>
      <c r="Q37" s="22"/>
      <c r="R37" s="22"/>
      <c r="S37" s="22"/>
      <c r="T37" s="22"/>
      <c r="U37" s="22"/>
      <c r="V37" s="22"/>
      <c r="W37" s="103"/>
      <c r="X37" s="99"/>
      <c r="Y37" s="99"/>
      <c r="Z37" s="99"/>
      <c r="AA37" s="99"/>
      <c r="AB37" s="99"/>
      <c r="AC37" s="99"/>
      <c r="AD37" s="99"/>
      <c r="AE37" s="99"/>
      <c r="AF37" s="99"/>
      <c r="AG37" s="105"/>
      <c r="AH37" s="104"/>
      <c r="AI37" s="89"/>
    </row>
    <row r="38" ht="12.75" customHeight="1">
      <c r="A38" s="94" t="s">
        <v>62</v>
      </c>
      <c r="B38" s="22"/>
      <c r="C38" s="22"/>
      <c r="D38" s="22"/>
      <c r="E38" s="22"/>
      <c r="F38" s="22"/>
      <c r="G38" s="22"/>
      <c r="H38" s="22"/>
      <c r="I38" s="22"/>
      <c r="J38" s="22"/>
      <c r="K38" s="22"/>
      <c r="L38" s="102" t="s">
        <v>38</v>
      </c>
      <c r="W38" s="99"/>
      <c r="X38" s="99"/>
      <c r="Y38" s="99"/>
      <c r="Z38" s="99"/>
      <c r="AA38" s="99"/>
      <c r="AB38" s="99"/>
      <c r="AC38" s="99"/>
      <c r="AD38" s="99"/>
      <c r="AE38" s="99"/>
      <c r="AF38" s="99"/>
      <c r="AG38" s="105"/>
      <c r="AH38" s="104"/>
      <c r="AI38" s="89"/>
    </row>
    <row r="39" ht="12.75" customHeight="1">
      <c r="A39" s="103"/>
      <c r="B39" s="99"/>
      <c r="C39" s="99"/>
      <c r="D39" s="99"/>
      <c r="E39" s="99"/>
      <c r="F39" s="99"/>
      <c r="G39" s="99"/>
      <c r="H39" s="99"/>
      <c r="I39" s="99"/>
      <c r="J39" s="99"/>
      <c r="K39" s="99"/>
      <c r="L39" s="106"/>
      <c r="M39" s="99"/>
      <c r="N39" s="99"/>
      <c r="O39" s="99"/>
      <c r="P39" s="99"/>
      <c r="Q39" s="99"/>
      <c r="R39" s="99"/>
      <c r="S39" s="99"/>
      <c r="T39" s="99"/>
      <c r="U39" s="99"/>
      <c r="V39" s="99"/>
      <c r="W39" s="107" t="str">
        <f>IF(W40="3:0",W35,IF(W40="3:1",W35,IF(W40="3:2",W35,IF(W40="2:3",W43,IF(W40="1:3",W43,IF(W40="0:3",W43,""))))))</f>
        <v>Čupcová Viktorie (12) (NB)</v>
      </c>
      <c r="X39" s="22"/>
      <c r="Y39" s="22"/>
      <c r="Z39" s="22"/>
      <c r="AA39" s="22"/>
      <c r="AB39" s="22"/>
      <c r="AC39" s="22"/>
      <c r="AD39" s="22"/>
      <c r="AE39" s="22"/>
      <c r="AF39" s="22"/>
      <c r="AG39" s="22"/>
      <c r="AH39" s="104"/>
      <c r="AI39" s="89"/>
    </row>
    <row r="40" ht="12.75" customHeight="1">
      <c r="A40" s="94" t="s">
        <v>59</v>
      </c>
      <c r="B40" s="22"/>
      <c r="C40" s="22"/>
      <c r="D40" s="22"/>
      <c r="E40" s="22"/>
      <c r="F40" s="22"/>
      <c r="G40" s="22"/>
      <c r="H40" s="22"/>
      <c r="I40" s="22"/>
      <c r="J40" s="22"/>
      <c r="K40" s="22"/>
      <c r="L40" s="99"/>
      <c r="M40" s="99"/>
      <c r="N40" s="99"/>
      <c r="O40" s="99"/>
      <c r="P40" s="99"/>
      <c r="Q40" s="99"/>
      <c r="R40" s="99"/>
      <c r="S40" s="99"/>
      <c r="T40" s="99"/>
      <c r="U40" s="99"/>
      <c r="V40" s="99"/>
      <c r="W40" s="108" t="s">
        <v>66</v>
      </c>
      <c r="AH40" s="104"/>
      <c r="AI40" s="89"/>
    </row>
    <row r="41" ht="12.75" customHeight="1">
      <c r="A41" s="103"/>
      <c r="B41" s="99"/>
      <c r="C41" s="95"/>
      <c r="D41" s="95"/>
      <c r="E41" s="95"/>
      <c r="F41" s="95"/>
      <c r="G41" s="95"/>
      <c r="H41" s="95"/>
      <c r="I41" s="95"/>
      <c r="J41" s="95"/>
      <c r="K41" s="95"/>
      <c r="L41" s="101" t="str">
        <f>IF(L42="3:0",A40,IF(L42="3:1",A40,IF(L42="3:2",A40,IF(L42="2:3",A42,IF(L42="1:3",A42,IF(L42="0:3",A42,""))))))</f>
        <v>Kuntoš Filip (37) (SKST)</v>
      </c>
      <c r="M41" s="22"/>
      <c r="N41" s="22"/>
      <c r="O41" s="22"/>
      <c r="P41" s="22"/>
      <c r="Q41" s="22"/>
      <c r="R41" s="22"/>
      <c r="S41" s="22"/>
      <c r="T41" s="22"/>
      <c r="U41" s="22"/>
      <c r="V41" s="22"/>
      <c r="W41" s="99"/>
      <c r="X41" s="99"/>
      <c r="Y41" s="99"/>
      <c r="Z41" s="99"/>
      <c r="AA41" s="99"/>
      <c r="AB41" s="99"/>
      <c r="AC41" s="99"/>
      <c r="AD41" s="99"/>
      <c r="AE41" s="99"/>
      <c r="AF41" s="99"/>
      <c r="AG41" s="105"/>
      <c r="AH41" s="104"/>
      <c r="AI41" s="89"/>
    </row>
    <row r="42" ht="12.75" customHeight="1">
      <c r="A42" s="94" t="s">
        <v>50</v>
      </c>
      <c r="B42" s="22"/>
      <c r="C42" s="22"/>
      <c r="D42" s="22"/>
      <c r="E42" s="22"/>
      <c r="F42" s="22"/>
      <c r="G42" s="22"/>
      <c r="H42" s="22"/>
      <c r="I42" s="22"/>
      <c r="J42" s="22"/>
      <c r="K42" s="22"/>
      <c r="L42" s="102" t="s">
        <v>36</v>
      </c>
      <c r="W42" s="103"/>
      <c r="X42" s="99"/>
      <c r="Y42" s="99"/>
      <c r="Z42" s="99"/>
      <c r="AA42" s="99"/>
      <c r="AB42" s="99"/>
      <c r="AC42" s="99"/>
      <c r="AD42" s="99"/>
      <c r="AE42" s="99"/>
      <c r="AF42" s="99"/>
      <c r="AG42" s="105"/>
      <c r="AH42" s="104"/>
      <c r="AI42" s="89"/>
    </row>
    <row r="43" ht="12.75" customHeight="1">
      <c r="A43" s="103"/>
      <c r="B43" s="99"/>
      <c r="C43" s="95"/>
      <c r="D43" s="95"/>
      <c r="E43" s="95"/>
      <c r="F43" s="95"/>
      <c r="G43" s="95"/>
      <c r="H43" s="95"/>
      <c r="I43" s="95"/>
      <c r="J43" s="95"/>
      <c r="K43" s="95"/>
      <c r="L43" s="99"/>
      <c r="M43" s="99"/>
      <c r="N43" s="99"/>
      <c r="O43" s="99"/>
      <c r="P43" s="99"/>
      <c r="Q43" s="99"/>
      <c r="R43" s="99"/>
      <c r="S43" s="99"/>
      <c r="T43" s="99"/>
      <c r="U43" s="99"/>
      <c r="V43" s="99"/>
      <c r="W43" s="101" t="str">
        <f>IF(W44="3:0",L41,IF(W44="3:1",L41,IF(W44="3:2",L41,IF(W44="2:3",L45,IF(W44="1:3",L45,IF(W44="0:3",L45,""))))))</f>
        <v>Prousková Barbora (15) (PINK!)</v>
      </c>
      <c r="X43" s="22"/>
      <c r="Y43" s="22"/>
      <c r="Z43" s="22"/>
      <c r="AA43" s="22"/>
      <c r="AB43" s="22"/>
      <c r="AC43" s="22"/>
      <c r="AD43" s="22"/>
      <c r="AE43" s="22"/>
      <c r="AF43" s="22"/>
      <c r="AG43" s="22"/>
      <c r="AH43" s="104"/>
      <c r="AI43" s="89"/>
    </row>
    <row r="44" ht="12.75" customHeight="1">
      <c r="A44" s="94" t="s">
        <v>65</v>
      </c>
      <c r="B44" s="22"/>
      <c r="C44" s="22"/>
      <c r="D44" s="22"/>
      <c r="E44" s="22"/>
      <c r="F44" s="22"/>
      <c r="G44" s="22"/>
      <c r="H44" s="22"/>
      <c r="I44" s="22"/>
      <c r="J44" s="22"/>
      <c r="K44" s="22"/>
      <c r="L44" s="99"/>
      <c r="M44" s="99"/>
      <c r="N44" s="99"/>
      <c r="O44" s="99"/>
      <c r="P44" s="99"/>
      <c r="Q44" s="99"/>
      <c r="R44" s="99"/>
      <c r="S44" s="99"/>
      <c r="T44" s="99"/>
      <c r="U44" s="99"/>
      <c r="V44" s="99"/>
      <c r="W44" s="102" t="s">
        <v>39</v>
      </c>
      <c r="AH44" s="97"/>
      <c r="AI44" s="89"/>
    </row>
    <row r="45" ht="12.75" customHeight="1">
      <c r="A45" s="98"/>
      <c r="B45" s="99"/>
      <c r="C45" s="95"/>
      <c r="D45" s="95"/>
      <c r="E45" s="95"/>
      <c r="F45" s="95"/>
      <c r="G45" s="95"/>
      <c r="H45" s="95"/>
      <c r="I45" s="95"/>
      <c r="J45" s="95"/>
      <c r="K45" s="95"/>
      <c r="L45" s="101" t="str">
        <f>IF(L46="3:0",A44,IF(L46="3:1",A44,IF(L46="3:2",A44,IF(L46="2:3",A46,IF(L46="1:3",A46,IF(L46="0:3",A46,""))))))</f>
        <v>Prousková Barbora (15) (PINK!)</v>
      </c>
      <c r="M45" s="22"/>
      <c r="N45" s="22"/>
      <c r="O45" s="22"/>
      <c r="P45" s="22"/>
      <c r="Q45" s="22"/>
      <c r="R45" s="22"/>
      <c r="S45" s="22"/>
      <c r="T45" s="22"/>
      <c r="U45" s="22"/>
      <c r="V45" s="22"/>
      <c r="W45" s="103"/>
      <c r="X45" s="99"/>
      <c r="Y45" s="99"/>
      <c r="Z45" s="99"/>
      <c r="AA45" s="99"/>
      <c r="AB45" s="99"/>
      <c r="AC45" s="99"/>
      <c r="AD45" s="99"/>
      <c r="AE45" s="99"/>
      <c r="AF45" s="99"/>
      <c r="AG45" s="105"/>
      <c r="AH45" s="97"/>
      <c r="AI45" s="89"/>
    </row>
    <row r="46" ht="12.75" customHeight="1">
      <c r="A46" s="94" t="s">
        <v>54</v>
      </c>
      <c r="B46" s="22"/>
      <c r="C46" s="22"/>
      <c r="D46" s="22"/>
      <c r="E46" s="22"/>
      <c r="F46" s="22"/>
      <c r="G46" s="22"/>
      <c r="H46" s="22"/>
      <c r="I46" s="22"/>
      <c r="J46" s="22"/>
      <c r="K46" s="22"/>
      <c r="L46" s="102" t="s">
        <v>39</v>
      </c>
      <c r="W46" s="99"/>
      <c r="X46" s="95"/>
      <c r="Y46" s="95"/>
      <c r="Z46" s="95"/>
      <c r="AA46" s="105"/>
      <c r="AB46" s="105"/>
      <c r="AC46" s="105"/>
      <c r="AD46" s="105"/>
      <c r="AE46" s="105"/>
      <c r="AF46" s="105"/>
      <c r="AG46" s="105"/>
      <c r="AH46" s="97"/>
      <c r="AI46" s="89"/>
    </row>
    <row r="47" ht="10.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1"/>
      <c r="Y47" s="111"/>
      <c r="Z47" s="111"/>
      <c r="AA47" s="111"/>
      <c r="AB47" s="111"/>
      <c r="AC47" s="111"/>
      <c r="AD47" s="111"/>
      <c r="AE47" s="111"/>
      <c r="AF47" s="111"/>
      <c r="AG47" s="111"/>
      <c r="AH47" s="112"/>
      <c r="AI47" s="9"/>
    </row>
    <row r="48" ht="12.75" customHeight="1">
      <c r="A48" s="90"/>
      <c r="B48" s="92"/>
      <c r="C48" s="92"/>
      <c r="D48" s="92"/>
      <c r="E48" s="92"/>
      <c r="F48" s="92"/>
      <c r="G48" s="92"/>
      <c r="H48" s="92"/>
      <c r="I48" s="92"/>
      <c r="J48" s="92"/>
      <c r="K48" s="92"/>
      <c r="L48" s="92"/>
      <c r="M48" s="92"/>
      <c r="N48" s="92"/>
      <c r="O48" s="92"/>
      <c r="P48" s="92"/>
      <c r="Q48" s="92"/>
      <c r="R48" s="92"/>
      <c r="S48" s="92"/>
      <c r="T48" s="92"/>
      <c r="U48" s="92"/>
      <c r="V48" s="92"/>
      <c r="W48" s="92"/>
      <c r="X48" s="92"/>
      <c r="Y48" s="92"/>
      <c r="Z48" s="113"/>
      <c r="AA48" s="92"/>
      <c r="AB48" s="92"/>
      <c r="AC48" s="92"/>
      <c r="AD48" s="92"/>
      <c r="AE48" s="92"/>
      <c r="AF48" s="92"/>
      <c r="AG48" s="92"/>
      <c r="AH48" s="93"/>
      <c r="AI48" s="9"/>
    </row>
    <row r="49" ht="12.75" customHeight="1">
      <c r="A49" s="94" t="str">
        <f>IF(L34="3:0",A34,IF(L34="3:1",A34,IF(L34="3:2",A34,IF(L34="2:3",A32,IF(L34="1:3",A32,IF(L34="0:3",A32,""))))))</f>
        <v>Cyprián Ondřej (39) (KMST)</v>
      </c>
      <c r="B49" s="22"/>
      <c r="C49" s="22"/>
      <c r="D49" s="22"/>
      <c r="E49" s="22"/>
      <c r="F49" s="22"/>
      <c r="G49" s="22"/>
      <c r="H49" s="22"/>
      <c r="I49" s="22"/>
      <c r="J49" s="22"/>
      <c r="K49" s="22"/>
      <c r="L49" s="95"/>
      <c r="M49" s="95"/>
      <c r="N49" s="95"/>
      <c r="O49" s="95"/>
      <c r="P49" s="95"/>
      <c r="Q49" s="95"/>
      <c r="R49" s="95"/>
      <c r="S49" s="95"/>
      <c r="T49" s="95"/>
      <c r="U49" s="95"/>
      <c r="V49" s="95"/>
      <c r="W49" s="95"/>
      <c r="X49" s="95"/>
      <c r="Y49" s="95"/>
      <c r="Z49" s="96" t="s">
        <v>40</v>
      </c>
      <c r="AA49" s="95"/>
      <c r="AB49" s="95"/>
      <c r="AC49" s="95"/>
      <c r="AD49" s="95"/>
      <c r="AE49" s="95"/>
      <c r="AF49" s="95"/>
      <c r="AG49" s="95"/>
      <c r="AH49" s="100"/>
      <c r="AI49" s="9"/>
    </row>
    <row r="50" ht="12.75" customHeight="1">
      <c r="A50" s="98"/>
      <c r="B50" s="99"/>
      <c r="C50" s="95"/>
      <c r="D50" s="95"/>
      <c r="E50" s="95"/>
      <c r="F50" s="95"/>
      <c r="G50" s="95"/>
      <c r="H50" s="95"/>
      <c r="I50" s="95"/>
      <c r="J50" s="95"/>
      <c r="K50" s="100"/>
      <c r="L50" s="101" t="str">
        <f>IF(L51="3:0",A49,IF(L51="3:1",A49,IF(L51="3:2",A49,IF(L51="2:3",A51,IF(L51="1:3",A51,IF(L51="0:3",A51,""))))))</f>
        <v>Cyprián Ondřej (39) (KMST)</v>
      </c>
      <c r="M50" s="22"/>
      <c r="N50" s="22"/>
      <c r="O50" s="22"/>
      <c r="P50" s="22"/>
      <c r="Q50" s="22"/>
      <c r="R50" s="22"/>
      <c r="S50" s="22"/>
      <c r="T50" s="22"/>
      <c r="U50" s="22"/>
      <c r="V50" s="22"/>
      <c r="W50" s="99"/>
      <c r="X50" s="99"/>
      <c r="Y50" s="99"/>
      <c r="Z50" s="99"/>
      <c r="AA50" s="99"/>
      <c r="AB50" s="99"/>
      <c r="AC50" s="99"/>
      <c r="AD50" s="99"/>
      <c r="AE50" s="99"/>
      <c r="AF50" s="99"/>
      <c r="AG50" s="95"/>
      <c r="AH50" s="100"/>
      <c r="AI50" s="9"/>
    </row>
    <row r="51" ht="12.75" customHeight="1">
      <c r="A51" s="101" t="str">
        <f>IF(L38="3:0",A38,IF(L38="3:1",A38,IF(L38="3:2",A38,IF(L38="2:3",A36,IF(L38="1:3",A36,IF(L38="0:3",A36,""))))))</f>
        <v>Křivánek Viktor (36) (Ji KŠ)</v>
      </c>
      <c r="B51" s="22"/>
      <c r="C51" s="22"/>
      <c r="D51" s="22"/>
      <c r="E51" s="22"/>
      <c r="F51" s="22"/>
      <c r="G51" s="22"/>
      <c r="H51" s="22"/>
      <c r="I51" s="22"/>
      <c r="J51" s="22"/>
      <c r="K51" s="22"/>
      <c r="L51" s="102" t="s">
        <v>38</v>
      </c>
      <c r="W51" s="103"/>
      <c r="X51" s="99"/>
      <c r="Y51" s="99"/>
      <c r="Z51" s="99"/>
      <c r="AA51" s="99"/>
      <c r="AB51" s="99"/>
      <c r="AC51" s="99"/>
      <c r="AD51" s="99"/>
      <c r="AE51" s="99"/>
      <c r="AF51" s="99"/>
      <c r="AG51" s="95"/>
      <c r="AH51" s="100"/>
      <c r="AI51" s="9"/>
    </row>
    <row r="52" ht="12.75" customHeight="1">
      <c r="A52" s="98"/>
      <c r="B52" s="99"/>
      <c r="C52" s="95"/>
      <c r="D52" s="95"/>
      <c r="E52" s="95"/>
      <c r="F52" s="95"/>
      <c r="G52" s="95"/>
      <c r="H52" s="95"/>
      <c r="I52" s="95"/>
      <c r="J52" s="95"/>
      <c r="K52" s="95"/>
      <c r="L52" s="99"/>
      <c r="M52" s="99"/>
      <c r="N52" s="99"/>
      <c r="O52" s="99"/>
      <c r="P52" s="99"/>
      <c r="Q52" s="99"/>
      <c r="R52" s="99"/>
      <c r="S52" s="99"/>
      <c r="T52" s="99"/>
      <c r="U52" s="99"/>
      <c r="V52" s="99"/>
      <c r="W52" s="101" t="str">
        <f>IF(W53="3:0",L50,IF(W53="3:1",L50,IF(W53="3:2",L50,IF(W53="2:3",L54,IF(W53="1:3",L54,IF(W53="0:3",L54,""))))))</f>
        <v>Valášek Šimon (47) (KMST)</v>
      </c>
      <c r="X52" s="22"/>
      <c r="Y52" s="22"/>
      <c r="Z52" s="22"/>
      <c r="AA52" s="22"/>
      <c r="AB52" s="22"/>
      <c r="AC52" s="22"/>
      <c r="AD52" s="22"/>
      <c r="AE52" s="22"/>
      <c r="AF52" s="22"/>
      <c r="AG52" s="22"/>
      <c r="AH52" s="97"/>
      <c r="AI52" s="9"/>
    </row>
    <row r="53" ht="12.75" customHeight="1">
      <c r="A53" s="101" t="str">
        <f>IF(L42="3:0",A42,IF(L42="3:1",A42,IF(L42="3:2",A42,IF(L42="2:3",A40,IF(L42="1:3",A40,IF(L42="0:3",A40,""))))))</f>
        <v>Škorpil Jaroslav (37) (ČL)</v>
      </c>
      <c r="B53" s="22"/>
      <c r="C53" s="22"/>
      <c r="D53" s="22"/>
      <c r="E53" s="22"/>
      <c r="F53" s="22"/>
      <c r="G53" s="22"/>
      <c r="H53" s="22"/>
      <c r="I53" s="22"/>
      <c r="J53" s="22"/>
      <c r="K53" s="22"/>
      <c r="L53" s="99"/>
      <c r="M53" s="99"/>
      <c r="N53" s="99"/>
      <c r="O53" s="99"/>
      <c r="P53" s="99"/>
      <c r="Q53" s="99"/>
      <c r="R53" s="99"/>
      <c r="S53" s="99"/>
      <c r="T53" s="99"/>
      <c r="U53" s="99"/>
      <c r="V53" s="99"/>
      <c r="W53" s="102" t="s">
        <v>37</v>
      </c>
      <c r="AH53" s="97"/>
      <c r="AI53" s="9"/>
    </row>
    <row r="54" ht="12.75" customHeight="1">
      <c r="A54" s="103"/>
      <c r="B54" s="99"/>
      <c r="C54" s="95"/>
      <c r="D54" s="95"/>
      <c r="E54" s="95"/>
      <c r="F54" s="95"/>
      <c r="G54" s="95"/>
      <c r="H54" s="95"/>
      <c r="I54" s="95"/>
      <c r="J54" s="95"/>
      <c r="K54" s="100"/>
      <c r="L54" s="101" t="str">
        <f>IF(L55="3:0",A53,IF(L55="3:1",A53,IF(L55="3:2",A53,IF(L55="2:3",A55,IF(L55="1:3",A55,IF(L55="0:3",A55,""))))))</f>
        <v>Valášek Šimon (47) (KMST)</v>
      </c>
      <c r="M54" s="22"/>
      <c r="N54" s="22"/>
      <c r="O54" s="22"/>
      <c r="P54" s="22"/>
      <c r="Q54" s="22"/>
      <c r="R54" s="22"/>
      <c r="S54" s="22"/>
      <c r="T54" s="22"/>
      <c r="U54" s="22"/>
      <c r="V54" s="22"/>
      <c r="W54" s="103"/>
      <c r="X54" s="99"/>
      <c r="Y54" s="99"/>
      <c r="Z54" s="99"/>
      <c r="AA54" s="99"/>
      <c r="AB54" s="99"/>
      <c r="AC54" s="99"/>
      <c r="AD54" s="99"/>
      <c r="AE54" s="99"/>
      <c r="AF54" s="99"/>
      <c r="AG54" s="105"/>
      <c r="AH54" s="97"/>
      <c r="AI54" s="9"/>
    </row>
    <row r="55" ht="11.25" customHeight="1">
      <c r="A55" s="101" t="str">
        <f>IF(L46="3:0",A46,IF(L46="3:1",A46,IF(L46="3:2",A46,IF(L46="2:3",A44,IF(L46="1:3",A44,IF(L46="0:3",A44,""))))))</f>
        <v>Valášek Šimon (47) (KMST)</v>
      </c>
      <c r="B55" s="22"/>
      <c r="C55" s="22"/>
      <c r="D55" s="22"/>
      <c r="E55" s="22"/>
      <c r="F55" s="22"/>
      <c r="G55" s="22"/>
      <c r="H55" s="22"/>
      <c r="I55" s="22"/>
      <c r="J55" s="22"/>
      <c r="K55" s="22"/>
      <c r="L55" s="102" t="s">
        <v>37</v>
      </c>
      <c r="W55" s="99"/>
      <c r="X55" s="99"/>
      <c r="Y55" s="99"/>
      <c r="Z55" s="99"/>
      <c r="AA55" s="99"/>
      <c r="AB55" s="99"/>
      <c r="AC55" s="99"/>
      <c r="AD55" s="99"/>
      <c r="AE55" s="99"/>
      <c r="AF55" s="99"/>
      <c r="AG55" s="105"/>
      <c r="AH55" s="97"/>
      <c r="AI55" s="9"/>
    </row>
    <row r="56" ht="12.75" customHeight="1">
      <c r="A56" s="114"/>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5"/>
      <c r="AA56" s="111"/>
      <c r="AB56" s="111"/>
      <c r="AC56" s="111"/>
      <c r="AD56" s="111"/>
      <c r="AE56" s="111"/>
      <c r="AF56" s="111"/>
      <c r="AG56" s="111"/>
      <c r="AH56" s="116"/>
      <c r="AI56" s="9"/>
    </row>
    <row r="57" ht="12.75" customHeight="1">
      <c r="A57" s="117"/>
      <c r="B57" s="91"/>
      <c r="C57" s="91"/>
      <c r="D57" s="91"/>
      <c r="E57" s="91"/>
      <c r="F57" s="91"/>
      <c r="G57" s="91"/>
      <c r="H57" s="91"/>
      <c r="I57" s="91"/>
      <c r="J57" s="91"/>
      <c r="K57" s="91"/>
      <c r="L57" s="91"/>
      <c r="M57" s="91"/>
      <c r="N57" s="91"/>
      <c r="O57" s="91"/>
      <c r="P57" s="91"/>
      <c r="Q57" s="91"/>
      <c r="R57" s="91"/>
      <c r="S57" s="91"/>
      <c r="T57" s="91"/>
      <c r="U57" s="91"/>
      <c r="V57" s="91"/>
      <c r="W57" s="91"/>
      <c r="X57" s="91"/>
      <c r="Y57" s="91"/>
      <c r="Z57" s="118" t="s">
        <v>42</v>
      </c>
      <c r="AA57" s="91"/>
      <c r="AB57" s="91"/>
      <c r="AC57" s="91"/>
      <c r="AD57" s="91"/>
      <c r="AE57" s="91"/>
      <c r="AF57" s="91"/>
      <c r="AG57" s="91"/>
      <c r="AH57" s="119"/>
      <c r="AI57" s="9"/>
    </row>
    <row r="58" ht="12.75" customHeight="1">
      <c r="A58" s="103"/>
      <c r="B58" s="99"/>
      <c r="C58" s="99"/>
      <c r="D58" s="99"/>
      <c r="E58" s="99"/>
      <c r="F58" s="99"/>
      <c r="G58" s="99"/>
      <c r="H58" s="99"/>
      <c r="I58" s="99"/>
      <c r="J58" s="99"/>
      <c r="K58" s="99"/>
      <c r="L58" s="107" t="str">
        <f>IF(W36="3:0",L37,IF(W36="3:1",L37,IF(W36="3:2",L37,IF(W36="2:3",L33,IF(W36="1:3",L33,IF(W36="0:3",L33,""))))))</f>
        <v>Komárek Patrik (20) (AST)</v>
      </c>
      <c r="M58" s="22"/>
      <c r="N58" s="22"/>
      <c r="O58" s="22"/>
      <c r="P58" s="22"/>
      <c r="Q58" s="22"/>
      <c r="R58" s="22"/>
      <c r="S58" s="22"/>
      <c r="T58" s="22"/>
      <c r="U58" s="22"/>
      <c r="V58" s="22"/>
      <c r="W58" s="95"/>
      <c r="X58" s="95"/>
      <c r="Y58" s="95"/>
      <c r="Z58" s="95"/>
      <c r="AA58" s="95"/>
      <c r="AB58" s="95"/>
      <c r="AC58" s="95"/>
      <c r="AD58" s="95"/>
      <c r="AE58" s="95"/>
      <c r="AF58" s="95"/>
      <c r="AG58" s="95"/>
      <c r="AH58" s="97"/>
      <c r="AI58" s="9"/>
    </row>
    <row r="59" ht="11.25" customHeight="1">
      <c r="A59" s="103"/>
      <c r="B59" s="99"/>
      <c r="C59" s="99"/>
      <c r="D59" s="99"/>
      <c r="E59" s="99"/>
      <c r="F59" s="99"/>
      <c r="G59" s="99"/>
      <c r="H59" s="99"/>
      <c r="I59" s="99"/>
      <c r="J59" s="99"/>
      <c r="K59" s="99"/>
      <c r="L59" s="95"/>
      <c r="M59" s="99"/>
      <c r="N59" s="95"/>
      <c r="O59" s="95"/>
      <c r="P59" s="95"/>
      <c r="Q59" s="95"/>
      <c r="R59" s="95"/>
      <c r="S59" s="95"/>
      <c r="T59" s="95"/>
      <c r="U59" s="95"/>
      <c r="V59" s="100"/>
      <c r="W59" s="101" t="str">
        <f>IF(W60="3:0",L58,IF(W60="3:1",L58,IF(W60="3:2",L58,IF(W60="2:3",L60,IF(W60="1:3",L60,IF(W60="0:3",L60,""))))))</f>
        <v>Komárek Patrik (20) (AST)</v>
      </c>
      <c r="X59" s="22"/>
      <c r="Y59" s="22"/>
      <c r="Z59" s="22"/>
      <c r="AA59" s="22"/>
      <c r="AB59" s="22"/>
      <c r="AC59" s="22"/>
      <c r="AD59" s="22"/>
      <c r="AE59" s="22"/>
      <c r="AF59" s="22"/>
      <c r="AG59" s="22"/>
      <c r="AH59" s="97"/>
      <c r="AI59" s="9"/>
    </row>
    <row r="60" ht="12.75" customHeight="1">
      <c r="A60" s="103"/>
      <c r="B60" s="99"/>
      <c r="C60" s="99"/>
      <c r="D60" s="99"/>
      <c r="E60" s="99"/>
      <c r="F60" s="99"/>
      <c r="G60" s="99"/>
      <c r="H60" s="99"/>
      <c r="I60" s="99"/>
      <c r="J60" s="99"/>
      <c r="K60" s="99"/>
      <c r="L60" s="107" t="str">
        <f>IF(W44="3:0",L45,IF(W44="3:1",L45,IF(W44="3:2",L45,IF(W44="2:3",L41,IF(W44="1:3",L41,IF(W44="0:3",L41,""))))))</f>
        <v>Kuntoš Filip (37) (SKST)</v>
      </c>
      <c r="M60" s="22"/>
      <c r="N60" s="22"/>
      <c r="O60" s="22"/>
      <c r="P60" s="22"/>
      <c r="Q60" s="22"/>
      <c r="R60" s="22"/>
      <c r="S60" s="22"/>
      <c r="T60" s="22"/>
      <c r="U60" s="22"/>
      <c r="V60" s="22"/>
      <c r="W60" s="102" t="s">
        <v>36</v>
      </c>
      <c r="AH60" s="97"/>
      <c r="AI60" s="9"/>
    </row>
    <row r="61" ht="12.75" customHeight="1">
      <c r="A61" s="114"/>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5"/>
      <c r="AA61" s="111"/>
      <c r="AB61" s="111"/>
      <c r="AC61" s="111"/>
      <c r="AD61" s="111"/>
      <c r="AE61" s="111"/>
      <c r="AF61" s="111"/>
      <c r="AG61" s="111"/>
      <c r="AH61" s="116"/>
      <c r="AI61" s="9"/>
    </row>
    <row r="62" ht="12.75" customHeight="1">
      <c r="A62" s="117"/>
      <c r="B62" s="91"/>
      <c r="C62" s="91"/>
      <c r="D62" s="91"/>
      <c r="E62" s="91"/>
      <c r="F62" s="91"/>
      <c r="G62" s="91"/>
      <c r="H62" s="91"/>
      <c r="I62" s="91"/>
      <c r="J62" s="91"/>
      <c r="K62" s="91"/>
      <c r="L62" s="91"/>
      <c r="M62" s="91"/>
      <c r="N62" s="91"/>
      <c r="O62" s="91"/>
      <c r="P62" s="91"/>
      <c r="Q62" s="91"/>
      <c r="R62" s="91"/>
      <c r="S62" s="91"/>
      <c r="T62" s="91"/>
      <c r="U62" s="91"/>
      <c r="V62" s="91"/>
      <c r="W62" s="91"/>
      <c r="X62" s="91"/>
      <c r="Y62" s="91"/>
      <c r="Z62" s="118" t="s">
        <v>43</v>
      </c>
      <c r="AA62" s="91"/>
      <c r="AB62" s="91"/>
      <c r="AC62" s="91"/>
      <c r="AD62" s="91"/>
      <c r="AE62" s="91"/>
      <c r="AF62" s="91"/>
      <c r="AG62" s="91"/>
      <c r="AH62" s="119"/>
      <c r="AI62" s="9"/>
    </row>
    <row r="63" ht="12.75" customHeight="1">
      <c r="A63" s="103"/>
      <c r="B63" s="99"/>
      <c r="C63" s="99"/>
      <c r="D63" s="99"/>
      <c r="E63" s="99"/>
      <c r="F63" s="99"/>
      <c r="G63" s="99"/>
      <c r="H63" s="99"/>
      <c r="I63" s="99"/>
      <c r="J63" s="99"/>
      <c r="K63" s="99"/>
      <c r="L63" s="107" t="str">
        <f>IF(L51="3:0",A51,IF(L51="3:1",A51,IF(L51="3:2",A51,IF(L51="2:3",A49,IF(L51="1:3",A49,IF(L51="0:3",A49,""))))))</f>
        <v>Křivánek Viktor (36) (Ji KŠ)</v>
      </c>
      <c r="M63" s="22"/>
      <c r="N63" s="22"/>
      <c r="O63" s="22"/>
      <c r="P63" s="22"/>
      <c r="Q63" s="22"/>
      <c r="R63" s="22"/>
      <c r="S63" s="22"/>
      <c r="T63" s="22"/>
      <c r="U63" s="22"/>
      <c r="V63" s="22"/>
      <c r="W63" s="95"/>
      <c r="X63" s="95"/>
      <c r="Y63" s="95"/>
      <c r="Z63" s="95"/>
      <c r="AA63" s="95"/>
      <c r="AB63" s="95"/>
      <c r="AC63" s="95"/>
      <c r="AD63" s="95"/>
      <c r="AE63" s="95"/>
      <c r="AF63" s="95"/>
      <c r="AG63" s="95"/>
      <c r="AH63" s="97"/>
      <c r="AI63" s="9"/>
    </row>
    <row r="64" ht="12.75" customHeight="1">
      <c r="A64" s="103"/>
      <c r="B64" s="99"/>
      <c r="C64" s="99"/>
      <c r="D64" s="99"/>
      <c r="E64" s="99"/>
      <c r="F64" s="99"/>
      <c r="G64" s="99"/>
      <c r="H64" s="99"/>
      <c r="I64" s="99"/>
      <c r="J64" s="99"/>
      <c r="K64" s="99"/>
      <c r="L64" s="95"/>
      <c r="M64" s="99"/>
      <c r="N64" s="95"/>
      <c r="O64" s="95"/>
      <c r="P64" s="95"/>
      <c r="Q64" s="95"/>
      <c r="R64" s="95"/>
      <c r="S64" s="95"/>
      <c r="T64" s="95"/>
      <c r="U64" s="95"/>
      <c r="V64" s="100"/>
      <c r="W64" s="101" t="str">
        <f>IF(W65="3:0",L63,IF(W65="3:1",L63,IF(W65="3:2",L63,IF(W65="2:3",L65,IF(W65="1:3",L65,IF(W65="0:3",L65,""))))))</f>
        <v>Křivánek Viktor (36) (Ji KŠ)</v>
      </c>
      <c r="X64" s="22"/>
      <c r="Y64" s="22"/>
      <c r="Z64" s="22"/>
      <c r="AA64" s="22"/>
      <c r="AB64" s="22"/>
      <c r="AC64" s="22"/>
      <c r="AD64" s="22"/>
      <c r="AE64" s="22"/>
      <c r="AF64" s="22"/>
      <c r="AG64" s="22"/>
      <c r="AH64" s="97"/>
      <c r="AI64" s="9"/>
    </row>
    <row r="65" ht="15.75" customHeight="1">
      <c r="A65" s="103"/>
      <c r="B65" s="99"/>
      <c r="C65" s="99"/>
      <c r="D65" s="99"/>
      <c r="E65" s="99"/>
      <c r="F65" s="99"/>
      <c r="G65" s="99"/>
      <c r="H65" s="99"/>
      <c r="I65" s="99"/>
      <c r="J65" s="99"/>
      <c r="K65" s="99"/>
      <c r="L65" s="107" t="str">
        <f>IF(L55="3:0",A55,IF(L55="3:1",A55,IF(L55="3:2",A55,IF(L55="2:3",A53,IF(L55="1:3",A53,IF(L55="0:3",A53,""))))))</f>
        <v>Škorpil Jaroslav (37) (ČL)</v>
      </c>
      <c r="M65" s="22"/>
      <c r="N65" s="22"/>
      <c r="O65" s="22"/>
      <c r="P65" s="22"/>
      <c r="Q65" s="22"/>
      <c r="R65" s="22"/>
      <c r="S65" s="22"/>
      <c r="T65" s="22"/>
      <c r="U65" s="22"/>
      <c r="V65" s="22"/>
      <c r="W65" s="102" t="s">
        <v>38</v>
      </c>
      <c r="AH65" s="97"/>
      <c r="AI65" s="9"/>
    </row>
    <row r="66" ht="12.75" customHeight="1">
      <c r="A66" s="11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6"/>
      <c r="AI66" s="9"/>
    </row>
    <row r="67" ht="12.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
    </row>
    <row r="68" ht="12.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
    </row>
    <row r="69" ht="12.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
    </row>
    <row r="70" ht="12.75" customHeight="1">
      <c r="A70" s="120" t="str">
        <f>A1</f>
        <v>3. KBT Libereckého kraje</v>
      </c>
      <c r="B70" s="2"/>
      <c r="C70" s="2"/>
      <c r="D70" s="2"/>
      <c r="E70" s="2"/>
      <c r="F70" s="2"/>
      <c r="G70" s="2"/>
      <c r="H70" s="2"/>
      <c r="I70" s="2"/>
      <c r="J70" s="121"/>
      <c r="K70" s="122" t="str">
        <f>K1</f>
        <v>Hrádek nad Nisou, 17.11.2024</v>
      </c>
      <c r="L70" s="2"/>
      <c r="M70" s="2"/>
      <c r="N70" s="2"/>
      <c r="O70" s="2"/>
      <c r="P70" s="2"/>
      <c r="Q70" s="2"/>
      <c r="R70" s="2"/>
      <c r="S70" s="2"/>
      <c r="T70" s="121"/>
      <c r="U70" s="128" t="str">
        <f>U1</f>
        <v>Divize</v>
      </c>
      <c r="V70" s="2"/>
      <c r="W70" s="2"/>
      <c r="X70" s="129" t="str">
        <f>X1</f>
        <v>B</v>
      </c>
      <c r="Y70" s="2"/>
      <c r="Z70" s="2"/>
      <c r="AA70" s="129" t="str">
        <f>Z73</f>
        <v>o 9.-16.místo</v>
      </c>
      <c r="AB70" s="2"/>
      <c r="AC70" s="2"/>
      <c r="AD70" s="2"/>
      <c r="AE70" s="2"/>
      <c r="AF70" s="2"/>
      <c r="AG70" s="2"/>
      <c r="AH70" s="8"/>
      <c r="AI70" s="9"/>
    </row>
    <row r="71" ht="12.75" customHeight="1">
      <c r="A71" s="9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5"/>
      <c r="AH71" s="95"/>
      <c r="AI71" s="9"/>
    </row>
    <row r="72" ht="12.75" customHeight="1">
      <c r="A72" s="90"/>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2"/>
      <c r="AH72" s="93"/>
      <c r="AI72" s="9"/>
    </row>
    <row r="73" ht="12.75" customHeight="1">
      <c r="A73" s="94" t="s">
        <v>53</v>
      </c>
      <c r="B73" s="22"/>
      <c r="C73" s="22"/>
      <c r="D73" s="22"/>
      <c r="E73" s="22"/>
      <c r="F73" s="22"/>
      <c r="G73" s="22"/>
      <c r="H73" s="22"/>
      <c r="I73" s="22"/>
      <c r="J73" s="22"/>
      <c r="K73" s="22"/>
      <c r="L73" s="95"/>
      <c r="M73" s="95"/>
      <c r="N73" s="95"/>
      <c r="O73" s="95"/>
      <c r="P73" s="95"/>
      <c r="Q73" s="95"/>
      <c r="R73" s="95"/>
      <c r="S73" s="95"/>
      <c r="T73" s="95"/>
      <c r="U73" s="95"/>
      <c r="V73" s="95"/>
      <c r="W73" s="95"/>
      <c r="X73" s="95"/>
      <c r="Y73" s="95"/>
      <c r="Z73" s="96" t="s">
        <v>44</v>
      </c>
      <c r="AA73" s="95"/>
      <c r="AB73" s="95"/>
      <c r="AC73" s="95"/>
      <c r="AD73" s="95"/>
      <c r="AE73" s="95"/>
      <c r="AF73" s="95"/>
      <c r="AG73" s="95"/>
      <c r="AH73" s="97"/>
      <c r="AI73" s="9"/>
    </row>
    <row r="74" ht="12.75" customHeight="1">
      <c r="A74" s="98"/>
      <c r="B74" s="99"/>
      <c r="C74" s="95"/>
      <c r="D74" s="95"/>
      <c r="E74" s="95"/>
      <c r="F74" s="95"/>
      <c r="G74" s="95"/>
      <c r="H74" s="95"/>
      <c r="I74" s="95"/>
      <c r="J74" s="95"/>
      <c r="K74" s="100"/>
      <c r="L74" s="101" t="str">
        <f>IF(L75="3:0",A73,IF(L75="3:1",A73,IF(L75="3:2",A73,IF(L75="2:3",A75,IF(L75="1:3",A75,IF(L75="0:3",A75,""))))))</f>
        <v>Khail Josef (45) (Bižu)</v>
      </c>
      <c r="M74" s="22"/>
      <c r="N74" s="22"/>
      <c r="O74" s="22"/>
      <c r="P74" s="22"/>
      <c r="Q74" s="22"/>
      <c r="R74" s="22"/>
      <c r="S74" s="22"/>
      <c r="T74" s="22"/>
      <c r="U74" s="22"/>
      <c r="V74" s="22"/>
      <c r="W74" s="99"/>
      <c r="X74" s="99"/>
      <c r="Y74" s="99"/>
      <c r="Z74" s="99"/>
      <c r="AA74" s="99"/>
      <c r="AB74" s="99"/>
      <c r="AC74" s="99"/>
      <c r="AD74" s="99"/>
      <c r="AE74" s="99"/>
      <c r="AF74" s="99"/>
      <c r="AG74" s="95"/>
      <c r="AH74" s="97"/>
      <c r="AI74" s="82"/>
    </row>
    <row r="75" ht="12.75" customHeight="1">
      <c r="A75" s="94" t="s">
        <v>61</v>
      </c>
      <c r="B75" s="22"/>
      <c r="C75" s="22"/>
      <c r="D75" s="22"/>
      <c r="E75" s="22"/>
      <c r="F75" s="22"/>
      <c r="G75" s="22"/>
      <c r="H75" s="22"/>
      <c r="I75" s="22"/>
      <c r="J75" s="22"/>
      <c r="K75" s="22"/>
      <c r="L75" s="102" t="s">
        <v>37</v>
      </c>
      <c r="W75" s="103"/>
      <c r="X75" s="99"/>
      <c r="Y75" s="99"/>
      <c r="Z75" s="99"/>
      <c r="AA75" s="99"/>
      <c r="AB75" s="99"/>
      <c r="AC75" s="99"/>
      <c r="AD75" s="99"/>
      <c r="AE75" s="99"/>
      <c r="AF75" s="99"/>
      <c r="AG75" s="95"/>
      <c r="AH75" s="97"/>
      <c r="AI75" s="9"/>
    </row>
    <row r="76" ht="12.75" customHeight="1">
      <c r="A76" s="98"/>
      <c r="B76" s="99"/>
      <c r="C76" s="95"/>
      <c r="D76" s="95"/>
      <c r="E76" s="95"/>
      <c r="F76" s="95"/>
      <c r="G76" s="95"/>
      <c r="H76" s="95"/>
      <c r="I76" s="95"/>
      <c r="J76" s="95"/>
      <c r="K76" s="95"/>
      <c r="L76" s="99"/>
      <c r="M76" s="99"/>
      <c r="N76" s="99"/>
      <c r="O76" s="99"/>
      <c r="P76" s="99"/>
      <c r="Q76" s="99"/>
      <c r="R76" s="99"/>
      <c r="S76" s="99"/>
      <c r="T76" s="99"/>
      <c r="U76" s="99"/>
      <c r="V76" s="99"/>
      <c r="W76" s="101" t="str">
        <f>IF(W77="3:0",L74,IF(W77="3:1",L74,IF(W77="3:2",L74,IF(W77="2:3",L78,IF(W77="1:3",L78,IF(W77="0:3",L78,""))))))</f>
        <v>Khail Josef (45) (Bižu)</v>
      </c>
      <c r="X76" s="22"/>
      <c r="Y76" s="22"/>
      <c r="Z76" s="22"/>
      <c r="AA76" s="22"/>
      <c r="AB76" s="22"/>
      <c r="AC76" s="22"/>
      <c r="AD76" s="22"/>
      <c r="AE76" s="22"/>
      <c r="AF76" s="22"/>
      <c r="AG76" s="22"/>
      <c r="AH76" s="97"/>
      <c r="AI76" s="9"/>
    </row>
    <row r="77" ht="12.75" customHeight="1">
      <c r="A77" s="94" t="s">
        <v>56</v>
      </c>
      <c r="B77" s="22"/>
      <c r="C77" s="22"/>
      <c r="D77" s="22"/>
      <c r="E77" s="22"/>
      <c r="F77" s="22"/>
      <c r="G77" s="22"/>
      <c r="H77" s="22"/>
      <c r="I77" s="22"/>
      <c r="J77" s="22"/>
      <c r="K77" s="22"/>
      <c r="L77" s="99"/>
      <c r="M77" s="99"/>
      <c r="N77" s="99"/>
      <c r="O77" s="99"/>
      <c r="P77" s="99"/>
      <c r="Q77" s="99"/>
      <c r="R77" s="99"/>
      <c r="S77" s="99"/>
      <c r="T77" s="99"/>
      <c r="U77" s="99"/>
      <c r="V77" s="99"/>
      <c r="W77" s="102" t="s">
        <v>36</v>
      </c>
      <c r="AH77" s="104"/>
      <c r="AI77" s="9"/>
    </row>
    <row r="78" ht="12.75" customHeight="1">
      <c r="A78" s="103"/>
      <c r="B78" s="99"/>
      <c r="C78" s="95"/>
      <c r="D78" s="95"/>
      <c r="E78" s="95"/>
      <c r="F78" s="95"/>
      <c r="G78" s="95"/>
      <c r="H78" s="95"/>
      <c r="I78" s="95"/>
      <c r="J78" s="95"/>
      <c r="K78" s="100"/>
      <c r="L78" s="101" t="str">
        <f>IF(L79="3:0",A77,IF(L79="3:1",A77,IF(L79="3:2",A77,IF(L79="2:3",A79,IF(L79="1:3",A79,IF(L79="0:3",A79,""))))))</f>
        <v>Mervart Jan (57) (PINK!)</v>
      </c>
      <c r="M78" s="22"/>
      <c r="N78" s="22"/>
      <c r="O78" s="22"/>
      <c r="P78" s="22"/>
      <c r="Q78" s="22"/>
      <c r="R78" s="22"/>
      <c r="S78" s="22"/>
      <c r="T78" s="22"/>
      <c r="U78" s="22"/>
      <c r="V78" s="22"/>
      <c r="W78" s="103"/>
      <c r="X78" s="99"/>
      <c r="Y78" s="99"/>
      <c r="Z78" s="99"/>
      <c r="AA78" s="99"/>
      <c r="AB78" s="99"/>
      <c r="AC78" s="99"/>
      <c r="AD78" s="99"/>
      <c r="AE78" s="99"/>
      <c r="AF78" s="99"/>
      <c r="AG78" s="105"/>
      <c r="AH78" s="104"/>
      <c r="AI78" s="9"/>
    </row>
    <row r="79" ht="12.75" customHeight="1">
      <c r="A79" s="94" t="s">
        <v>64</v>
      </c>
      <c r="B79" s="22"/>
      <c r="C79" s="22"/>
      <c r="D79" s="22"/>
      <c r="E79" s="22"/>
      <c r="F79" s="22"/>
      <c r="G79" s="22"/>
      <c r="H79" s="22"/>
      <c r="I79" s="22"/>
      <c r="J79" s="22"/>
      <c r="K79" s="22"/>
      <c r="L79" s="102" t="s">
        <v>41</v>
      </c>
      <c r="W79" s="99"/>
      <c r="X79" s="99"/>
      <c r="Y79" s="99"/>
      <c r="Z79" s="99"/>
      <c r="AA79" s="99"/>
      <c r="AB79" s="99"/>
      <c r="AC79" s="99"/>
      <c r="AD79" s="99"/>
      <c r="AE79" s="99"/>
      <c r="AF79" s="99"/>
      <c r="AG79" s="105"/>
      <c r="AH79" s="104"/>
      <c r="AI79" s="9"/>
    </row>
    <row r="80" ht="12.75" customHeight="1">
      <c r="A80" s="103"/>
      <c r="B80" s="99"/>
      <c r="C80" s="99"/>
      <c r="D80" s="99"/>
      <c r="E80" s="99"/>
      <c r="F80" s="99"/>
      <c r="G80" s="99"/>
      <c r="H80" s="99"/>
      <c r="I80" s="99"/>
      <c r="J80" s="99"/>
      <c r="K80" s="99"/>
      <c r="L80" s="99"/>
      <c r="M80" s="99"/>
      <c r="N80" s="99"/>
      <c r="O80" s="99"/>
      <c r="P80" s="99"/>
      <c r="Q80" s="99"/>
      <c r="R80" s="99"/>
      <c r="S80" s="99"/>
      <c r="T80" s="99"/>
      <c r="U80" s="99"/>
      <c r="V80" s="99"/>
      <c r="W80" s="107" t="str">
        <f>IF(W81="3:0",W76,IF(W81="3:1",W76,IF(W81="3:2",W76,IF(W81="2:3",W84,IF(W81="1:3",W84,IF(W81="0:3",W84,""))))))</f>
        <v>Khail Josef (45) (Bižu)</v>
      </c>
      <c r="X80" s="22"/>
      <c r="Y80" s="22"/>
      <c r="Z80" s="22"/>
      <c r="AA80" s="22"/>
      <c r="AB80" s="22"/>
      <c r="AC80" s="22"/>
      <c r="AD80" s="22"/>
      <c r="AE80" s="22"/>
      <c r="AF80" s="22"/>
      <c r="AG80" s="22"/>
      <c r="AH80" s="104"/>
      <c r="AI80" s="9"/>
    </row>
    <row r="81" ht="12.75" customHeight="1">
      <c r="A81" s="94" t="s">
        <v>60</v>
      </c>
      <c r="B81" s="22"/>
      <c r="C81" s="22"/>
      <c r="D81" s="22"/>
      <c r="E81" s="22"/>
      <c r="F81" s="22"/>
      <c r="G81" s="22"/>
      <c r="H81" s="22"/>
      <c r="I81" s="22"/>
      <c r="J81" s="22"/>
      <c r="K81" s="22"/>
      <c r="L81" s="99"/>
      <c r="M81" s="99"/>
      <c r="N81" s="99"/>
      <c r="O81" s="99"/>
      <c r="P81" s="99"/>
      <c r="Q81" s="99"/>
      <c r="R81" s="99"/>
      <c r="S81" s="99"/>
      <c r="T81" s="99"/>
      <c r="U81" s="99"/>
      <c r="V81" s="99"/>
      <c r="W81" s="108" t="s">
        <v>38</v>
      </c>
      <c r="AH81" s="104"/>
      <c r="AI81" s="9"/>
    </row>
    <row r="82" ht="12.75" customHeight="1">
      <c r="A82" s="103"/>
      <c r="B82" s="99"/>
      <c r="C82" s="95"/>
      <c r="D82" s="95"/>
      <c r="E82" s="95"/>
      <c r="F82" s="95"/>
      <c r="G82" s="95"/>
      <c r="H82" s="95"/>
      <c r="I82" s="95"/>
      <c r="J82" s="95"/>
      <c r="K82" s="95"/>
      <c r="L82" s="101" t="str">
        <f>IF(L83="3:0",A81,IF(L83="3:1",A81,IF(L83="3:2",A81,IF(L83="2:3",A83,IF(L83="1:3",A83,IF(L83="0:3",A83,""))))))</f>
        <v>Kostan Daniel (62) (PINK!)</v>
      </c>
      <c r="M82" s="22"/>
      <c r="N82" s="22"/>
      <c r="O82" s="22"/>
      <c r="P82" s="22"/>
      <c r="Q82" s="22"/>
      <c r="R82" s="22"/>
      <c r="S82" s="22"/>
      <c r="T82" s="22"/>
      <c r="U82" s="22"/>
      <c r="V82" s="22"/>
      <c r="W82" s="99"/>
      <c r="X82" s="99"/>
      <c r="Y82" s="99"/>
      <c r="Z82" s="99"/>
      <c r="AA82" s="99"/>
      <c r="AB82" s="99"/>
      <c r="AC82" s="99"/>
      <c r="AD82" s="99"/>
      <c r="AE82" s="99"/>
      <c r="AF82" s="99"/>
      <c r="AG82" s="105"/>
      <c r="AH82" s="104"/>
      <c r="AI82" s="9"/>
    </row>
    <row r="83" ht="12.75" customHeight="1">
      <c r="A83" s="94" t="s">
        <v>63</v>
      </c>
      <c r="B83" s="22"/>
      <c r="C83" s="22"/>
      <c r="D83" s="22"/>
      <c r="E83" s="22"/>
      <c r="F83" s="22"/>
      <c r="G83" s="22"/>
      <c r="H83" s="22"/>
      <c r="I83" s="22"/>
      <c r="J83" s="22"/>
      <c r="K83" s="22"/>
      <c r="L83" s="102" t="s">
        <v>36</v>
      </c>
      <c r="W83" s="103"/>
      <c r="X83" s="99"/>
      <c r="Y83" s="99"/>
      <c r="Z83" s="99"/>
      <c r="AA83" s="99"/>
      <c r="AB83" s="99"/>
      <c r="AC83" s="99"/>
      <c r="AD83" s="99"/>
      <c r="AE83" s="99"/>
      <c r="AF83" s="99"/>
      <c r="AG83" s="105"/>
      <c r="AH83" s="104"/>
      <c r="AI83" s="9"/>
    </row>
    <row r="84" ht="12.75" customHeight="1">
      <c r="A84" s="103"/>
      <c r="B84" s="99"/>
      <c r="C84" s="95"/>
      <c r="D84" s="95"/>
      <c r="E84" s="95"/>
      <c r="F84" s="95"/>
      <c r="G84" s="95"/>
      <c r="H84" s="95"/>
      <c r="I84" s="95"/>
      <c r="J84" s="95"/>
      <c r="K84" s="95"/>
      <c r="L84" s="99"/>
      <c r="M84" s="99"/>
      <c r="N84" s="99"/>
      <c r="O84" s="99"/>
      <c r="P84" s="99"/>
      <c r="Q84" s="99"/>
      <c r="R84" s="99"/>
      <c r="S84" s="99"/>
      <c r="T84" s="99"/>
      <c r="U84" s="99"/>
      <c r="V84" s="99"/>
      <c r="W84" s="101" t="str">
        <f>IF(W85="3:0",L82,IF(W85="3:1",L82,IF(W85="3:2",L82,IF(W85="2:3",L86,IF(W85="1:3",L86,IF(W85="0:3",L86,""))))))</f>
        <v>Kostan Daniel (62) (PINK!)</v>
      </c>
      <c r="X84" s="22"/>
      <c r="Y84" s="22"/>
      <c r="Z84" s="22"/>
      <c r="AA84" s="22"/>
      <c r="AB84" s="22"/>
      <c r="AC84" s="22"/>
      <c r="AD84" s="22"/>
      <c r="AE84" s="22"/>
      <c r="AF84" s="22"/>
      <c r="AG84" s="22"/>
      <c r="AH84" s="104"/>
      <c r="AI84" s="9"/>
    </row>
    <row r="85" ht="12.75" customHeight="1">
      <c r="A85" s="94" t="s">
        <v>52</v>
      </c>
      <c r="B85" s="22"/>
      <c r="C85" s="22"/>
      <c r="D85" s="22"/>
      <c r="E85" s="22"/>
      <c r="F85" s="22"/>
      <c r="G85" s="22"/>
      <c r="H85" s="22"/>
      <c r="I85" s="22"/>
      <c r="J85" s="22"/>
      <c r="K85" s="22"/>
      <c r="L85" s="99"/>
      <c r="M85" s="99"/>
      <c r="N85" s="99"/>
      <c r="O85" s="99"/>
      <c r="P85" s="99"/>
      <c r="Q85" s="99"/>
      <c r="R85" s="99"/>
      <c r="S85" s="99"/>
      <c r="T85" s="99"/>
      <c r="U85" s="99"/>
      <c r="V85" s="99"/>
      <c r="W85" s="102" t="s">
        <v>36</v>
      </c>
      <c r="AH85" s="97"/>
      <c r="AI85" s="9"/>
    </row>
    <row r="86" ht="12.75" customHeight="1">
      <c r="A86" s="98"/>
      <c r="B86" s="99"/>
      <c r="C86" s="95"/>
      <c r="D86" s="95"/>
      <c r="E86" s="95"/>
      <c r="F86" s="95"/>
      <c r="G86" s="95"/>
      <c r="H86" s="95"/>
      <c r="I86" s="95"/>
      <c r="J86" s="95"/>
      <c r="K86" s="95"/>
      <c r="L86" s="101" t="str">
        <f>IF(L87="3:0",A85,IF(L87="3:1",A85,IF(L87="3:2",A85,IF(L87="2:3",A87,IF(L87="1:3",A87,IF(L87="0:3",A87,""))))))</f>
        <v>Janatka Adam (52) (ČL)</v>
      </c>
      <c r="M86" s="22"/>
      <c r="N86" s="22"/>
      <c r="O86" s="22"/>
      <c r="P86" s="22"/>
      <c r="Q86" s="22"/>
      <c r="R86" s="22"/>
      <c r="S86" s="22"/>
      <c r="T86" s="22"/>
      <c r="U86" s="22"/>
      <c r="V86" s="22"/>
      <c r="W86" s="103"/>
      <c r="X86" s="99"/>
      <c r="Y86" s="99"/>
      <c r="Z86" s="99"/>
      <c r="AA86" s="99"/>
      <c r="AB86" s="99"/>
      <c r="AC86" s="99"/>
      <c r="AD86" s="99"/>
      <c r="AE86" s="99"/>
      <c r="AF86" s="99"/>
      <c r="AG86" s="105"/>
      <c r="AH86" s="97"/>
      <c r="AI86" s="9"/>
    </row>
    <row r="87" ht="12.75" customHeight="1">
      <c r="A87" s="94" t="s">
        <v>57</v>
      </c>
      <c r="B87" s="22"/>
      <c r="C87" s="22"/>
      <c r="D87" s="22"/>
      <c r="E87" s="22"/>
      <c r="F87" s="22"/>
      <c r="G87" s="22"/>
      <c r="H87" s="22"/>
      <c r="I87" s="22"/>
      <c r="J87" s="22"/>
      <c r="K87" s="22"/>
      <c r="L87" s="102" t="s">
        <v>41</v>
      </c>
      <c r="W87" s="99"/>
      <c r="X87" s="95"/>
      <c r="Y87" s="95"/>
      <c r="Z87" s="95"/>
      <c r="AA87" s="105"/>
      <c r="AB87" s="105"/>
      <c r="AC87" s="105"/>
      <c r="AD87" s="105"/>
      <c r="AE87" s="105"/>
      <c r="AF87" s="105"/>
      <c r="AG87" s="105"/>
      <c r="AH87" s="97"/>
      <c r="AI87" s="9"/>
    </row>
    <row r="88" ht="12.75" customHeight="1">
      <c r="A88" s="109"/>
      <c r="B88" s="110"/>
      <c r="C88" s="110"/>
      <c r="D88" s="110"/>
      <c r="E88" s="110"/>
      <c r="F88" s="110"/>
      <c r="G88" s="110"/>
      <c r="H88" s="110"/>
      <c r="I88" s="110"/>
      <c r="J88" s="110"/>
      <c r="K88" s="110"/>
      <c r="L88" s="110"/>
      <c r="M88" s="110"/>
      <c r="N88" s="110"/>
      <c r="O88" s="110"/>
      <c r="P88" s="110"/>
      <c r="Q88" s="110"/>
      <c r="R88" s="110"/>
      <c r="S88" s="110"/>
      <c r="T88" s="110"/>
      <c r="U88" s="110"/>
      <c r="V88" s="110"/>
      <c r="W88" s="110"/>
      <c r="X88" s="111"/>
      <c r="Y88" s="111"/>
      <c r="Z88" s="111"/>
      <c r="AA88" s="111"/>
      <c r="AB88" s="111"/>
      <c r="AC88" s="111"/>
      <c r="AD88" s="111"/>
      <c r="AE88" s="111"/>
      <c r="AF88" s="111"/>
      <c r="AG88" s="111"/>
      <c r="AH88" s="112"/>
      <c r="AI88" s="9"/>
    </row>
    <row r="89" ht="12.75" customHeight="1">
      <c r="A89" s="90"/>
      <c r="B89" s="92"/>
      <c r="C89" s="92"/>
      <c r="D89" s="92"/>
      <c r="E89" s="92"/>
      <c r="F89" s="92"/>
      <c r="G89" s="92"/>
      <c r="H89" s="92"/>
      <c r="I89" s="92"/>
      <c r="J89" s="92"/>
      <c r="K89" s="92"/>
      <c r="L89" s="92"/>
      <c r="M89" s="92"/>
      <c r="N89" s="92"/>
      <c r="O89" s="92"/>
      <c r="P89" s="92"/>
      <c r="Q89" s="92"/>
      <c r="R89" s="92"/>
      <c r="S89" s="92"/>
      <c r="T89" s="92"/>
      <c r="U89" s="92"/>
      <c r="V89" s="92"/>
      <c r="W89" s="92"/>
      <c r="X89" s="92"/>
      <c r="Y89" s="92"/>
      <c r="Z89" s="113"/>
      <c r="AA89" s="92"/>
      <c r="AB89" s="92"/>
      <c r="AC89" s="92"/>
      <c r="AD89" s="92"/>
      <c r="AE89" s="92"/>
      <c r="AF89" s="92"/>
      <c r="AG89" s="92"/>
      <c r="AH89" s="93"/>
      <c r="AI89" s="9"/>
    </row>
    <row r="90" ht="12.75" customHeight="1">
      <c r="A90" s="101" t="str">
        <f>IF(L75="3:0",A75,IF(L75="3:1",A75,IF(L75="3:2",A75,IF(L75="2:3",A73,IF(L75="1:3",A73,IF(L75="0:3",A73,""))))))</f>
        <v>Šimková Kristýna (47) (Chrast.)</v>
      </c>
      <c r="B90" s="22"/>
      <c r="C90" s="22"/>
      <c r="D90" s="22"/>
      <c r="E90" s="22"/>
      <c r="F90" s="22"/>
      <c r="G90" s="22"/>
      <c r="H90" s="22"/>
      <c r="I90" s="22"/>
      <c r="J90" s="22"/>
      <c r="K90" s="22"/>
      <c r="L90" s="95"/>
      <c r="M90" s="95"/>
      <c r="N90" s="95"/>
      <c r="O90" s="95"/>
      <c r="P90" s="95"/>
      <c r="Q90" s="95"/>
      <c r="R90" s="95"/>
      <c r="S90" s="95"/>
      <c r="T90" s="95"/>
      <c r="U90" s="95"/>
      <c r="V90" s="95"/>
      <c r="W90" s="95"/>
      <c r="X90" s="95"/>
      <c r="Y90" s="95"/>
      <c r="Z90" s="96" t="s">
        <v>45</v>
      </c>
      <c r="AA90" s="95"/>
      <c r="AB90" s="95"/>
      <c r="AC90" s="95"/>
      <c r="AD90" s="95"/>
      <c r="AE90" s="95"/>
      <c r="AF90" s="95"/>
      <c r="AG90" s="95"/>
      <c r="AH90" s="100"/>
      <c r="AI90" s="9"/>
    </row>
    <row r="91" ht="12.75" customHeight="1">
      <c r="A91" s="98"/>
      <c r="B91" s="99"/>
      <c r="C91" s="95"/>
      <c r="D91" s="95"/>
      <c r="E91" s="95"/>
      <c r="F91" s="95"/>
      <c r="G91" s="95"/>
      <c r="H91" s="95"/>
      <c r="I91" s="95"/>
      <c r="J91" s="95"/>
      <c r="K91" s="100"/>
      <c r="L91" s="101" t="str">
        <f>IF(L92="3:0",A90,IF(L92="3:1",A90,IF(L92="3:2",A90,IF(L92="2:3",A92,IF(L92="1:3",A92,IF(L92="0:3",A92,""))))))</f>
        <v>Táborský Václav (55) (STAR)</v>
      </c>
      <c r="M91" s="22"/>
      <c r="N91" s="22"/>
      <c r="O91" s="22"/>
      <c r="P91" s="22"/>
      <c r="Q91" s="22"/>
      <c r="R91" s="22"/>
      <c r="S91" s="22"/>
      <c r="T91" s="22"/>
      <c r="U91" s="22"/>
      <c r="V91" s="22"/>
      <c r="W91" s="99"/>
      <c r="X91" s="99"/>
      <c r="Y91" s="99"/>
      <c r="Z91" s="99"/>
      <c r="AA91" s="99"/>
      <c r="AB91" s="99"/>
      <c r="AC91" s="99"/>
      <c r="AD91" s="99"/>
      <c r="AE91" s="99"/>
      <c r="AF91" s="99"/>
      <c r="AG91" s="95"/>
      <c r="AH91" s="100"/>
      <c r="AI91" s="9"/>
    </row>
    <row r="92" ht="12.75" customHeight="1">
      <c r="A92" s="101" t="str">
        <f>IF(L79="3:0",A79,IF(L79="3:1",A79,IF(L79="3:2",A79,IF(L79="2:3",A77,IF(L79="1:3",A77,IF(L79="0:3",A77,""))))))</f>
        <v>Táborský Václav (55) (STAR)</v>
      </c>
      <c r="B92" s="22"/>
      <c r="C92" s="22"/>
      <c r="D92" s="22"/>
      <c r="E92" s="22"/>
      <c r="F92" s="22"/>
      <c r="G92" s="22"/>
      <c r="H92" s="22"/>
      <c r="I92" s="22"/>
      <c r="J92" s="22"/>
      <c r="K92" s="22"/>
      <c r="L92" s="102" t="s">
        <v>41</v>
      </c>
      <c r="W92" s="103"/>
      <c r="X92" s="99"/>
      <c r="Y92" s="99"/>
      <c r="Z92" s="99"/>
      <c r="AA92" s="99"/>
      <c r="AB92" s="99"/>
      <c r="AC92" s="99"/>
      <c r="AD92" s="99"/>
      <c r="AE92" s="99"/>
      <c r="AF92" s="99"/>
      <c r="AG92" s="95"/>
      <c r="AH92" s="100"/>
      <c r="AI92" s="9"/>
    </row>
    <row r="93" ht="12.75" customHeight="1">
      <c r="A93" s="98"/>
      <c r="B93" s="99"/>
      <c r="C93" s="95"/>
      <c r="D93" s="95"/>
      <c r="E93" s="95"/>
      <c r="F93" s="95"/>
      <c r="G93" s="95"/>
      <c r="H93" s="95"/>
      <c r="I93" s="95"/>
      <c r="J93" s="95"/>
      <c r="K93" s="95"/>
      <c r="L93" s="99"/>
      <c r="M93" s="99"/>
      <c r="N93" s="99"/>
      <c r="O93" s="99"/>
      <c r="P93" s="99"/>
      <c r="Q93" s="99"/>
      <c r="R93" s="99"/>
      <c r="S93" s="99"/>
      <c r="T93" s="99"/>
      <c r="U93" s="99"/>
      <c r="V93" s="99"/>
      <c r="W93" s="101" t="str">
        <f>IF(W94="3:0",L91,IF(W94="3:1",L91,IF(W94="3:2",L91,IF(W94="2:3",L95,IF(W94="1:3",L95,IF(W94="0:3",L95,""))))))</f>
        <v>Čečerle Matouš (53) (KMST)</v>
      </c>
      <c r="X93" s="22"/>
      <c r="Y93" s="22"/>
      <c r="Z93" s="22"/>
      <c r="AA93" s="22"/>
      <c r="AB93" s="22"/>
      <c r="AC93" s="22"/>
      <c r="AD93" s="22"/>
      <c r="AE93" s="22"/>
      <c r="AF93" s="22"/>
      <c r="AG93" s="22"/>
      <c r="AH93" s="97"/>
      <c r="AI93" s="9"/>
    </row>
    <row r="94" ht="12.75" customHeight="1">
      <c r="A94" s="101" t="str">
        <f>IF(L83="3:0",A83,IF(L83="3:1",A83,IF(L83="3:2",A83,IF(L83="2:3",A81,IF(L83="1:3",A81,IF(L83="0:3",A81,""))))))</f>
        <v>Roubíček Petr (41) (STAR)</v>
      </c>
      <c r="B94" s="22"/>
      <c r="C94" s="22"/>
      <c r="D94" s="22"/>
      <c r="E94" s="22"/>
      <c r="F94" s="22"/>
      <c r="G94" s="22"/>
      <c r="H94" s="22"/>
      <c r="I94" s="22"/>
      <c r="J94" s="22"/>
      <c r="K94" s="22"/>
      <c r="L94" s="99"/>
      <c r="M94" s="99"/>
      <c r="N94" s="99"/>
      <c r="O94" s="99"/>
      <c r="P94" s="99"/>
      <c r="Q94" s="99"/>
      <c r="R94" s="99"/>
      <c r="S94" s="99"/>
      <c r="T94" s="99"/>
      <c r="U94" s="99"/>
      <c r="V94" s="99"/>
      <c r="W94" s="102" t="s">
        <v>39</v>
      </c>
      <c r="AH94" s="97"/>
      <c r="AI94" s="9"/>
    </row>
    <row r="95" ht="12.75" customHeight="1">
      <c r="A95" s="103"/>
      <c r="B95" s="99"/>
      <c r="C95" s="95"/>
      <c r="D95" s="95"/>
      <c r="E95" s="95"/>
      <c r="F95" s="95"/>
      <c r="G95" s="95"/>
      <c r="H95" s="95"/>
      <c r="I95" s="95"/>
      <c r="J95" s="95"/>
      <c r="K95" s="100"/>
      <c r="L95" s="101" t="str">
        <f>IF(L96="3:0",A94,IF(L96="3:1",A94,IF(L96="3:2",A94,IF(L96="2:3",A96,IF(L96="1:3",A96,IF(L96="0:3",A96,""))))))</f>
        <v>Čečerle Matouš (53) (KMST)</v>
      </c>
      <c r="M95" s="22"/>
      <c r="N95" s="22"/>
      <c r="O95" s="22"/>
      <c r="P95" s="22"/>
      <c r="Q95" s="22"/>
      <c r="R95" s="22"/>
      <c r="S95" s="22"/>
      <c r="T95" s="22"/>
      <c r="U95" s="22"/>
      <c r="V95" s="22"/>
      <c r="W95" s="103"/>
      <c r="X95" s="99"/>
      <c r="Y95" s="99"/>
      <c r="Z95" s="99"/>
      <c r="AA95" s="99"/>
      <c r="AB95" s="99"/>
      <c r="AC95" s="99"/>
      <c r="AD95" s="99"/>
      <c r="AE95" s="99"/>
      <c r="AF95" s="99"/>
      <c r="AG95" s="105"/>
      <c r="AH95" s="97"/>
      <c r="AI95" s="9"/>
    </row>
    <row r="96" ht="12.75" customHeight="1">
      <c r="A96" s="101" t="str">
        <f>IF(L87="3:0",A87,IF(L87="3:1",A87,IF(L87="3:2",A87,IF(L87="2:3",A85,IF(L87="1:3",A85,IF(L87="0:3",A85,""))))))</f>
        <v>Čečerle Matouš (53) (KMST)</v>
      </c>
      <c r="B96" s="22"/>
      <c r="C96" s="22"/>
      <c r="D96" s="22"/>
      <c r="E96" s="22"/>
      <c r="F96" s="22"/>
      <c r="G96" s="22"/>
      <c r="H96" s="22"/>
      <c r="I96" s="22"/>
      <c r="J96" s="22"/>
      <c r="K96" s="22"/>
      <c r="L96" s="102" t="s">
        <v>39</v>
      </c>
      <c r="W96" s="99"/>
      <c r="X96" s="99"/>
      <c r="Y96" s="99"/>
      <c r="Z96" s="99"/>
      <c r="AA96" s="99"/>
      <c r="AB96" s="99"/>
      <c r="AC96" s="99"/>
      <c r="AD96" s="99"/>
      <c r="AE96" s="99"/>
      <c r="AF96" s="99"/>
      <c r="AG96" s="105"/>
      <c r="AH96" s="97"/>
      <c r="AI96" s="9"/>
    </row>
    <row r="97" ht="12.75" customHeight="1">
      <c r="A97" s="114"/>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5"/>
      <c r="AA97" s="111"/>
      <c r="AB97" s="111"/>
      <c r="AC97" s="111"/>
      <c r="AD97" s="111"/>
      <c r="AE97" s="111"/>
      <c r="AF97" s="111"/>
      <c r="AG97" s="111"/>
      <c r="AH97" s="116"/>
      <c r="AI97" s="9"/>
    </row>
    <row r="98" ht="12.75" customHeight="1">
      <c r="A98" s="117"/>
      <c r="B98" s="91"/>
      <c r="C98" s="91"/>
      <c r="D98" s="91"/>
      <c r="E98" s="91"/>
      <c r="F98" s="91"/>
      <c r="G98" s="91"/>
      <c r="H98" s="91"/>
      <c r="I98" s="91"/>
      <c r="J98" s="91"/>
      <c r="K98" s="91"/>
      <c r="L98" s="91"/>
      <c r="M98" s="91"/>
      <c r="N98" s="91"/>
      <c r="O98" s="91"/>
      <c r="P98" s="91"/>
      <c r="Q98" s="91"/>
      <c r="R98" s="91"/>
      <c r="S98" s="91"/>
      <c r="T98" s="91"/>
      <c r="U98" s="91"/>
      <c r="V98" s="91"/>
      <c r="W98" s="91"/>
      <c r="X98" s="91"/>
      <c r="Y98" s="91"/>
      <c r="Z98" s="118" t="s">
        <v>46</v>
      </c>
      <c r="AA98" s="91"/>
      <c r="AB98" s="91"/>
      <c r="AC98" s="91"/>
      <c r="AD98" s="91"/>
      <c r="AE98" s="91"/>
      <c r="AF98" s="91"/>
      <c r="AG98" s="91"/>
      <c r="AH98" s="119"/>
      <c r="AI98" s="9"/>
    </row>
    <row r="99" ht="12.75" customHeight="1">
      <c r="A99" s="103"/>
      <c r="B99" s="99"/>
      <c r="C99" s="99"/>
      <c r="D99" s="99"/>
      <c r="E99" s="99"/>
      <c r="F99" s="99"/>
      <c r="G99" s="99"/>
      <c r="H99" s="99"/>
      <c r="I99" s="99"/>
      <c r="J99" s="99"/>
      <c r="K99" s="99"/>
      <c r="L99" s="107" t="str">
        <f>IF(W77="3:0",L78,IF(W77="3:1",L78,IF(W77="3:2",L78,IF(W77="2:3",L74,IF(W77="1:3",L74,IF(W77="0:3",L74,""))))))</f>
        <v>Mervart Jan (57) (PINK!)</v>
      </c>
      <c r="M99" s="22"/>
      <c r="N99" s="22"/>
      <c r="O99" s="22"/>
      <c r="P99" s="22"/>
      <c r="Q99" s="22"/>
      <c r="R99" s="22"/>
      <c r="S99" s="22"/>
      <c r="T99" s="22"/>
      <c r="U99" s="22"/>
      <c r="V99" s="22"/>
      <c r="W99" s="95"/>
      <c r="X99" s="95"/>
      <c r="Y99" s="95"/>
      <c r="Z99" s="95"/>
      <c r="AA99" s="95"/>
      <c r="AB99" s="95"/>
      <c r="AC99" s="95"/>
      <c r="AD99" s="95"/>
      <c r="AE99" s="95"/>
      <c r="AF99" s="95"/>
      <c r="AG99" s="95"/>
      <c r="AH99" s="97"/>
      <c r="AI99" s="9"/>
    </row>
    <row r="100" ht="12.75" customHeight="1">
      <c r="A100" s="103"/>
      <c r="B100" s="99"/>
      <c r="C100" s="99"/>
      <c r="D100" s="99"/>
      <c r="E100" s="99"/>
      <c r="F100" s="99"/>
      <c r="G100" s="99"/>
      <c r="H100" s="99"/>
      <c r="I100" s="99"/>
      <c r="J100" s="99"/>
      <c r="K100" s="99"/>
      <c r="L100" s="95"/>
      <c r="M100" s="99"/>
      <c r="N100" s="95"/>
      <c r="O100" s="95"/>
      <c r="P100" s="95"/>
      <c r="Q100" s="95"/>
      <c r="R100" s="95"/>
      <c r="S100" s="95"/>
      <c r="T100" s="95"/>
      <c r="U100" s="95"/>
      <c r="V100" s="100"/>
      <c r="W100" s="101" t="str">
        <f>IF(W101="3:0",L99,IF(W101="3:1",L99,IF(W101="3:2",L99,IF(W101="2:3",L101,IF(W101="1:3",L101,IF(W101="0:3",L101,""))))))</f>
        <v>Mervart Jan (57) (PINK!)</v>
      </c>
      <c r="X100" s="22"/>
      <c r="Y100" s="22"/>
      <c r="Z100" s="22"/>
      <c r="AA100" s="22"/>
      <c r="AB100" s="22"/>
      <c r="AC100" s="22"/>
      <c r="AD100" s="22"/>
      <c r="AE100" s="22"/>
      <c r="AF100" s="22"/>
      <c r="AG100" s="22"/>
      <c r="AH100" s="97"/>
      <c r="AI100" s="9"/>
    </row>
    <row r="101" ht="12.75" customHeight="1">
      <c r="A101" s="103"/>
      <c r="B101" s="99"/>
      <c r="C101" s="99"/>
      <c r="D101" s="99"/>
      <c r="E101" s="99"/>
      <c r="F101" s="99"/>
      <c r="G101" s="99"/>
      <c r="H101" s="99"/>
      <c r="I101" s="99"/>
      <c r="J101" s="99"/>
      <c r="K101" s="99"/>
      <c r="L101" s="107" t="str">
        <f>IF(W85="3:0",L86,IF(W85="3:1",L86,IF(W85="3:2",L86,IF(W85="2:3",L82,IF(W85="1:3",L82,IF(W85="0:3",L82,""))))))</f>
        <v>Janatka Adam (52) (ČL)</v>
      </c>
      <c r="M101" s="22"/>
      <c r="N101" s="22"/>
      <c r="O101" s="22"/>
      <c r="P101" s="22"/>
      <c r="Q101" s="22"/>
      <c r="R101" s="22"/>
      <c r="S101" s="22"/>
      <c r="T101" s="22"/>
      <c r="U101" s="22"/>
      <c r="V101" s="22"/>
      <c r="W101" s="102" t="s">
        <v>66</v>
      </c>
      <c r="AH101" s="97"/>
      <c r="AI101" s="9"/>
    </row>
    <row r="102" ht="12.75" customHeight="1">
      <c r="A102" s="114"/>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5"/>
      <c r="AA102" s="111"/>
      <c r="AB102" s="111"/>
      <c r="AC102" s="111"/>
      <c r="AD102" s="111"/>
      <c r="AE102" s="111"/>
      <c r="AF102" s="111"/>
      <c r="AG102" s="111"/>
      <c r="AH102" s="116"/>
      <c r="AI102" s="9"/>
    </row>
    <row r="103" ht="12.75" customHeight="1">
      <c r="A103" s="117"/>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118" t="s">
        <v>47</v>
      </c>
      <c r="AA103" s="91"/>
      <c r="AB103" s="91"/>
      <c r="AC103" s="91"/>
      <c r="AD103" s="91"/>
      <c r="AE103" s="91"/>
      <c r="AF103" s="91"/>
      <c r="AG103" s="91"/>
      <c r="AH103" s="119"/>
      <c r="AI103" s="9"/>
    </row>
    <row r="104" ht="12.75" customHeight="1">
      <c r="A104" s="103"/>
      <c r="B104" s="99"/>
      <c r="C104" s="99"/>
      <c r="D104" s="99"/>
      <c r="E104" s="99"/>
      <c r="F104" s="99"/>
      <c r="G104" s="99"/>
      <c r="H104" s="99"/>
      <c r="I104" s="99"/>
      <c r="J104" s="99"/>
      <c r="K104" s="99"/>
      <c r="L104" s="107" t="str">
        <f>IF(L92="3:0",A92,IF(L92="3:1",A92,IF(L92="3:2",A92,IF(L92="2:3",A90,IF(L92="1:3",A90,IF(L92="0:3",A90,""))))))</f>
        <v>Šimková Kristýna (47) (Chrast.)</v>
      </c>
      <c r="M104" s="22"/>
      <c r="N104" s="22"/>
      <c r="O104" s="22"/>
      <c r="P104" s="22"/>
      <c r="Q104" s="22"/>
      <c r="R104" s="22"/>
      <c r="S104" s="22"/>
      <c r="T104" s="22"/>
      <c r="U104" s="22"/>
      <c r="V104" s="22"/>
      <c r="W104" s="95"/>
      <c r="X104" s="95"/>
      <c r="Y104" s="95"/>
      <c r="Z104" s="95"/>
      <c r="AA104" s="95"/>
      <c r="AB104" s="95"/>
      <c r="AC104" s="95"/>
      <c r="AD104" s="95"/>
      <c r="AE104" s="95"/>
      <c r="AF104" s="95"/>
      <c r="AG104" s="95"/>
      <c r="AH104" s="97"/>
      <c r="AI104" s="9"/>
    </row>
    <row r="105" ht="12.75" customHeight="1">
      <c r="A105" s="103"/>
      <c r="B105" s="99"/>
      <c r="C105" s="99"/>
      <c r="D105" s="99"/>
      <c r="E105" s="99"/>
      <c r="F105" s="99"/>
      <c r="G105" s="99"/>
      <c r="H105" s="99"/>
      <c r="I105" s="99"/>
      <c r="J105" s="99"/>
      <c r="K105" s="99"/>
      <c r="L105" s="95"/>
      <c r="M105" s="99"/>
      <c r="N105" s="95"/>
      <c r="O105" s="95"/>
      <c r="P105" s="95"/>
      <c r="Q105" s="95"/>
      <c r="R105" s="95"/>
      <c r="S105" s="95"/>
      <c r="T105" s="95"/>
      <c r="U105" s="95"/>
      <c r="V105" s="100"/>
      <c r="W105" s="101" t="str">
        <f>IF(W106="3:0",L104,IF(W106="3:1",L104,IF(W106="3:2",L104,IF(W106="2:3",L106,IF(W106="1:3",L106,IF(W106="0:3",L106,""))))))</f>
        <v>Šimková Kristýna (47) (Chrast.)</v>
      </c>
      <c r="X105" s="22"/>
      <c r="Y105" s="22"/>
      <c r="Z105" s="22"/>
      <c r="AA105" s="22"/>
      <c r="AB105" s="22"/>
      <c r="AC105" s="22"/>
      <c r="AD105" s="22"/>
      <c r="AE105" s="22"/>
      <c r="AF105" s="22"/>
      <c r="AG105" s="22"/>
      <c r="AH105" s="97"/>
      <c r="AI105" s="9"/>
    </row>
    <row r="106" ht="12.75" customHeight="1">
      <c r="A106" s="103"/>
      <c r="B106" s="99"/>
      <c r="C106" s="99"/>
      <c r="D106" s="99"/>
      <c r="E106" s="99"/>
      <c r="F106" s="99"/>
      <c r="G106" s="99"/>
      <c r="H106" s="99"/>
      <c r="I106" s="99"/>
      <c r="J106" s="99"/>
      <c r="K106" s="99"/>
      <c r="L106" s="107" t="str">
        <f>IF(L96="3:0",A96,IF(L96="3:1",A96,IF(L96="3:2",A96,IF(L96="2:3",A94,IF(L96="1:3",A94,IF(L96="0:3",A94,""))))))</f>
        <v>Roubíček Petr (41) (STAR)</v>
      </c>
      <c r="M106" s="22"/>
      <c r="N106" s="22"/>
      <c r="O106" s="22"/>
      <c r="P106" s="22"/>
      <c r="Q106" s="22"/>
      <c r="R106" s="22"/>
      <c r="S106" s="22"/>
      <c r="T106" s="22"/>
      <c r="U106" s="22"/>
      <c r="V106" s="22"/>
      <c r="W106" s="102" t="s">
        <v>36</v>
      </c>
      <c r="AH106" s="97"/>
      <c r="AI106" s="9"/>
    </row>
    <row r="107" ht="12.75" customHeight="1">
      <c r="A107" s="114"/>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6"/>
      <c r="AI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ht="15.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row>
    <row r="210"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row>
    <row r="211"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row>
    <row r="212"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row>
    <row r="213"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row>
    <row r="214"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row>
    <row r="21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row>
    <row r="21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row>
    <row r="217"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row>
    <row r="218"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row>
    <row r="219"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row>
    <row r="220"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row>
    <row r="221"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row>
    <row r="222"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row>
    <row r="223"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row>
    <row r="224"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row>
    <row r="2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row>
    <row r="2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row>
    <row r="227"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row>
    <row r="228"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row>
    <row r="229"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row>
    <row r="230"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row>
    <row r="231"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row>
    <row r="232"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row>
    <row r="233"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row>
    <row r="234"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row>
    <row r="23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row>
    <row r="23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row>
    <row r="237"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row>
    <row r="238"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row>
    <row r="239"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row>
    <row r="240"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row>
    <row r="241"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row>
    <row r="242"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row>
    <row r="243"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row>
    <row r="244"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row>
    <row r="24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row>
    <row r="24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row>
    <row r="247"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row>
    <row r="248"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row>
    <row r="249"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row>
    <row r="250"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row>
    <row r="251"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row>
    <row r="252"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row>
    <row r="253"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row>
    <row r="254"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row>
    <row r="25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row>
    <row r="25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row>
    <row r="257"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row>
    <row r="258"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row>
    <row r="259"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row>
    <row r="260"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row>
    <row r="261"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row>
    <row r="262"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row>
    <row r="263"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row>
    <row r="264"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row>
    <row r="26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row>
    <row r="26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row>
    <row r="267"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row>
    <row r="268"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row>
    <row r="269"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row>
    <row r="270"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row>
    <row r="271"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row>
    <row r="272"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row>
    <row r="273"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row>
    <row r="274"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row>
    <row r="27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row>
    <row r="27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row>
    <row r="277"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row>
    <row r="278"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row>
    <row r="279"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row>
    <row r="280"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row>
    <row r="281"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row>
    <row r="282"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row>
    <row r="283"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row>
    <row r="284"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row>
    <row r="28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row>
    <row r="298"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row>
    <row r="299" ht="15.75" customHeight="1">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row>
    <row r="300" ht="15.7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row>
    <row r="301" ht="15.7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row>
    <row r="302" ht="15.7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row>
    <row r="303" ht="15.7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row>
    <row r="304" ht="15.7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row>
    <row r="305" ht="15.7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row>
    <row r="306" ht="15.7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row>
    <row r="307" ht="15.7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row>
    <row r="308" ht="15.7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row>
    <row r="309" ht="15.7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row>
    <row r="310" ht="15.7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row>
    <row r="311" ht="15.7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row>
    <row r="312" ht="15.7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row>
    <row r="313" ht="15.7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row>
    <row r="314" ht="15.7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row>
    <row r="315" ht="15.7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row>
    <row r="316" ht="15.7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row>
    <row r="317" ht="15.7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row>
    <row r="318" ht="15.7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row>
    <row r="319" ht="15.7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row>
    <row r="320" ht="15.7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row>
    <row r="321" ht="15.7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row>
    <row r="322" ht="15.7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row>
    <row r="323" ht="15.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row>
    <row r="324" ht="15.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row>
    <row r="325" ht="15.7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row>
    <row r="326" ht="15.7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row>
    <row r="327" ht="15.7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row>
    <row r="328" ht="15.7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row>
    <row r="329" ht="15.7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row>
    <row r="330" ht="15.7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row>
    <row r="331" ht="15.7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row>
    <row r="332" ht="15.7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row>
    <row r="333" ht="15.7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row>
    <row r="334" ht="15.7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row>
    <row r="335" ht="15.7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row>
    <row r="336" ht="15.7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row>
    <row r="337" ht="15.7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row>
    <row r="338" ht="15.7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row>
    <row r="339" ht="15.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row>
    <row r="340" ht="15.7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row>
    <row r="341" ht="15.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row>
    <row r="342" ht="15.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row>
    <row r="343" ht="15.7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row>
    <row r="344" ht="15.7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row>
    <row r="345" ht="15.7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row>
    <row r="346" ht="15.7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row>
    <row r="347" ht="15.7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row>
    <row r="348" ht="15.7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row>
    <row r="349" ht="15.7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row>
    <row r="350" ht="15.7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row>
    <row r="351" ht="15.7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row>
    <row r="352" ht="15.7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row>
    <row r="353" ht="15.7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row>
    <row r="354" ht="15.7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row>
    <row r="355" ht="15.7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row>
    <row r="356" ht="15.7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row>
    <row r="357" ht="15.7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row>
    <row r="358" ht="15.7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row>
    <row r="359" ht="15.7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row>
    <row r="360" ht="15.7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row>
    <row r="361" ht="15.7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row>
    <row r="362" ht="15.7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row>
    <row r="363" ht="15.7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row>
    <row r="364" ht="15.7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row>
    <row r="365" ht="15.7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row>
    <row r="366" ht="15.7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row>
    <row r="367" ht="15.7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row>
    <row r="368" ht="15.7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row>
    <row r="369" ht="15.7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row>
    <row r="370" ht="15.7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row>
    <row r="371" ht="15.7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row>
    <row r="372" ht="15.7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row>
    <row r="373" ht="15.7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row>
    <row r="374" ht="15.7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row>
    <row r="375" ht="15.7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row>
    <row r="932" ht="15.7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row>
    <row r="933" ht="15.7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row>
    <row r="934" ht="15.7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row>
    <row r="935" ht="15.7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row>
    <row r="936" ht="15.7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row>
    <row r="937" ht="15.7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row>
    <row r="938" ht="15.7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row>
    <row r="939" ht="15.7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row>
    <row r="940" ht="15.7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row>
    <row r="941" ht="15.7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row>
    <row r="942" ht="15.7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row>
    <row r="943" ht="15.7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row>
    <row r="944" ht="15.7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row>
    <row r="945" ht="15.7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row>
    <row r="946" ht="15.7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row>
    <row r="947" ht="15.7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row>
    <row r="948" ht="15.7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row>
    <row r="949" ht="15.7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row>
    <row r="950" ht="15.7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row>
    <row r="951" ht="15.7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row>
    <row r="952" ht="15.7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row>
    <row r="953" ht="15.7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row>
    <row r="954" ht="15.7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row>
    <row r="955" ht="15.7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row>
    <row r="956" ht="15.7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row>
    <row r="957" ht="15.7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row>
    <row r="958" ht="15.7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row>
    <row r="959" ht="15.7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row>
    <row r="960" ht="15.7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row>
    <row r="961" ht="15.7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row>
    <row r="962" ht="15.7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row>
    <row r="963" ht="15.7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row>
    <row r="964" ht="15.7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row>
    <row r="965" ht="15.7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row>
    <row r="966" ht="15.7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row>
    <row r="967" ht="15.7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row>
    <row r="968" ht="15.7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row>
    <row r="969" ht="15.7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row>
    <row r="970" ht="15.7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row>
    <row r="971" ht="15.7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row>
    <row r="972" ht="15.7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row>
    <row r="973" ht="15.7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row>
    <row r="974" ht="15.7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row>
    <row r="975" ht="15.7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row>
    <row r="976" ht="15.7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row>
    <row r="977" ht="15.7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row>
    <row r="978" ht="15.7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row>
    <row r="979" ht="15.7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row>
    <row r="980" ht="15.7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row>
    <row r="981" ht="15.7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row>
    <row r="982" ht="15.7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row>
    <row r="983" ht="15.7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row>
    <row r="984" ht="15.7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row>
    <row r="985" ht="15.7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row>
    <row r="986" ht="15.7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row>
    <row r="987" ht="15.7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row>
    <row r="988" ht="15.7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row>
    <row r="989" ht="15.7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row>
    <row r="990" ht="15.7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row>
    <row r="991" ht="15.7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row>
    <row r="992" ht="15.7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row>
    <row r="993" ht="15.7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row>
    <row r="994" ht="15.7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row>
    <row r="995" ht="15.7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row>
    <row r="996" ht="15.7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row>
    <row r="997" ht="15.75" customHeight="1">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row>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div_B!$B$5:$B$26</formula1>
    </dataValidation>
    <dataValidation type="list" allowBlank="1" showErrorMessage="1" sqref="B5:B8 B11:B14 B17:B20 B23:B26">
      <formula1>seznam!$K:$K</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fitToPage="1"/>
  </sheetPr>
  <sheetViews>
    <sheetView showGridLines="0" workbookViewId="0"/>
  </sheetViews>
  <sheetFormatPr customHeight="1" defaultColWidth="14.43" defaultRowHeight="15.0"/>
  <cols>
    <col customWidth="1" min="1" max="33" width="2.86"/>
    <col customWidth="1" min="34" max="35" width="3.14"/>
  </cols>
  <sheetData>
    <row r="1">
      <c r="A1" s="1" t="s">
        <v>0</v>
      </c>
      <c r="B1" s="2"/>
      <c r="C1" s="2"/>
      <c r="D1" s="2"/>
      <c r="E1" s="2"/>
      <c r="F1" s="2"/>
      <c r="G1" s="2"/>
      <c r="H1" s="2"/>
      <c r="I1" s="2"/>
      <c r="J1" s="3"/>
      <c r="K1" s="4" t="s">
        <v>1</v>
      </c>
      <c r="L1" s="2"/>
      <c r="M1" s="2"/>
      <c r="N1" s="2"/>
      <c r="O1" s="2"/>
      <c r="P1" s="2"/>
      <c r="Q1" s="2"/>
      <c r="R1" s="2"/>
      <c r="S1" s="2"/>
      <c r="T1" s="5"/>
      <c r="U1" s="130" t="s">
        <v>2</v>
      </c>
      <c r="V1" s="2"/>
      <c r="W1" s="2"/>
      <c r="X1" s="131" t="s">
        <v>67</v>
      </c>
      <c r="Y1" s="2"/>
      <c r="Z1" s="2"/>
      <c r="AA1" s="131" t="s">
        <v>4</v>
      </c>
      <c r="AB1" s="2"/>
      <c r="AC1" s="2"/>
      <c r="AD1" s="2"/>
      <c r="AE1" s="2"/>
      <c r="AF1" s="2"/>
      <c r="AG1" s="2"/>
      <c r="AH1" s="8"/>
      <c r="AI1" s="9"/>
    </row>
    <row r="2" ht="9.0" customHeight="1">
      <c r="A2" s="10"/>
      <c r="B2" s="11"/>
      <c r="C2" s="11"/>
      <c r="D2" s="11"/>
      <c r="E2" s="11"/>
      <c r="F2" s="11"/>
      <c r="G2" s="11"/>
      <c r="H2" s="11"/>
      <c r="I2" s="11"/>
      <c r="J2" s="11"/>
      <c r="K2" s="11"/>
      <c r="L2" s="11"/>
      <c r="M2" s="11"/>
      <c r="N2" s="11"/>
      <c r="O2" s="12"/>
      <c r="P2" s="12"/>
      <c r="Q2" s="12"/>
      <c r="R2" s="12"/>
      <c r="S2" s="12"/>
      <c r="T2" s="12"/>
      <c r="U2" s="12"/>
      <c r="V2" s="12"/>
      <c r="W2" s="12"/>
      <c r="X2" s="12"/>
      <c r="Y2" s="12"/>
      <c r="Z2" s="12"/>
      <c r="AA2" s="12"/>
      <c r="AB2" s="12"/>
      <c r="AC2" s="12"/>
      <c r="AD2" s="12"/>
      <c r="AE2" s="12"/>
      <c r="AF2" s="12"/>
      <c r="AG2" s="12"/>
      <c r="AH2" s="9"/>
      <c r="AI2" s="9"/>
    </row>
    <row r="3" ht="9.0" customHeight="1">
      <c r="A3" s="10"/>
      <c r="B3" s="11"/>
      <c r="C3" s="11"/>
      <c r="D3" s="11"/>
      <c r="E3" s="11"/>
      <c r="F3" s="11"/>
      <c r="G3" s="11"/>
      <c r="H3" s="11"/>
      <c r="I3" s="11"/>
      <c r="J3" s="11"/>
      <c r="K3" s="11"/>
      <c r="L3" s="11"/>
      <c r="M3" s="11"/>
      <c r="N3" s="11"/>
      <c r="O3" s="12"/>
      <c r="P3" s="12"/>
      <c r="Q3" s="12"/>
      <c r="R3" s="12"/>
      <c r="S3" s="12"/>
      <c r="T3" s="12"/>
      <c r="U3" s="12"/>
      <c r="V3" s="12"/>
      <c r="W3" s="12"/>
      <c r="X3" s="12"/>
      <c r="Y3" s="12"/>
      <c r="Z3" s="12"/>
      <c r="AA3" s="12"/>
      <c r="AB3" s="12"/>
      <c r="AC3" s="12"/>
      <c r="AD3" s="12"/>
      <c r="AE3" s="12"/>
      <c r="AF3" s="12"/>
      <c r="AG3" s="12"/>
      <c r="AH3" s="9"/>
      <c r="AI3" s="9"/>
    </row>
    <row r="4" ht="16.5" customHeight="1">
      <c r="A4" s="13"/>
      <c r="B4" s="2"/>
      <c r="C4" s="14" t="s">
        <v>5</v>
      </c>
      <c r="D4" s="2"/>
      <c r="E4" s="2"/>
      <c r="F4" s="2"/>
      <c r="G4" s="2"/>
      <c r="H4" s="2"/>
      <c r="I4" s="2"/>
      <c r="J4" s="2"/>
      <c r="K4" s="2"/>
      <c r="L4" s="2"/>
      <c r="M4" s="2"/>
      <c r="N4" s="8"/>
      <c r="O4" s="15">
        <v>1.0</v>
      </c>
      <c r="P4" s="2"/>
      <c r="Q4" s="16"/>
      <c r="R4" s="17">
        <v>2.0</v>
      </c>
      <c r="S4" s="2"/>
      <c r="T4" s="16"/>
      <c r="U4" s="17">
        <v>3.0</v>
      </c>
      <c r="V4" s="2"/>
      <c r="W4" s="16"/>
      <c r="X4" s="17">
        <v>4.0</v>
      </c>
      <c r="Y4" s="2"/>
      <c r="Z4" s="8"/>
      <c r="AA4" s="18" t="s">
        <v>6</v>
      </c>
      <c r="AB4" s="18" t="s">
        <v>7</v>
      </c>
      <c r="AC4" s="17" t="s">
        <v>8</v>
      </c>
      <c r="AD4" s="2"/>
      <c r="AE4" s="16"/>
      <c r="AF4" s="17" t="s">
        <v>9</v>
      </c>
      <c r="AG4" s="19" t="s">
        <v>10</v>
      </c>
      <c r="AH4" s="8"/>
      <c r="AI4" s="9"/>
    </row>
    <row r="5" ht="16.5" customHeight="1">
      <c r="A5" s="20">
        <v>1.0</v>
      </c>
      <c r="B5" s="21" t="s">
        <v>68</v>
      </c>
      <c r="C5" s="22"/>
      <c r="D5" s="22"/>
      <c r="E5" s="22"/>
      <c r="F5" s="22"/>
      <c r="G5" s="22"/>
      <c r="H5" s="22"/>
      <c r="I5" s="22"/>
      <c r="J5" s="22"/>
      <c r="K5" s="22"/>
      <c r="L5" s="22"/>
      <c r="M5" s="22"/>
      <c r="N5" s="22"/>
      <c r="O5" s="23" t="s">
        <v>12</v>
      </c>
      <c r="P5" s="24"/>
      <c r="Q5" s="25"/>
      <c r="R5" s="26">
        <v>3.0</v>
      </c>
      <c r="S5" s="27" t="s">
        <v>13</v>
      </c>
      <c r="T5" s="28">
        <v>1.0</v>
      </c>
      <c r="U5" s="29">
        <v>1.0</v>
      </c>
      <c r="V5" s="30" t="s">
        <v>13</v>
      </c>
      <c r="W5" s="31">
        <v>3.0</v>
      </c>
      <c r="X5" s="26">
        <v>3.0</v>
      </c>
      <c r="Y5" s="27" t="s">
        <v>13</v>
      </c>
      <c r="Z5" s="26">
        <v>2.0</v>
      </c>
      <c r="AA5" s="32">
        <f>IF(B5&lt;&gt;"",SUM(IF(R5&gt;T5,1,0),IF(U5&gt;W5,1,0),IF(X5&gt;Z5,1,0)),"")</f>
        <v>2</v>
      </c>
      <c r="AB5" s="33">
        <f>IF(B5&lt;&gt;"",SUM(IF(R5&lt;T5,1,0),IF(U5&lt;W5,1,0),IF(X5&lt;Z5,1,0)),"")</f>
        <v>1</v>
      </c>
      <c r="AC5" s="34">
        <f>IF(B5&lt;&gt;"",R5+U5+X5,"")</f>
        <v>7</v>
      </c>
      <c r="AD5" s="34" t="s">
        <v>13</v>
      </c>
      <c r="AE5" s="35">
        <f>IF(B5&lt;&gt;"",T5+W5+Z5,"")</f>
        <v>6</v>
      </c>
      <c r="AF5" s="36">
        <f t="shared" ref="AF5:AF8" si="1">IF(B5&lt;&gt;"",(AA5*2)+AB5,"")</f>
        <v>5</v>
      </c>
      <c r="AG5" s="84">
        <v>2.0</v>
      </c>
      <c r="AH5" s="38"/>
      <c r="AI5" s="9"/>
    </row>
    <row r="6" ht="16.5" customHeight="1">
      <c r="A6" s="39">
        <v>2.0</v>
      </c>
      <c r="B6" s="21" t="s">
        <v>69</v>
      </c>
      <c r="C6" s="22"/>
      <c r="D6" s="22"/>
      <c r="E6" s="22"/>
      <c r="F6" s="22"/>
      <c r="G6" s="22"/>
      <c r="H6" s="22"/>
      <c r="I6" s="22"/>
      <c r="J6" s="22"/>
      <c r="K6" s="22"/>
      <c r="L6" s="22"/>
      <c r="M6" s="22"/>
      <c r="N6" s="22"/>
      <c r="O6" s="40">
        <f>T5</f>
        <v>1</v>
      </c>
      <c r="P6" s="41" t="s">
        <v>13</v>
      </c>
      <c r="Q6" s="42">
        <f>R5</f>
        <v>3</v>
      </c>
      <c r="R6" s="43" t="s">
        <v>12</v>
      </c>
      <c r="S6" s="44"/>
      <c r="T6" s="45"/>
      <c r="U6" s="46">
        <v>3.0</v>
      </c>
      <c r="V6" s="47" t="s">
        <v>13</v>
      </c>
      <c r="W6" s="48">
        <v>0.0</v>
      </c>
      <c r="X6" s="46">
        <v>0.0</v>
      </c>
      <c r="Y6" s="47" t="s">
        <v>13</v>
      </c>
      <c r="Z6" s="49">
        <v>3.0</v>
      </c>
      <c r="AA6" s="50">
        <f>IF(B6&lt;&gt;"",SUM(IF(O6&gt;Q6,1,0),IF(U6&gt;W6,1,0),IF(X6&gt;Z6,1,0)),"")</f>
        <v>1</v>
      </c>
      <c r="AB6" s="51">
        <f>IF(B6&lt;&gt;"",SUM(IF(O6&lt;Q6,1,0),IF(U6&lt;W6,1,0),IF(X6&lt;Z6,1,0)),"")</f>
        <v>2</v>
      </c>
      <c r="AC6" s="52">
        <f>IF(B6&lt;&gt;"",O6+U6+X6,"")</f>
        <v>4</v>
      </c>
      <c r="AD6" s="53" t="s">
        <v>13</v>
      </c>
      <c r="AE6" s="54">
        <f>IF(B6&lt;&gt;"",Q6+W6+Z6,"")</f>
        <v>6</v>
      </c>
      <c r="AF6" s="55">
        <f t="shared" si="1"/>
        <v>4</v>
      </c>
      <c r="AG6" s="84">
        <v>4.0</v>
      </c>
      <c r="AH6" s="38"/>
      <c r="AI6" s="56"/>
    </row>
    <row r="7" ht="16.5" customHeight="1">
      <c r="A7" s="57">
        <v>3.0</v>
      </c>
      <c r="B7" s="21" t="s">
        <v>70</v>
      </c>
      <c r="C7" s="22"/>
      <c r="D7" s="22"/>
      <c r="E7" s="22"/>
      <c r="F7" s="22"/>
      <c r="G7" s="22"/>
      <c r="H7" s="22"/>
      <c r="I7" s="22"/>
      <c r="J7" s="22"/>
      <c r="K7" s="22"/>
      <c r="L7" s="22"/>
      <c r="M7" s="22"/>
      <c r="N7" s="22"/>
      <c r="O7" s="58">
        <f>W5</f>
        <v>3</v>
      </c>
      <c r="P7" s="59" t="s">
        <v>13</v>
      </c>
      <c r="Q7" s="60">
        <f>U5</f>
        <v>1</v>
      </c>
      <c r="R7" s="61">
        <f>W6</f>
        <v>0</v>
      </c>
      <c r="S7" s="59" t="s">
        <v>13</v>
      </c>
      <c r="T7" s="60">
        <f>U6</f>
        <v>3</v>
      </c>
      <c r="U7" s="43" t="s">
        <v>12</v>
      </c>
      <c r="V7" s="44"/>
      <c r="W7" s="45"/>
      <c r="X7" s="46">
        <v>3.0</v>
      </c>
      <c r="Y7" s="47" t="s">
        <v>13</v>
      </c>
      <c r="Z7" s="49">
        <v>1.0</v>
      </c>
      <c r="AA7" s="50">
        <f>IF(B7&lt;&gt;"",SUM(IF(O7&gt;Q7,1,0),IF(R7&gt;T7,1,0),IF(X7&gt;Z7,1,0)),"")</f>
        <v>2</v>
      </c>
      <c r="AB7" s="51">
        <f>IF(B7&lt;&gt;"",SUM(IF(O7&lt;Q7,1,0),IF(R7&lt;T7,1,0),IF(X7&lt;Z7,1,0)),"")</f>
        <v>1</v>
      </c>
      <c r="AC7" s="52">
        <f>IF(B7&lt;&gt;"",O7+R7+X7,"")</f>
        <v>6</v>
      </c>
      <c r="AD7" s="53" t="s">
        <v>13</v>
      </c>
      <c r="AE7" s="54">
        <f>IF(B7&lt;&gt;"",Q7+T7+Z7,"")</f>
        <v>5</v>
      </c>
      <c r="AF7" s="55">
        <f t="shared" si="1"/>
        <v>5</v>
      </c>
      <c r="AG7" s="37">
        <f t="shared" ref="AG7:AG8" si="2">IF(B7&lt;&gt;"",RANK(AF7,$AF$5:$AF$8,0),"")</f>
        <v>1</v>
      </c>
      <c r="AH7" s="38"/>
      <c r="AI7" s="56"/>
    </row>
    <row r="8" ht="16.5" customHeight="1">
      <c r="A8" s="62">
        <v>4.0</v>
      </c>
      <c r="B8" s="63" t="s">
        <v>71</v>
      </c>
      <c r="C8" s="64"/>
      <c r="D8" s="64"/>
      <c r="E8" s="64"/>
      <c r="F8" s="64"/>
      <c r="G8" s="64"/>
      <c r="H8" s="64"/>
      <c r="I8" s="64"/>
      <c r="J8" s="64"/>
      <c r="K8" s="64"/>
      <c r="L8" s="64"/>
      <c r="M8" s="64"/>
      <c r="N8" s="64"/>
      <c r="O8" s="65">
        <f>Z5</f>
        <v>2</v>
      </c>
      <c r="P8" s="66" t="s">
        <v>13</v>
      </c>
      <c r="Q8" s="67">
        <f>X5</f>
        <v>3</v>
      </c>
      <c r="R8" s="68">
        <f>Z6</f>
        <v>3</v>
      </c>
      <c r="S8" s="66" t="s">
        <v>13</v>
      </c>
      <c r="T8" s="69">
        <f>X6</f>
        <v>0</v>
      </c>
      <c r="U8" s="68">
        <f>Z7</f>
        <v>1</v>
      </c>
      <c r="V8" s="70" t="s">
        <v>13</v>
      </c>
      <c r="W8" s="69">
        <f>X7</f>
        <v>3</v>
      </c>
      <c r="X8" s="71" t="s">
        <v>12</v>
      </c>
      <c r="Y8" s="72"/>
      <c r="Z8" s="73"/>
      <c r="AA8" s="74">
        <f>IF(B8&lt;&gt;"",SUM(IF(O8&gt;Q8,1,0),IF(R8&gt;T8,1,0),IF(U8&gt;W8,1,0)),"")</f>
        <v>1</v>
      </c>
      <c r="AB8" s="75">
        <f>IF(B8&lt;&gt;"",SUM(IF(O8&lt;Q8,1,0),IF(R8&lt;T8,1,0),IF(U8&lt;W8,1,0)),"")</f>
        <v>2</v>
      </c>
      <c r="AC8" s="76">
        <f>IF(B8&lt;&gt;"",O8+R8+U8,"")</f>
        <v>6</v>
      </c>
      <c r="AD8" s="77" t="s">
        <v>13</v>
      </c>
      <c r="AE8" s="78">
        <f>IF(B8&lt;&gt;"",Q8+T8+W8,"")</f>
        <v>6</v>
      </c>
      <c r="AF8" s="79">
        <f t="shared" si="1"/>
        <v>4</v>
      </c>
      <c r="AG8" s="80">
        <f t="shared" si="2"/>
        <v>3</v>
      </c>
      <c r="AH8" s="81"/>
      <c r="AI8" s="56"/>
    </row>
    <row r="9" ht="16.5" customHeight="1">
      <c r="A9" s="9"/>
      <c r="B9" s="11"/>
      <c r="C9" s="11"/>
      <c r="D9" s="11"/>
      <c r="E9" s="11"/>
      <c r="F9" s="11"/>
      <c r="G9" s="11"/>
      <c r="H9" s="11"/>
      <c r="I9" s="11"/>
      <c r="J9" s="11"/>
      <c r="K9" s="11"/>
      <c r="L9" s="11"/>
      <c r="M9" s="11"/>
      <c r="N9" s="11"/>
      <c r="O9" s="12"/>
      <c r="P9" s="12"/>
      <c r="Q9" s="12"/>
      <c r="R9" s="12"/>
      <c r="S9" s="12"/>
      <c r="T9" s="12"/>
      <c r="U9" s="12"/>
      <c r="V9" s="12"/>
      <c r="W9" s="12"/>
      <c r="X9" s="12"/>
      <c r="Y9" s="12"/>
      <c r="Z9" s="12"/>
      <c r="AA9" s="12"/>
      <c r="AB9" s="12"/>
      <c r="AC9" s="12"/>
      <c r="AD9" s="12"/>
      <c r="AE9" s="12"/>
      <c r="AF9" s="82"/>
      <c r="AG9" s="82"/>
      <c r="AH9" s="9"/>
      <c r="AI9" s="9"/>
    </row>
    <row r="10" ht="16.5" customHeight="1">
      <c r="A10" s="13"/>
      <c r="B10" s="2"/>
      <c r="C10" s="83" t="s">
        <v>17</v>
      </c>
      <c r="D10" s="2"/>
      <c r="E10" s="2"/>
      <c r="F10" s="2"/>
      <c r="G10" s="2"/>
      <c r="H10" s="2"/>
      <c r="I10" s="2"/>
      <c r="J10" s="2"/>
      <c r="K10" s="2"/>
      <c r="L10" s="2"/>
      <c r="M10" s="2"/>
      <c r="N10" s="8"/>
      <c r="O10" s="15">
        <v>1.0</v>
      </c>
      <c r="P10" s="2"/>
      <c r="Q10" s="16"/>
      <c r="R10" s="17">
        <v>2.0</v>
      </c>
      <c r="S10" s="2"/>
      <c r="T10" s="16"/>
      <c r="U10" s="17">
        <v>3.0</v>
      </c>
      <c r="V10" s="2"/>
      <c r="W10" s="16"/>
      <c r="X10" s="17">
        <v>4.0</v>
      </c>
      <c r="Y10" s="2"/>
      <c r="Z10" s="8"/>
      <c r="AA10" s="18" t="s">
        <v>6</v>
      </c>
      <c r="AB10" s="18" t="s">
        <v>7</v>
      </c>
      <c r="AC10" s="17" t="s">
        <v>8</v>
      </c>
      <c r="AD10" s="2"/>
      <c r="AE10" s="16"/>
      <c r="AF10" s="17" t="s">
        <v>9</v>
      </c>
      <c r="AG10" s="19" t="s">
        <v>10</v>
      </c>
      <c r="AH10" s="8"/>
      <c r="AI10" s="9"/>
    </row>
    <row r="11" ht="16.5" customHeight="1">
      <c r="A11" s="20">
        <v>1.0</v>
      </c>
      <c r="B11" s="21" t="s">
        <v>72</v>
      </c>
      <c r="C11" s="22"/>
      <c r="D11" s="22"/>
      <c r="E11" s="22"/>
      <c r="F11" s="22"/>
      <c r="G11" s="22"/>
      <c r="H11" s="22"/>
      <c r="I11" s="22"/>
      <c r="J11" s="22"/>
      <c r="K11" s="22"/>
      <c r="L11" s="22"/>
      <c r="M11" s="22"/>
      <c r="N11" s="22"/>
      <c r="O11" s="23" t="s">
        <v>12</v>
      </c>
      <c r="P11" s="24"/>
      <c r="Q11" s="25"/>
      <c r="R11" s="26">
        <v>3.0</v>
      </c>
      <c r="S11" s="27" t="s">
        <v>13</v>
      </c>
      <c r="T11" s="28">
        <v>0.0</v>
      </c>
      <c r="U11" s="29">
        <v>3.0</v>
      </c>
      <c r="V11" s="30" t="s">
        <v>13</v>
      </c>
      <c r="W11" s="31">
        <v>2.0</v>
      </c>
      <c r="X11" s="26">
        <v>3.0</v>
      </c>
      <c r="Y11" s="27" t="s">
        <v>13</v>
      </c>
      <c r="Z11" s="26">
        <v>1.0</v>
      </c>
      <c r="AA11" s="32">
        <f>IF(B11&lt;&gt;"",SUM(IF(R11&gt;T11,1,0),IF(U11&gt;W11,1,0),IF(X11&gt;Z11,1,0)),"")</f>
        <v>3</v>
      </c>
      <c r="AB11" s="33">
        <f>IF(B11&lt;&gt;"",SUM(IF(R11&lt;T11,1,0),IF(U11&lt;W11,1,0),IF(X11&lt;Z11,1,0)),"")</f>
        <v>0</v>
      </c>
      <c r="AC11" s="34">
        <f>IF(B11&lt;&gt;"",R11+U11+X11,"")</f>
        <v>9</v>
      </c>
      <c r="AD11" s="34" t="s">
        <v>13</v>
      </c>
      <c r="AE11" s="35">
        <f>IF(B11&lt;&gt;"",T11+W11+Z11,"")</f>
        <v>3</v>
      </c>
      <c r="AF11" s="36">
        <f t="shared" ref="AF11:AF14" si="3">IF(B11&lt;&gt;"",(AA11*2)+AB11,"")</f>
        <v>6</v>
      </c>
      <c r="AG11" s="37">
        <f>IF(B11&lt;&gt;"",RANK(AF11,$AF$11:$AF$14,0),"")</f>
        <v>1</v>
      </c>
      <c r="AH11" s="38"/>
      <c r="AI11" s="9"/>
    </row>
    <row r="12" ht="16.5" customHeight="1">
      <c r="A12" s="39">
        <v>2.0</v>
      </c>
      <c r="B12" s="21" t="s">
        <v>73</v>
      </c>
      <c r="C12" s="22"/>
      <c r="D12" s="22"/>
      <c r="E12" s="22"/>
      <c r="F12" s="22"/>
      <c r="G12" s="22"/>
      <c r="H12" s="22"/>
      <c r="I12" s="22"/>
      <c r="J12" s="22"/>
      <c r="K12" s="22"/>
      <c r="L12" s="22"/>
      <c r="M12" s="22"/>
      <c r="N12" s="22"/>
      <c r="O12" s="40">
        <f>T11</f>
        <v>0</v>
      </c>
      <c r="P12" s="41" t="s">
        <v>13</v>
      </c>
      <c r="Q12" s="42">
        <f>R11</f>
        <v>3</v>
      </c>
      <c r="R12" s="43" t="s">
        <v>12</v>
      </c>
      <c r="S12" s="44"/>
      <c r="T12" s="45"/>
      <c r="U12" s="46">
        <v>1.0</v>
      </c>
      <c r="V12" s="47" t="s">
        <v>13</v>
      </c>
      <c r="W12" s="48">
        <v>3.0</v>
      </c>
      <c r="X12" s="46">
        <v>3.0</v>
      </c>
      <c r="Y12" s="47" t="s">
        <v>13</v>
      </c>
      <c r="Z12" s="49">
        <v>1.0</v>
      </c>
      <c r="AA12" s="50">
        <f>IF(B12&lt;&gt;"",SUM(IF(O12&gt;Q12,1,0),IF(U12&gt;W12,1,0),IF(X12&gt;Z12,1,0)),"")</f>
        <v>1</v>
      </c>
      <c r="AB12" s="51">
        <f>IF(B12&lt;&gt;"",SUM(IF(O12&lt;Q12,1,0),IF(U12&lt;W12,1,0),IF(X12&lt;Z12,1,0)),"")</f>
        <v>2</v>
      </c>
      <c r="AC12" s="52">
        <f>IF(B12&lt;&gt;"",O12+U12+X12,"")</f>
        <v>4</v>
      </c>
      <c r="AD12" s="53" t="s">
        <v>13</v>
      </c>
      <c r="AE12" s="54">
        <f>IF(B12&lt;&gt;"",Q12+W12+Z12,"")</f>
        <v>7</v>
      </c>
      <c r="AF12" s="55">
        <f t="shared" si="3"/>
        <v>4</v>
      </c>
      <c r="AG12" s="84">
        <v>3.0</v>
      </c>
      <c r="AH12" s="38"/>
      <c r="AI12" s="56" t="s">
        <v>24</v>
      </c>
    </row>
    <row r="13" ht="16.5" customHeight="1">
      <c r="A13" s="57">
        <v>3.0</v>
      </c>
      <c r="B13" s="21" t="s">
        <v>74</v>
      </c>
      <c r="C13" s="22"/>
      <c r="D13" s="22"/>
      <c r="E13" s="22"/>
      <c r="F13" s="22"/>
      <c r="G13" s="22"/>
      <c r="H13" s="22"/>
      <c r="I13" s="22"/>
      <c r="J13" s="22"/>
      <c r="K13" s="22"/>
      <c r="L13" s="22"/>
      <c r="M13" s="22"/>
      <c r="N13" s="22"/>
      <c r="O13" s="58">
        <f>W11</f>
        <v>2</v>
      </c>
      <c r="P13" s="59" t="s">
        <v>13</v>
      </c>
      <c r="Q13" s="60">
        <f>U11</f>
        <v>3</v>
      </c>
      <c r="R13" s="61">
        <f>W12</f>
        <v>3</v>
      </c>
      <c r="S13" s="59" t="s">
        <v>13</v>
      </c>
      <c r="T13" s="60">
        <f>U12</f>
        <v>1</v>
      </c>
      <c r="U13" s="43" t="s">
        <v>12</v>
      </c>
      <c r="V13" s="44"/>
      <c r="W13" s="45"/>
      <c r="X13" s="46">
        <v>2.0</v>
      </c>
      <c r="Y13" s="47" t="s">
        <v>13</v>
      </c>
      <c r="Z13" s="49">
        <v>3.0</v>
      </c>
      <c r="AA13" s="50">
        <f>IF(B13&lt;&gt;"",SUM(IF(O13&gt;Q13,1,0),IF(R13&gt;T13,1,0),IF(X13&gt;Z13,1,0)),"")</f>
        <v>1</v>
      </c>
      <c r="AB13" s="51">
        <f>IF(B13&lt;&gt;"",SUM(IF(O13&lt;Q13,1,0),IF(R13&lt;T13,1,0),IF(X13&lt;Z13,1,0)),"")</f>
        <v>2</v>
      </c>
      <c r="AC13" s="52">
        <f>IF(B13&lt;&gt;"",O13+R13+X13,"")</f>
        <v>7</v>
      </c>
      <c r="AD13" s="53" t="s">
        <v>13</v>
      </c>
      <c r="AE13" s="54">
        <f>IF(B13&lt;&gt;"",Q13+T13+Z13,"")</f>
        <v>7</v>
      </c>
      <c r="AF13" s="55">
        <f t="shared" si="3"/>
        <v>4</v>
      </c>
      <c r="AG13" s="37">
        <f>IF(B13&lt;&gt;"",RANK(AF13,$AF$11:$AF$14,0),"")</f>
        <v>2</v>
      </c>
      <c r="AH13" s="38"/>
      <c r="AI13" s="56" t="s">
        <v>22</v>
      </c>
    </row>
    <row r="14" ht="16.5" customHeight="1">
      <c r="A14" s="62">
        <v>4.0</v>
      </c>
      <c r="B14" s="63" t="s">
        <v>75</v>
      </c>
      <c r="C14" s="64"/>
      <c r="D14" s="64"/>
      <c r="E14" s="64"/>
      <c r="F14" s="64"/>
      <c r="G14" s="64"/>
      <c r="H14" s="64"/>
      <c r="I14" s="64"/>
      <c r="J14" s="64"/>
      <c r="K14" s="64"/>
      <c r="L14" s="64"/>
      <c r="M14" s="64"/>
      <c r="N14" s="64"/>
      <c r="O14" s="65">
        <f>Z11</f>
        <v>1</v>
      </c>
      <c r="P14" s="66" t="s">
        <v>13</v>
      </c>
      <c r="Q14" s="67">
        <f>X11</f>
        <v>3</v>
      </c>
      <c r="R14" s="68">
        <f>Z12</f>
        <v>1</v>
      </c>
      <c r="S14" s="66" t="s">
        <v>13</v>
      </c>
      <c r="T14" s="69">
        <f>X12</f>
        <v>3</v>
      </c>
      <c r="U14" s="68">
        <f>Z13</f>
        <v>3</v>
      </c>
      <c r="V14" s="70" t="s">
        <v>13</v>
      </c>
      <c r="W14" s="69">
        <f>X13</f>
        <v>2</v>
      </c>
      <c r="X14" s="71" t="s">
        <v>12</v>
      </c>
      <c r="Y14" s="72"/>
      <c r="Z14" s="73"/>
      <c r="AA14" s="74">
        <f>IF(B14&lt;&gt;"",SUM(IF(O14&gt;Q14,1,0),IF(R14&gt;T14,1,0),IF(U14&gt;W14,1,0)),"")</f>
        <v>1</v>
      </c>
      <c r="AB14" s="75">
        <f>IF(B14&lt;&gt;"",SUM(IF(O14&lt;Q14,1,0),IF(R14&lt;T14,1,0),IF(U14&lt;W14,1,0)),"")</f>
        <v>2</v>
      </c>
      <c r="AC14" s="76">
        <f>IF(B14&lt;&gt;"",O14+R14+U14,"")</f>
        <v>5</v>
      </c>
      <c r="AD14" s="77" t="s">
        <v>13</v>
      </c>
      <c r="AE14" s="78">
        <f>IF(B14&lt;&gt;"",Q14+T14+W14,"")</f>
        <v>8</v>
      </c>
      <c r="AF14" s="79">
        <f t="shared" si="3"/>
        <v>4</v>
      </c>
      <c r="AG14" s="85">
        <v>4.0</v>
      </c>
      <c r="AH14" s="81"/>
      <c r="AI14" s="56" t="s">
        <v>20</v>
      </c>
    </row>
    <row r="15" ht="16.5" customHeight="1">
      <c r="A15" s="9"/>
      <c r="B15" s="11"/>
      <c r="C15" s="11"/>
      <c r="D15" s="11"/>
      <c r="E15" s="11"/>
      <c r="F15" s="11"/>
      <c r="G15" s="11"/>
      <c r="H15" s="11"/>
      <c r="I15" s="11"/>
      <c r="J15" s="11"/>
      <c r="K15" s="11"/>
      <c r="L15" s="11"/>
      <c r="M15" s="11"/>
      <c r="N15" s="11"/>
      <c r="O15" s="12"/>
      <c r="P15" s="12"/>
      <c r="Q15" s="12"/>
      <c r="R15" s="12"/>
      <c r="S15" s="12"/>
      <c r="T15" s="12"/>
      <c r="U15" s="12"/>
      <c r="V15" s="12"/>
      <c r="W15" s="12"/>
      <c r="X15" s="12"/>
      <c r="Y15" s="12"/>
      <c r="Z15" s="12"/>
      <c r="AA15" s="12"/>
      <c r="AB15" s="12"/>
      <c r="AC15" s="12"/>
      <c r="AD15" s="12"/>
      <c r="AE15" s="12"/>
      <c r="AF15" s="12"/>
      <c r="AG15" s="12"/>
      <c r="AH15" s="86"/>
      <c r="AI15" s="9"/>
    </row>
    <row r="16" ht="16.5" customHeight="1">
      <c r="A16" s="13"/>
      <c r="B16" s="2"/>
      <c r="C16" s="83" t="s">
        <v>25</v>
      </c>
      <c r="D16" s="2"/>
      <c r="E16" s="2"/>
      <c r="F16" s="2"/>
      <c r="G16" s="2"/>
      <c r="H16" s="2"/>
      <c r="I16" s="2"/>
      <c r="J16" s="2"/>
      <c r="K16" s="2"/>
      <c r="L16" s="2"/>
      <c r="M16" s="2"/>
      <c r="N16" s="8"/>
      <c r="O16" s="15">
        <v>1.0</v>
      </c>
      <c r="P16" s="2"/>
      <c r="Q16" s="16"/>
      <c r="R16" s="17">
        <v>2.0</v>
      </c>
      <c r="S16" s="2"/>
      <c r="T16" s="16"/>
      <c r="U16" s="17">
        <v>3.0</v>
      </c>
      <c r="V16" s="2"/>
      <c r="W16" s="16"/>
      <c r="X16" s="17">
        <v>4.0</v>
      </c>
      <c r="Y16" s="2"/>
      <c r="Z16" s="8"/>
      <c r="AA16" s="18" t="s">
        <v>6</v>
      </c>
      <c r="AB16" s="18" t="s">
        <v>7</v>
      </c>
      <c r="AC16" s="17" t="s">
        <v>8</v>
      </c>
      <c r="AD16" s="2"/>
      <c r="AE16" s="16"/>
      <c r="AF16" s="17" t="s">
        <v>9</v>
      </c>
      <c r="AG16" s="19" t="s">
        <v>10</v>
      </c>
      <c r="AH16" s="8"/>
      <c r="AI16" s="9"/>
    </row>
    <row r="17" ht="16.5" customHeight="1">
      <c r="A17" s="20">
        <v>1.0</v>
      </c>
      <c r="B17" s="21" t="s">
        <v>76</v>
      </c>
      <c r="C17" s="22"/>
      <c r="D17" s="22"/>
      <c r="E17" s="22"/>
      <c r="F17" s="22"/>
      <c r="G17" s="22"/>
      <c r="H17" s="22"/>
      <c r="I17" s="22"/>
      <c r="J17" s="22"/>
      <c r="K17" s="22"/>
      <c r="L17" s="22"/>
      <c r="M17" s="22"/>
      <c r="N17" s="22"/>
      <c r="O17" s="23" t="s">
        <v>12</v>
      </c>
      <c r="P17" s="24"/>
      <c r="Q17" s="25"/>
      <c r="R17" s="26">
        <v>1.0</v>
      </c>
      <c r="S17" s="27" t="s">
        <v>13</v>
      </c>
      <c r="T17" s="28">
        <v>3.0</v>
      </c>
      <c r="U17" s="29">
        <v>3.0</v>
      </c>
      <c r="V17" s="30" t="s">
        <v>13</v>
      </c>
      <c r="W17" s="31">
        <v>2.0</v>
      </c>
      <c r="X17" s="26"/>
      <c r="Y17" s="27" t="s">
        <v>13</v>
      </c>
      <c r="Z17" s="26"/>
      <c r="AA17" s="32">
        <f>IF(B17&lt;&gt;"",SUM(IF(R17&gt;T17,1,0),IF(U17&gt;W17,1,0),IF(X17&gt;Z17,1,0)),"")</f>
        <v>1</v>
      </c>
      <c r="AB17" s="33">
        <f>IF(B17&lt;&gt;"",SUM(IF(R17&lt;T17,1,0),IF(U17&lt;W17,1,0),IF(X17&lt;Z17,1,0)),"")</f>
        <v>1</v>
      </c>
      <c r="AC17" s="34">
        <f>IF(B17&lt;&gt;"",R17+U17+X17,"")</f>
        <v>4</v>
      </c>
      <c r="AD17" s="34" t="s">
        <v>13</v>
      </c>
      <c r="AE17" s="35">
        <f>IF(B17&lt;&gt;"",T17+W17+Z17,"")</f>
        <v>5</v>
      </c>
      <c r="AF17" s="36">
        <f t="shared" ref="AF17:AF20" si="4">IF(B17&lt;&gt;"",(AA17*2)+AB17,"")</f>
        <v>3</v>
      </c>
      <c r="AG17" s="37">
        <f t="shared" ref="AG17:AG20" si="5">IF(B17&lt;&gt;"",RANK(AF17,$AF$17:$AF$20,0),"")</f>
        <v>2</v>
      </c>
      <c r="AH17" s="38"/>
      <c r="AI17" s="9"/>
    </row>
    <row r="18" ht="16.5" customHeight="1">
      <c r="A18" s="39">
        <v>2.0</v>
      </c>
      <c r="B18" s="21" t="s">
        <v>77</v>
      </c>
      <c r="C18" s="22"/>
      <c r="D18" s="22"/>
      <c r="E18" s="22"/>
      <c r="F18" s="22"/>
      <c r="G18" s="22"/>
      <c r="H18" s="22"/>
      <c r="I18" s="22"/>
      <c r="J18" s="22"/>
      <c r="K18" s="22"/>
      <c r="L18" s="22"/>
      <c r="M18" s="22"/>
      <c r="N18" s="22"/>
      <c r="O18" s="40">
        <f>T17</f>
        <v>3</v>
      </c>
      <c r="P18" s="41" t="s">
        <v>13</v>
      </c>
      <c r="Q18" s="42">
        <f>R17</f>
        <v>1</v>
      </c>
      <c r="R18" s="43" t="s">
        <v>12</v>
      </c>
      <c r="S18" s="44"/>
      <c r="T18" s="45"/>
      <c r="U18" s="46">
        <v>3.0</v>
      </c>
      <c r="V18" s="47" t="s">
        <v>13</v>
      </c>
      <c r="W18" s="48">
        <v>1.0</v>
      </c>
      <c r="X18" s="46"/>
      <c r="Y18" s="47" t="s">
        <v>13</v>
      </c>
      <c r="Z18" s="49"/>
      <c r="AA18" s="50">
        <f>IF(B18&lt;&gt;"",SUM(IF(O18&gt;Q18,1,0),IF(U18&gt;W18,1,0),IF(X18&gt;Z18,1,0)),"")</f>
        <v>2</v>
      </c>
      <c r="AB18" s="51">
        <f>IF(B18&lt;&gt;"",SUM(IF(O18&lt;Q18,1,0),IF(U18&lt;W18,1,0),IF(X18&lt;Z18,1,0)),"")</f>
        <v>0</v>
      </c>
      <c r="AC18" s="52">
        <f>IF(B18&lt;&gt;"",O18+U18+X18,"")</f>
        <v>6</v>
      </c>
      <c r="AD18" s="53" t="s">
        <v>13</v>
      </c>
      <c r="AE18" s="54">
        <f>IF(B18&lt;&gt;"",Q18+W18+Z18,"")</f>
        <v>2</v>
      </c>
      <c r="AF18" s="55">
        <f t="shared" si="4"/>
        <v>4</v>
      </c>
      <c r="AG18" s="37">
        <f t="shared" si="5"/>
        <v>1</v>
      </c>
      <c r="AH18" s="38"/>
      <c r="AI18" s="9"/>
    </row>
    <row r="19" ht="16.5" customHeight="1">
      <c r="A19" s="57">
        <v>3.0</v>
      </c>
      <c r="B19" s="21" t="s">
        <v>78</v>
      </c>
      <c r="C19" s="22"/>
      <c r="D19" s="22"/>
      <c r="E19" s="22"/>
      <c r="F19" s="22"/>
      <c r="G19" s="22"/>
      <c r="H19" s="22"/>
      <c r="I19" s="22"/>
      <c r="J19" s="22"/>
      <c r="K19" s="22"/>
      <c r="L19" s="22"/>
      <c r="M19" s="22"/>
      <c r="N19" s="22"/>
      <c r="O19" s="58">
        <f>W17</f>
        <v>2</v>
      </c>
      <c r="P19" s="59" t="s">
        <v>13</v>
      </c>
      <c r="Q19" s="60">
        <f>U17</f>
        <v>3</v>
      </c>
      <c r="R19" s="61">
        <f>W18</f>
        <v>1</v>
      </c>
      <c r="S19" s="59" t="s">
        <v>13</v>
      </c>
      <c r="T19" s="60">
        <f>U18</f>
        <v>3</v>
      </c>
      <c r="U19" s="43" t="s">
        <v>12</v>
      </c>
      <c r="V19" s="44"/>
      <c r="W19" s="45"/>
      <c r="X19" s="46"/>
      <c r="Y19" s="47" t="s">
        <v>13</v>
      </c>
      <c r="Z19" s="49"/>
      <c r="AA19" s="50">
        <f>IF(B19&lt;&gt;"",SUM(IF(O19&gt;Q19,1,0),IF(R19&gt;T19,1,0),IF(X19&gt;Z19,1,0)),"")</f>
        <v>0</v>
      </c>
      <c r="AB19" s="51">
        <f>IF(B19&lt;&gt;"",SUM(IF(O19&lt;Q19,1,0),IF(R19&lt;T19,1,0),IF(X19&lt;Z19,1,0)),"")</f>
        <v>2</v>
      </c>
      <c r="AC19" s="52">
        <f>IF(B19&lt;&gt;"",O19+R19+X19,"")</f>
        <v>3</v>
      </c>
      <c r="AD19" s="53" t="s">
        <v>13</v>
      </c>
      <c r="AE19" s="54">
        <f>IF(B19&lt;&gt;"",Q19+T19+Z19,"")</f>
        <v>6</v>
      </c>
      <c r="AF19" s="55">
        <f t="shared" si="4"/>
        <v>2</v>
      </c>
      <c r="AG19" s="37">
        <f t="shared" si="5"/>
        <v>3</v>
      </c>
      <c r="AH19" s="38"/>
      <c r="AI19" s="9"/>
    </row>
    <row r="20" ht="16.5" customHeight="1">
      <c r="A20" s="62">
        <v>4.0</v>
      </c>
      <c r="B20" s="63"/>
      <c r="C20" s="64"/>
      <c r="D20" s="64"/>
      <c r="E20" s="64"/>
      <c r="F20" s="64"/>
      <c r="G20" s="64"/>
      <c r="H20" s="64"/>
      <c r="I20" s="64"/>
      <c r="J20" s="64"/>
      <c r="K20" s="64"/>
      <c r="L20" s="64"/>
      <c r="M20" s="64"/>
      <c r="N20" s="64"/>
      <c r="O20" s="65" t="str">
        <f>Z17</f>
        <v/>
      </c>
      <c r="P20" s="66" t="s">
        <v>13</v>
      </c>
      <c r="Q20" s="67" t="str">
        <f>X17</f>
        <v/>
      </c>
      <c r="R20" s="68" t="str">
        <f>Z18</f>
        <v/>
      </c>
      <c r="S20" s="66" t="s">
        <v>13</v>
      </c>
      <c r="T20" s="69" t="str">
        <f>X18</f>
        <v/>
      </c>
      <c r="U20" s="68" t="str">
        <f>Z19</f>
        <v/>
      </c>
      <c r="V20" s="70" t="s">
        <v>13</v>
      </c>
      <c r="W20" s="69" t="str">
        <f>X19</f>
        <v/>
      </c>
      <c r="X20" s="71" t="s">
        <v>12</v>
      </c>
      <c r="Y20" s="72"/>
      <c r="Z20" s="73"/>
      <c r="AA20" s="74" t="str">
        <f>IF(B20&lt;&gt;"",SUM(IF(O20&gt;Q20,1,0),IF(R20&gt;T20,1,0),IF(U20&gt;W20,1,0)),"")</f>
        <v/>
      </c>
      <c r="AB20" s="75" t="str">
        <f>IF(B20&lt;&gt;"",SUM(IF(O20&lt;Q20,1,0),IF(R20&lt;T20,1,0),IF(U20&lt;W20,1,0)),"")</f>
        <v/>
      </c>
      <c r="AC20" s="76" t="str">
        <f>IF(B20&lt;&gt;"",O20+R20+U20,"")</f>
        <v/>
      </c>
      <c r="AD20" s="77" t="s">
        <v>13</v>
      </c>
      <c r="AE20" s="78" t="str">
        <f>IF(B20&lt;&gt;"",Q20+T20+W20,"")</f>
        <v/>
      </c>
      <c r="AF20" s="79" t="str">
        <f t="shared" si="4"/>
        <v/>
      </c>
      <c r="AG20" s="80" t="str">
        <f t="shared" si="5"/>
        <v/>
      </c>
      <c r="AH20" s="81"/>
      <c r="AI20" s="9"/>
    </row>
    <row r="21" ht="16.5" customHeight="1">
      <c r="A21" s="9"/>
      <c r="B21" s="11"/>
      <c r="C21" s="11"/>
      <c r="D21" s="11"/>
      <c r="E21" s="11"/>
      <c r="F21" s="11"/>
      <c r="G21" s="11"/>
      <c r="H21" s="11"/>
      <c r="I21" s="11"/>
      <c r="J21" s="11"/>
      <c r="K21" s="11"/>
      <c r="L21" s="11"/>
      <c r="M21" s="11"/>
      <c r="N21" s="11"/>
      <c r="O21" s="12"/>
      <c r="P21" s="12"/>
      <c r="Q21" s="12"/>
      <c r="R21" s="12"/>
      <c r="S21" s="12"/>
      <c r="T21" s="12"/>
      <c r="U21" s="12"/>
      <c r="V21" s="12"/>
      <c r="W21" s="12"/>
      <c r="X21" s="12"/>
      <c r="Y21" s="12"/>
      <c r="Z21" s="12"/>
      <c r="AA21" s="12"/>
      <c r="AB21" s="12"/>
      <c r="AC21" s="12"/>
      <c r="AD21" s="12"/>
      <c r="AE21" s="12"/>
      <c r="AF21" s="12"/>
      <c r="AG21" s="12"/>
      <c r="AH21" s="86"/>
      <c r="AI21" s="9"/>
    </row>
    <row r="22" ht="16.5" customHeight="1">
      <c r="A22" s="13"/>
      <c r="B22" s="2"/>
      <c r="C22" s="83" t="s">
        <v>30</v>
      </c>
      <c r="D22" s="2"/>
      <c r="E22" s="2"/>
      <c r="F22" s="2"/>
      <c r="G22" s="2"/>
      <c r="H22" s="2"/>
      <c r="I22" s="2"/>
      <c r="J22" s="2"/>
      <c r="K22" s="2"/>
      <c r="L22" s="2"/>
      <c r="M22" s="2"/>
      <c r="N22" s="8"/>
      <c r="O22" s="15">
        <v>1.0</v>
      </c>
      <c r="P22" s="2"/>
      <c r="Q22" s="16"/>
      <c r="R22" s="17">
        <v>2.0</v>
      </c>
      <c r="S22" s="2"/>
      <c r="T22" s="16"/>
      <c r="U22" s="17">
        <v>3.0</v>
      </c>
      <c r="V22" s="2"/>
      <c r="W22" s="16"/>
      <c r="X22" s="17">
        <v>4.0</v>
      </c>
      <c r="Y22" s="2"/>
      <c r="Z22" s="8"/>
      <c r="AA22" s="18" t="s">
        <v>6</v>
      </c>
      <c r="AB22" s="18" t="s">
        <v>7</v>
      </c>
      <c r="AC22" s="17" t="s">
        <v>8</v>
      </c>
      <c r="AD22" s="2"/>
      <c r="AE22" s="16"/>
      <c r="AF22" s="17" t="s">
        <v>9</v>
      </c>
      <c r="AG22" s="19" t="s">
        <v>10</v>
      </c>
      <c r="AH22" s="8"/>
      <c r="AI22" s="9"/>
    </row>
    <row r="23" ht="16.5" customHeight="1">
      <c r="A23" s="20">
        <v>1.0</v>
      </c>
      <c r="B23" s="21" t="s">
        <v>79</v>
      </c>
      <c r="C23" s="22"/>
      <c r="D23" s="22"/>
      <c r="E23" s="22"/>
      <c r="F23" s="22"/>
      <c r="G23" s="22"/>
      <c r="H23" s="22"/>
      <c r="I23" s="22"/>
      <c r="J23" s="22"/>
      <c r="K23" s="22"/>
      <c r="L23" s="22"/>
      <c r="M23" s="22"/>
      <c r="N23" s="22"/>
      <c r="O23" s="23" t="s">
        <v>12</v>
      </c>
      <c r="P23" s="24"/>
      <c r="Q23" s="25"/>
      <c r="R23" s="26">
        <v>2.0</v>
      </c>
      <c r="S23" s="27" t="s">
        <v>13</v>
      </c>
      <c r="T23" s="28">
        <v>3.0</v>
      </c>
      <c r="U23" s="29">
        <v>3.0</v>
      </c>
      <c r="V23" s="30" t="s">
        <v>13</v>
      </c>
      <c r="W23" s="31">
        <v>1.0</v>
      </c>
      <c r="X23" s="26"/>
      <c r="Y23" s="27" t="s">
        <v>13</v>
      </c>
      <c r="Z23" s="26"/>
      <c r="AA23" s="32">
        <f>IF(B23&lt;&gt;"",SUM(IF(R23&gt;T23,1,0),IF(U23&gt;W23,1,0),IF(X23&gt;Z23,1,0)),"")</f>
        <v>1</v>
      </c>
      <c r="AB23" s="33">
        <f>IF(B23&lt;&gt;"",SUM(IF(R23&lt;T23,1,0),IF(U23&lt;W23,1,0),IF(X23&lt;Z23,1,0)),"")</f>
        <v>1</v>
      </c>
      <c r="AC23" s="34">
        <f>IF(B23&lt;&gt;"",R23+U23+X23,"")</f>
        <v>5</v>
      </c>
      <c r="AD23" s="34" t="s">
        <v>13</v>
      </c>
      <c r="AE23" s="35">
        <f>IF(B23&lt;&gt;"",T23+W23+Z23,"")</f>
        <v>4</v>
      </c>
      <c r="AF23" s="36">
        <f t="shared" ref="AF23:AF26" si="6">IF(B23&lt;&gt;"",(AA23*2)+AB23,"")</f>
        <v>3</v>
      </c>
      <c r="AG23" s="84">
        <v>2.0</v>
      </c>
      <c r="AH23" s="38"/>
      <c r="AI23" s="56"/>
    </row>
    <row r="24" ht="16.5" customHeight="1">
      <c r="A24" s="39">
        <v>2.0</v>
      </c>
      <c r="B24" s="21" t="s">
        <v>80</v>
      </c>
      <c r="C24" s="22"/>
      <c r="D24" s="22"/>
      <c r="E24" s="22"/>
      <c r="F24" s="22"/>
      <c r="G24" s="22"/>
      <c r="H24" s="22"/>
      <c r="I24" s="22"/>
      <c r="J24" s="22"/>
      <c r="K24" s="22"/>
      <c r="L24" s="22"/>
      <c r="M24" s="22"/>
      <c r="N24" s="22"/>
      <c r="O24" s="40">
        <f>T23</f>
        <v>3</v>
      </c>
      <c r="P24" s="41" t="s">
        <v>13</v>
      </c>
      <c r="Q24" s="42">
        <f>R23</f>
        <v>2</v>
      </c>
      <c r="R24" s="87" t="s">
        <v>12</v>
      </c>
      <c r="S24" s="44"/>
      <c r="T24" s="45"/>
      <c r="U24" s="46">
        <v>0.0</v>
      </c>
      <c r="V24" s="47" t="s">
        <v>13</v>
      </c>
      <c r="W24" s="48">
        <v>3.0</v>
      </c>
      <c r="X24" s="46"/>
      <c r="Y24" s="47" t="s">
        <v>13</v>
      </c>
      <c r="Z24" s="49"/>
      <c r="AA24" s="50">
        <f>IF(B24&lt;&gt;"",SUM(IF(O24&gt;Q24,1,0),IF(U24&gt;W24,1,0),IF(X24&gt;Z24,1,0)),"")</f>
        <v>1</v>
      </c>
      <c r="AB24" s="51">
        <f>IF(B24&lt;&gt;"",SUM(IF(O24&lt;Q24,1,0),IF(U24&lt;W24,1,0),IF(X24&lt;Z24,1,0)),"")</f>
        <v>1</v>
      </c>
      <c r="AC24" s="52">
        <f>IF(B24&lt;&gt;"",O24+U24+X24,"")</f>
        <v>3</v>
      </c>
      <c r="AD24" s="53" t="s">
        <v>13</v>
      </c>
      <c r="AE24" s="54">
        <f>IF(B24&lt;&gt;"",Q24+W24+Z24,"")</f>
        <v>5</v>
      </c>
      <c r="AF24" s="55">
        <f t="shared" si="6"/>
        <v>3</v>
      </c>
      <c r="AG24" s="84">
        <v>3.0</v>
      </c>
      <c r="AH24" s="38"/>
      <c r="AI24" s="9"/>
    </row>
    <row r="25" ht="16.5" customHeight="1">
      <c r="A25" s="57">
        <v>3.0</v>
      </c>
      <c r="B25" s="21" t="s">
        <v>81</v>
      </c>
      <c r="C25" s="22"/>
      <c r="D25" s="22"/>
      <c r="E25" s="22"/>
      <c r="F25" s="22"/>
      <c r="G25" s="22"/>
      <c r="H25" s="22"/>
      <c r="I25" s="22"/>
      <c r="J25" s="22"/>
      <c r="K25" s="22"/>
      <c r="L25" s="22"/>
      <c r="M25" s="22"/>
      <c r="N25" s="22"/>
      <c r="O25" s="58">
        <f>W23</f>
        <v>1</v>
      </c>
      <c r="P25" s="59" t="s">
        <v>13</v>
      </c>
      <c r="Q25" s="60">
        <f>U23</f>
        <v>3</v>
      </c>
      <c r="R25" s="61">
        <f>W24</f>
        <v>3</v>
      </c>
      <c r="S25" s="59" t="s">
        <v>13</v>
      </c>
      <c r="T25" s="60">
        <f>U24</f>
        <v>0</v>
      </c>
      <c r="U25" s="43" t="s">
        <v>12</v>
      </c>
      <c r="V25" s="44"/>
      <c r="W25" s="45"/>
      <c r="X25" s="46"/>
      <c r="Y25" s="47" t="s">
        <v>13</v>
      </c>
      <c r="Z25" s="49"/>
      <c r="AA25" s="50">
        <f>IF(B25&lt;&gt;"",SUM(IF(O25&gt;Q25,1,0),IF(R25&gt;T25,1,0),IF(X25&gt;Z25,1,0)),"")</f>
        <v>1</v>
      </c>
      <c r="AB25" s="51">
        <f>IF(B25&lt;&gt;"",SUM(IF(O25&lt;Q25,1,0),IF(R25&lt;T25,1,0),IF(X25&lt;Z25,1,0)),"")</f>
        <v>1</v>
      </c>
      <c r="AC25" s="52">
        <f>IF(B25&lt;&gt;"",O25+R25+X25,"")</f>
        <v>4</v>
      </c>
      <c r="AD25" s="53" t="s">
        <v>13</v>
      </c>
      <c r="AE25" s="54">
        <f>IF(B25&lt;&gt;"",Q25+T25+Z25,"")</f>
        <v>3</v>
      </c>
      <c r="AF25" s="55">
        <f t="shared" si="6"/>
        <v>3</v>
      </c>
      <c r="AG25" s="84">
        <v>1.0</v>
      </c>
      <c r="AH25" s="38"/>
      <c r="AI25" s="56"/>
    </row>
    <row r="26" ht="16.5" customHeight="1">
      <c r="A26" s="62">
        <v>4.0</v>
      </c>
      <c r="B26" s="63"/>
      <c r="C26" s="64"/>
      <c r="D26" s="64"/>
      <c r="E26" s="64"/>
      <c r="F26" s="64"/>
      <c r="G26" s="64"/>
      <c r="H26" s="64"/>
      <c r="I26" s="64"/>
      <c r="J26" s="64"/>
      <c r="K26" s="64"/>
      <c r="L26" s="64"/>
      <c r="M26" s="64"/>
      <c r="N26" s="64"/>
      <c r="O26" s="65" t="str">
        <f>Z23</f>
        <v/>
      </c>
      <c r="P26" s="66" t="s">
        <v>13</v>
      </c>
      <c r="Q26" s="67" t="str">
        <f>X23</f>
        <v/>
      </c>
      <c r="R26" s="68" t="str">
        <f>Z24</f>
        <v/>
      </c>
      <c r="S26" s="66" t="s">
        <v>13</v>
      </c>
      <c r="T26" s="69" t="str">
        <f>X24</f>
        <v/>
      </c>
      <c r="U26" s="68" t="str">
        <f>Z25</f>
        <v/>
      </c>
      <c r="V26" s="70" t="s">
        <v>13</v>
      </c>
      <c r="W26" s="69" t="str">
        <f>X25</f>
        <v/>
      </c>
      <c r="X26" s="71" t="s">
        <v>12</v>
      </c>
      <c r="Y26" s="72"/>
      <c r="Z26" s="73"/>
      <c r="AA26" s="74" t="str">
        <f>IF(B26&lt;&gt;"",SUM(IF(O26&gt;Q26,1,0),IF(R26&gt;T26,1,0),IF(U26&gt;W26,1,0)),"")</f>
        <v/>
      </c>
      <c r="AB26" s="75" t="str">
        <f>IF(B26&lt;&gt;"",SUM(IF(O26&lt;Q26,1,0),IF(R26&lt;T26,1,0),IF(U26&lt;W26,1,0)),"")</f>
        <v/>
      </c>
      <c r="AC26" s="76" t="str">
        <f>IF(B26&lt;&gt;"",O26+R26+U26,"")</f>
        <v/>
      </c>
      <c r="AD26" s="77" t="s">
        <v>13</v>
      </c>
      <c r="AE26" s="78" t="str">
        <f>IF(B26&lt;&gt;"",Q26+T26+W26,"")</f>
        <v/>
      </c>
      <c r="AF26" s="79" t="str">
        <f t="shared" si="6"/>
        <v/>
      </c>
      <c r="AG26" s="80" t="str">
        <f>IF(B26&lt;&gt;"",RANK(AF26,$AF$23:$AF$26,0),"")</f>
        <v/>
      </c>
      <c r="AH26" s="81"/>
      <c r="AI26" s="56"/>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ht="12.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c r="A29" s="88" t="str">
        <f>A1</f>
        <v>3. KBT Libereckého kraje</v>
      </c>
      <c r="B29" s="2"/>
      <c r="C29" s="2"/>
      <c r="D29" s="2"/>
      <c r="E29" s="2"/>
      <c r="F29" s="2"/>
      <c r="G29" s="2"/>
      <c r="H29" s="2"/>
      <c r="I29" s="2"/>
      <c r="J29" s="3"/>
      <c r="K29" s="4" t="str">
        <f>K1</f>
        <v>Hrádek nad Nisou, 17.11.2024</v>
      </c>
      <c r="L29" s="2"/>
      <c r="M29" s="2"/>
      <c r="N29" s="2"/>
      <c r="O29" s="2"/>
      <c r="P29" s="2"/>
      <c r="Q29" s="2"/>
      <c r="R29" s="2"/>
      <c r="S29" s="2"/>
      <c r="T29" s="3"/>
      <c r="U29" s="130" t="str">
        <f>U1</f>
        <v>Divize</v>
      </c>
      <c r="V29" s="2"/>
      <c r="W29" s="2"/>
      <c r="X29" s="131" t="str">
        <f>X1</f>
        <v>C</v>
      </c>
      <c r="Y29" s="2"/>
      <c r="Z29" s="2"/>
      <c r="AA29" s="131" t="str">
        <f>Z32</f>
        <v>o 1.-8. místo</v>
      </c>
      <c r="AB29" s="2"/>
      <c r="AC29" s="2"/>
      <c r="AD29" s="2"/>
      <c r="AE29" s="2"/>
      <c r="AF29" s="2"/>
      <c r="AG29" s="2"/>
      <c r="AH29" s="8"/>
      <c r="AI29" s="9"/>
    </row>
    <row r="30" ht="10.5" customHeight="1">
      <c r="A30" s="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
      <c r="AH30" s="9"/>
      <c r="AI30" s="9"/>
    </row>
    <row r="31" ht="10.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93"/>
      <c r="AI31" s="9"/>
    </row>
    <row r="32" ht="12.75" customHeight="1">
      <c r="A32" s="94" t="s">
        <v>70</v>
      </c>
      <c r="B32" s="22"/>
      <c r="C32" s="22"/>
      <c r="D32" s="22"/>
      <c r="E32" s="22"/>
      <c r="F32" s="22"/>
      <c r="G32" s="22"/>
      <c r="H32" s="22"/>
      <c r="I32" s="22"/>
      <c r="J32" s="22"/>
      <c r="K32" s="22"/>
      <c r="L32" s="95"/>
      <c r="M32" s="95"/>
      <c r="N32" s="95"/>
      <c r="O32" s="95"/>
      <c r="P32" s="95"/>
      <c r="Q32" s="95"/>
      <c r="R32" s="95"/>
      <c r="S32" s="95"/>
      <c r="T32" s="95"/>
      <c r="U32" s="95"/>
      <c r="V32" s="95"/>
      <c r="W32" s="95"/>
      <c r="X32" s="95"/>
      <c r="Y32" s="95"/>
      <c r="Z32" s="96" t="s">
        <v>35</v>
      </c>
      <c r="AA32" s="95"/>
      <c r="AB32" s="95"/>
      <c r="AC32" s="95"/>
      <c r="AD32" s="95"/>
      <c r="AE32" s="95"/>
      <c r="AF32" s="95"/>
      <c r="AG32" s="95"/>
      <c r="AH32" s="97"/>
      <c r="AI32" s="89"/>
    </row>
    <row r="33" ht="12.75" customHeight="1">
      <c r="A33" s="98"/>
      <c r="B33" s="99"/>
      <c r="C33" s="95"/>
      <c r="D33" s="95"/>
      <c r="E33" s="95"/>
      <c r="F33" s="95"/>
      <c r="G33" s="95"/>
      <c r="H33" s="95"/>
      <c r="I33" s="95"/>
      <c r="J33" s="95"/>
      <c r="K33" s="100"/>
      <c r="L33" s="101" t="str">
        <f>IF(L34="3:0",A32,IF(L34="3:1",A32,IF(L34="3:2",A32,IF(L34="2:3",A34,IF(L34="1:3",A34,IF(L34="0:3",A34,""))))))</f>
        <v>Polívka Matyáš (89) (PINK!)</v>
      </c>
      <c r="M33" s="22"/>
      <c r="N33" s="22"/>
      <c r="O33" s="22"/>
      <c r="P33" s="22"/>
      <c r="Q33" s="22"/>
      <c r="R33" s="22"/>
      <c r="S33" s="22"/>
      <c r="T33" s="22"/>
      <c r="U33" s="22"/>
      <c r="V33" s="22"/>
      <c r="W33" s="99"/>
      <c r="X33" s="99"/>
      <c r="Y33" s="99"/>
      <c r="Z33" s="99"/>
      <c r="AA33" s="99"/>
      <c r="AB33" s="99"/>
      <c r="AC33" s="99"/>
      <c r="AD33" s="99"/>
      <c r="AE33" s="99"/>
      <c r="AF33" s="99"/>
      <c r="AG33" s="95"/>
      <c r="AH33" s="97"/>
      <c r="AI33" s="89"/>
    </row>
    <row r="34" ht="12.75" customHeight="1">
      <c r="A34" s="94" t="s">
        <v>74</v>
      </c>
      <c r="B34" s="22"/>
      <c r="C34" s="22"/>
      <c r="D34" s="22"/>
      <c r="E34" s="22"/>
      <c r="F34" s="22"/>
      <c r="G34" s="22"/>
      <c r="H34" s="22"/>
      <c r="I34" s="22"/>
      <c r="J34" s="22"/>
      <c r="K34" s="22"/>
      <c r="L34" s="102" t="s">
        <v>36</v>
      </c>
      <c r="W34" s="103"/>
      <c r="X34" s="99"/>
      <c r="Y34" s="99"/>
      <c r="Z34" s="99"/>
      <c r="AA34" s="99"/>
      <c r="AB34" s="99"/>
      <c r="AC34" s="99"/>
      <c r="AD34" s="99"/>
      <c r="AE34" s="99"/>
      <c r="AF34" s="99"/>
      <c r="AG34" s="95"/>
      <c r="AH34" s="97"/>
      <c r="AI34" s="89"/>
    </row>
    <row r="35" ht="12.75" customHeight="1">
      <c r="A35" s="98"/>
      <c r="B35" s="99"/>
      <c r="C35" s="95"/>
      <c r="D35" s="95"/>
      <c r="E35" s="95"/>
      <c r="F35" s="95"/>
      <c r="G35" s="95"/>
      <c r="H35" s="95"/>
      <c r="I35" s="95"/>
      <c r="J35" s="95"/>
      <c r="K35" s="95"/>
      <c r="L35" s="99"/>
      <c r="M35" s="99"/>
      <c r="N35" s="99"/>
      <c r="O35" s="99"/>
      <c r="P35" s="99"/>
      <c r="Q35" s="99"/>
      <c r="R35" s="99"/>
      <c r="S35" s="99"/>
      <c r="T35" s="99"/>
      <c r="U35" s="99"/>
      <c r="V35" s="99"/>
      <c r="W35" s="101" t="str">
        <f>IF(W36="3:0",L33,IF(W36="3:1",L33,IF(W36="3:2",L33,IF(W36="2:3",L37,IF(W36="1:3",L37,IF(W36="0:3",L37,""))))))</f>
        <v>Trojan Jáchym (46) (KMST)</v>
      </c>
      <c r="X35" s="22"/>
      <c r="Y35" s="22"/>
      <c r="Z35" s="22"/>
      <c r="AA35" s="22"/>
      <c r="AB35" s="22"/>
      <c r="AC35" s="22"/>
      <c r="AD35" s="22"/>
      <c r="AE35" s="22"/>
      <c r="AF35" s="22"/>
      <c r="AG35" s="22"/>
      <c r="AH35" s="97"/>
      <c r="AI35" s="89"/>
    </row>
    <row r="36" ht="12.75" customHeight="1">
      <c r="A36" s="94" t="s">
        <v>79</v>
      </c>
      <c r="B36" s="22"/>
      <c r="C36" s="22"/>
      <c r="D36" s="22"/>
      <c r="E36" s="22"/>
      <c r="F36" s="22"/>
      <c r="G36" s="22"/>
      <c r="H36" s="22"/>
      <c r="I36" s="22"/>
      <c r="J36" s="22"/>
      <c r="K36" s="22"/>
      <c r="L36" s="99"/>
      <c r="M36" s="99"/>
      <c r="N36" s="99"/>
      <c r="O36" s="99"/>
      <c r="P36" s="99"/>
      <c r="Q36" s="99"/>
      <c r="R36" s="99"/>
      <c r="S36" s="99"/>
      <c r="T36" s="99"/>
      <c r="U36" s="99"/>
      <c r="V36" s="99"/>
      <c r="W36" s="102" t="s">
        <v>39</v>
      </c>
      <c r="AH36" s="104"/>
      <c r="AI36" s="89"/>
    </row>
    <row r="37" ht="12.75" customHeight="1">
      <c r="A37" s="103"/>
      <c r="B37" s="99"/>
      <c r="C37" s="95"/>
      <c r="D37" s="95"/>
      <c r="E37" s="95"/>
      <c r="F37" s="95"/>
      <c r="G37" s="95"/>
      <c r="H37" s="95"/>
      <c r="I37" s="95"/>
      <c r="J37" s="95"/>
      <c r="K37" s="100"/>
      <c r="L37" s="101" t="str">
        <f>IF(L38="3:0",A36,IF(L38="3:1",A36,IF(L38="3:2",A36,IF(L38="2:3",A38,IF(L38="1:3",A38,IF(L38="0:3",A38,""))))))</f>
        <v>Trojan Jáchym (46) (KMST)</v>
      </c>
      <c r="M37" s="22"/>
      <c r="N37" s="22"/>
      <c r="O37" s="22"/>
      <c r="P37" s="22"/>
      <c r="Q37" s="22"/>
      <c r="R37" s="22"/>
      <c r="S37" s="22"/>
      <c r="T37" s="22"/>
      <c r="U37" s="22"/>
      <c r="V37" s="22"/>
      <c r="W37" s="103"/>
      <c r="X37" s="99"/>
      <c r="Y37" s="99"/>
      <c r="Z37" s="99"/>
      <c r="AA37" s="99"/>
      <c r="AB37" s="99"/>
      <c r="AC37" s="99"/>
      <c r="AD37" s="99"/>
      <c r="AE37" s="99"/>
      <c r="AF37" s="99"/>
      <c r="AG37" s="105"/>
      <c r="AH37" s="104"/>
      <c r="AI37" s="89"/>
    </row>
    <row r="38" ht="12.75" customHeight="1">
      <c r="A38" s="94" t="s">
        <v>77</v>
      </c>
      <c r="B38" s="22"/>
      <c r="C38" s="22"/>
      <c r="D38" s="22"/>
      <c r="E38" s="22"/>
      <c r="F38" s="22"/>
      <c r="G38" s="22"/>
      <c r="H38" s="22"/>
      <c r="I38" s="22"/>
      <c r="J38" s="22"/>
      <c r="K38" s="22"/>
      <c r="L38" s="102" t="s">
        <v>36</v>
      </c>
      <c r="W38" s="99"/>
      <c r="X38" s="99"/>
      <c r="Y38" s="99"/>
      <c r="Z38" s="99"/>
      <c r="AA38" s="99"/>
      <c r="AB38" s="99"/>
      <c r="AC38" s="99"/>
      <c r="AD38" s="99"/>
      <c r="AE38" s="99"/>
      <c r="AF38" s="99"/>
      <c r="AG38" s="105"/>
      <c r="AH38" s="104"/>
      <c r="AI38" s="89"/>
    </row>
    <row r="39" ht="12.75" customHeight="1">
      <c r="A39" s="103"/>
      <c r="B39" s="99"/>
      <c r="C39" s="99"/>
      <c r="D39" s="99"/>
      <c r="E39" s="99"/>
      <c r="F39" s="99"/>
      <c r="G39" s="99"/>
      <c r="H39" s="99"/>
      <c r="I39" s="99"/>
      <c r="J39" s="99"/>
      <c r="K39" s="99"/>
      <c r="L39" s="106"/>
      <c r="M39" s="99"/>
      <c r="N39" s="99"/>
      <c r="O39" s="99"/>
      <c r="P39" s="99"/>
      <c r="Q39" s="99"/>
      <c r="R39" s="99"/>
      <c r="S39" s="99"/>
      <c r="T39" s="99"/>
      <c r="U39" s="99"/>
      <c r="V39" s="99"/>
      <c r="W39" s="107" t="str">
        <f>IF(W40="3:0",W35,IF(W40="3:1",W35,IF(W40="3:2",W35,IF(W40="2:3",W43,IF(W40="1:3",W43,IF(W40="0:3",W43,""))))))</f>
        <v>Provazníková Alena (58) (Bižu)</v>
      </c>
      <c r="X39" s="22"/>
      <c r="Y39" s="22"/>
      <c r="Z39" s="22"/>
      <c r="AA39" s="22"/>
      <c r="AB39" s="22"/>
      <c r="AC39" s="22"/>
      <c r="AD39" s="22"/>
      <c r="AE39" s="22"/>
      <c r="AF39" s="22"/>
      <c r="AG39" s="22"/>
      <c r="AH39" s="104"/>
      <c r="AI39" s="89"/>
    </row>
    <row r="40" ht="12.75" customHeight="1">
      <c r="A40" s="94" t="s">
        <v>81</v>
      </c>
      <c r="B40" s="22"/>
      <c r="C40" s="22"/>
      <c r="D40" s="22"/>
      <c r="E40" s="22"/>
      <c r="F40" s="22"/>
      <c r="G40" s="22"/>
      <c r="H40" s="22"/>
      <c r="I40" s="22"/>
      <c r="J40" s="22"/>
      <c r="K40" s="22"/>
      <c r="L40" s="99"/>
      <c r="M40" s="99"/>
      <c r="N40" s="99"/>
      <c r="O40" s="99"/>
      <c r="P40" s="99"/>
      <c r="Q40" s="99"/>
      <c r="R40" s="99"/>
      <c r="S40" s="99"/>
      <c r="T40" s="99"/>
      <c r="U40" s="99"/>
      <c r="V40" s="99"/>
      <c r="W40" s="108" t="s">
        <v>37</v>
      </c>
      <c r="AH40" s="104"/>
      <c r="AI40" s="89"/>
    </row>
    <row r="41" ht="12.75" customHeight="1">
      <c r="A41" s="103"/>
      <c r="B41" s="99"/>
      <c r="C41" s="95"/>
      <c r="D41" s="95"/>
      <c r="E41" s="95"/>
      <c r="F41" s="95"/>
      <c r="G41" s="95"/>
      <c r="H41" s="95"/>
      <c r="I41" s="95"/>
      <c r="J41" s="95"/>
      <c r="K41" s="95"/>
      <c r="L41" s="101" t="str">
        <f>IF(L42="3:0",A40,IF(L42="3:1",A40,IF(L42="3:2",A40,IF(L42="2:3",A42,IF(L42="1:3",A42,IF(L42="0:3",A42,""))))))</f>
        <v>Provazníková Alena (58) (Bižu)</v>
      </c>
      <c r="M41" s="22"/>
      <c r="N41" s="22"/>
      <c r="O41" s="22"/>
      <c r="P41" s="22"/>
      <c r="Q41" s="22"/>
      <c r="R41" s="22"/>
      <c r="S41" s="22"/>
      <c r="T41" s="22"/>
      <c r="U41" s="22"/>
      <c r="V41" s="22"/>
      <c r="W41" s="99"/>
      <c r="X41" s="99"/>
      <c r="Y41" s="99"/>
      <c r="Z41" s="99"/>
      <c r="AA41" s="99"/>
      <c r="AB41" s="99"/>
      <c r="AC41" s="99"/>
      <c r="AD41" s="99"/>
      <c r="AE41" s="99"/>
      <c r="AF41" s="99"/>
      <c r="AG41" s="105"/>
      <c r="AH41" s="104"/>
      <c r="AI41" s="89"/>
    </row>
    <row r="42" ht="12.75" customHeight="1">
      <c r="A42" s="94" t="s">
        <v>76</v>
      </c>
      <c r="B42" s="22"/>
      <c r="C42" s="22"/>
      <c r="D42" s="22"/>
      <c r="E42" s="22"/>
      <c r="F42" s="22"/>
      <c r="G42" s="22"/>
      <c r="H42" s="22"/>
      <c r="I42" s="22"/>
      <c r="J42" s="22"/>
      <c r="K42" s="22"/>
      <c r="L42" s="102" t="s">
        <v>37</v>
      </c>
      <c r="W42" s="103"/>
      <c r="X42" s="99"/>
      <c r="Y42" s="99"/>
      <c r="Z42" s="99"/>
      <c r="AA42" s="99"/>
      <c r="AB42" s="99"/>
      <c r="AC42" s="99"/>
      <c r="AD42" s="99"/>
      <c r="AE42" s="99"/>
      <c r="AF42" s="99"/>
      <c r="AG42" s="105"/>
      <c r="AH42" s="104"/>
      <c r="AI42" s="89"/>
    </row>
    <row r="43" ht="12.75" customHeight="1">
      <c r="A43" s="103"/>
      <c r="B43" s="99"/>
      <c r="C43" s="95"/>
      <c r="D43" s="95"/>
      <c r="E43" s="95"/>
      <c r="F43" s="95"/>
      <c r="G43" s="95"/>
      <c r="H43" s="95"/>
      <c r="I43" s="95"/>
      <c r="J43" s="95"/>
      <c r="K43" s="95"/>
      <c r="L43" s="99"/>
      <c r="M43" s="99"/>
      <c r="N43" s="99"/>
      <c r="O43" s="99"/>
      <c r="P43" s="99"/>
      <c r="Q43" s="99"/>
      <c r="R43" s="99"/>
      <c r="S43" s="99"/>
      <c r="T43" s="99"/>
      <c r="U43" s="99"/>
      <c r="V43" s="99"/>
      <c r="W43" s="101" t="str">
        <f>IF(W44="3:0",L41,IF(W44="3:1",L41,IF(W44="3:2",L41,IF(W44="2:3",L45,IF(W44="1:3",L45,IF(W44="0:3",L45,""))))))</f>
        <v>Provazníková Alena (58) (Bižu)</v>
      </c>
      <c r="X43" s="22"/>
      <c r="Y43" s="22"/>
      <c r="Z43" s="22"/>
      <c r="AA43" s="22"/>
      <c r="AB43" s="22"/>
      <c r="AC43" s="22"/>
      <c r="AD43" s="22"/>
      <c r="AE43" s="22"/>
      <c r="AF43" s="22"/>
      <c r="AG43" s="22"/>
      <c r="AH43" s="104"/>
      <c r="AI43" s="89"/>
    </row>
    <row r="44" ht="12.75" customHeight="1">
      <c r="A44" s="94" t="s">
        <v>68</v>
      </c>
      <c r="B44" s="22"/>
      <c r="C44" s="22"/>
      <c r="D44" s="22"/>
      <c r="E44" s="22"/>
      <c r="F44" s="22"/>
      <c r="G44" s="22"/>
      <c r="H44" s="22"/>
      <c r="I44" s="22"/>
      <c r="J44" s="22"/>
      <c r="K44" s="22"/>
      <c r="L44" s="99"/>
      <c r="M44" s="99"/>
      <c r="N44" s="99"/>
      <c r="O44" s="99"/>
      <c r="P44" s="99"/>
      <c r="Q44" s="99"/>
      <c r="R44" s="99"/>
      <c r="S44" s="99"/>
      <c r="T44" s="99"/>
      <c r="U44" s="99"/>
      <c r="V44" s="99"/>
      <c r="W44" s="102" t="s">
        <v>38</v>
      </c>
      <c r="AH44" s="97"/>
      <c r="AI44" s="89"/>
    </row>
    <row r="45" ht="12.75" customHeight="1">
      <c r="A45" s="98"/>
      <c r="B45" s="99"/>
      <c r="C45" s="95"/>
      <c r="D45" s="95"/>
      <c r="E45" s="95"/>
      <c r="F45" s="95"/>
      <c r="G45" s="95"/>
      <c r="H45" s="95"/>
      <c r="I45" s="95"/>
      <c r="J45" s="95"/>
      <c r="K45" s="95"/>
      <c r="L45" s="101" t="str">
        <f>IF(L46="3:0",A44,IF(L46="3:1",A44,IF(L46="3:2",A44,IF(L46="2:3",A46,IF(L46="1:3",A46,IF(L46="0:3",A46,""))))))</f>
        <v>Šerpán Radek (43) (STAR)</v>
      </c>
      <c r="M45" s="22"/>
      <c r="N45" s="22"/>
      <c r="O45" s="22"/>
      <c r="P45" s="22"/>
      <c r="Q45" s="22"/>
      <c r="R45" s="22"/>
      <c r="S45" s="22"/>
      <c r="T45" s="22"/>
      <c r="U45" s="22"/>
      <c r="V45" s="22"/>
      <c r="W45" s="103"/>
      <c r="X45" s="99"/>
      <c r="Y45" s="99"/>
      <c r="Z45" s="99"/>
      <c r="AA45" s="99"/>
      <c r="AB45" s="99"/>
      <c r="AC45" s="99"/>
      <c r="AD45" s="99"/>
      <c r="AE45" s="99"/>
      <c r="AF45" s="99"/>
      <c r="AG45" s="105"/>
      <c r="AH45" s="97"/>
      <c r="AI45" s="89"/>
    </row>
    <row r="46" ht="12.75" customHeight="1">
      <c r="A46" s="94" t="s">
        <v>72</v>
      </c>
      <c r="B46" s="22"/>
      <c r="C46" s="22"/>
      <c r="D46" s="22"/>
      <c r="E46" s="22"/>
      <c r="F46" s="22"/>
      <c r="G46" s="22"/>
      <c r="H46" s="22"/>
      <c r="I46" s="22"/>
      <c r="J46" s="22"/>
      <c r="K46" s="22"/>
      <c r="L46" s="102" t="s">
        <v>37</v>
      </c>
      <c r="W46" s="99"/>
      <c r="X46" s="95"/>
      <c r="Y46" s="95"/>
      <c r="Z46" s="95"/>
      <c r="AA46" s="105"/>
      <c r="AB46" s="105"/>
      <c r="AC46" s="105"/>
      <c r="AD46" s="105"/>
      <c r="AE46" s="105"/>
      <c r="AF46" s="105"/>
      <c r="AG46" s="105"/>
      <c r="AH46" s="97"/>
      <c r="AI46" s="89"/>
    </row>
    <row r="47" ht="10.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1"/>
      <c r="Y47" s="111"/>
      <c r="Z47" s="111"/>
      <c r="AA47" s="111"/>
      <c r="AB47" s="111"/>
      <c r="AC47" s="111"/>
      <c r="AD47" s="111"/>
      <c r="AE47" s="111"/>
      <c r="AF47" s="111"/>
      <c r="AG47" s="111"/>
      <c r="AH47" s="112"/>
      <c r="AI47" s="9"/>
    </row>
    <row r="48" ht="12.75" customHeight="1">
      <c r="A48" s="90"/>
      <c r="B48" s="92"/>
      <c r="C48" s="92"/>
      <c r="D48" s="92"/>
      <c r="E48" s="92"/>
      <c r="F48" s="92"/>
      <c r="G48" s="92"/>
      <c r="H48" s="92"/>
      <c r="I48" s="92"/>
      <c r="J48" s="92"/>
      <c r="K48" s="92"/>
      <c r="L48" s="92"/>
      <c r="M48" s="92"/>
      <c r="N48" s="92"/>
      <c r="O48" s="92"/>
      <c r="P48" s="92"/>
      <c r="Q48" s="92"/>
      <c r="R48" s="92"/>
      <c r="S48" s="92"/>
      <c r="T48" s="92"/>
      <c r="U48" s="92"/>
      <c r="V48" s="92"/>
      <c r="W48" s="92"/>
      <c r="X48" s="92"/>
      <c r="Y48" s="92"/>
      <c r="Z48" s="113"/>
      <c r="AA48" s="92"/>
      <c r="AB48" s="92"/>
      <c r="AC48" s="92"/>
      <c r="AD48" s="92"/>
      <c r="AE48" s="92"/>
      <c r="AF48" s="92"/>
      <c r="AG48" s="92"/>
      <c r="AH48" s="93"/>
      <c r="AI48" s="9"/>
    </row>
    <row r="49" ht="12.75" customHeight="1">
      <c r="A49" s="94" t="str">
        <f>IF(L34="3:0",A34,IF(L34="3:1",A34,IF(L34="3:2",A34,IF(L34="2:3",A32,IF(L34="1:3",A32,IF(L34="0:3",A32,""))))))</f>
        <v>Kolář Daniel (86) (ST Fr.)</v>
      </c>
      <c r="B49" s="22"/>
      <c r="C49" s="22"/>
      <c r="D49" s="22"/>
      <c r="E49" s="22"/>
      <c r="F49" s="22"/>
      <c r="G49" s="22"/>
      <c r="H49" s="22"/>
      <c r="I49" s="22"/>
      <c r="J49" s="22"/>
      <c r="K49" s="22"/>
      <c r="L49" s="95"/>
      <c r="M49" s="95"/>
      <c r="N49" s="95"/>
      <c r="O49" s="95"/>
      <c r="P49" s="95"/>
      <c r="Q49" s="95"/>
      <c r="R49" s="95"/>
      <c r="S49" s="95"/>
      <c r="T49" s="95"/>
      <c r="U49" s="95"/>
      <c r="V49" s="95"/>
      <c r="W49" s="95"/>
      <c r="X49" s="95"/>
      <c r="Y49" s="95"/>
      <c r="Z49" s="96" t="s">
        <v>40</v>
      </c>
      <c r="AA49" s="95"/>
      <c r="AB49" s="95"/>
      <c r="AC49" s="95"/>
      <c r="AD49" s="95"/>
      <c r="AE49" s="95"/>
      <c r="AF49" s="95"/>
      <c r="AG49" s="95"/>
      <c r="AH49" s="100"/>
      <c r="AI49" s="9"/>
    </row>
    <row r="50" ht="12.75" customHeight="1">
      <c r="A50" s="98"/>
      <c r="B50" s="99"/>
      <c r="C50" s="95"/>
      <c r="D50" s="95"/>
      <c r="E50" s="95"/>
      <c r="F50" s="95"/>
      <c r="G50" s="95"/>
      <c r="H50" s="95"/>
      <c r="I50" s="95"/>
      <c r="J50" s="95"/>
      <c r="K50" s="100"/>
      <c r="L50" s="101" t="str">
        <f>IF(L51="3:0",A49,IF(L51="3:1",A49,IF(L51="3:2",A49,IF(L51="2:3",A51,IF(L51="1:3",A51,IF(L51="0:3",A51,""))))))</f>
        <v>Kuchyňka Jaroslav (65) (ČL)</v>
      </c>
      <c r="M50" s="22"/>
      <c r="N50" s="22"/>
      <c r="O50" s="22"/>
      <c r="P50" s="22"/>
      <c r="Q50" s="22"/>
      <c r="R50" s="22"/>
      <c r="S50" s="22"/>
      <c r="T50" s="22"/>
      <c r="U50" s="22"/>
      <c r="V50" s="22"/>
      <c r="W50" s="99"/>
      <c r="X50" s="99"/>
      <c r="Y50" s="99"/>
      <c r="Z50" s="99"/>
      <c r="AA50" s="99"/>
      <c r="AB50" s="99"/>
      <c r="AC50" s="99"/>
      <c r="AD50" s="99"/>
      <c r="AE50" s="99"/>
      <c r="AF50" s="99"/>
      <c r="AG50" s="95"/>
      <c r="AH50" s="100"/>
      <c r="AI50" s="9"/>
    </row>
    <row r="51" ht="12.75" customHeight="1">
      <c r="A51" s="101" t="str">
        <f>IF(L38="3:0",A38,IF(L38="3:1",A38,IF(L38="3:2",A38,IF(L38="2:3",A36,IF(L38="1:3",A36,IF(L38="0:3",A36,""))))))</f>
        <v>Kuchyňka Jaroslav (65) (ČL)</v>
      </c>
      <c r="B51" s="22"/>
      <c r="C51" s="22"/>
      <c r="D51" s="22"/>
      <c r="E51" s="22"/>
      <c r="F51" s="22"/>
      <c r="G51" s="22"/>
      <c r="H51" s="22"/>
      <c r="I51" s="22"/>
      <c r="J51" s="22"/>
      <c r="K51" s="22"/>
      <c r="L51" s="102" t="s">
        <v>37</v>
      </c>
      <c r="W51" s="103"/>
      <c r="X51" s="99"/>
      <c r="Y51" s="99"/>
      <c r="Z51" s="99"/>
      <c r="AA51" s="99"/>
      <c r="AB51" s="99"/>
      <c r="AC51" s="99"/>
      <c r="AD51" s="99"/>
      <c r="AE51" s="99"/>
      <c r="AF51" s="99"/>
      <c r="AG51" s="95"/>
      <c r="AH51" s="100"/>
      <c r="AI51" s="9"/>
    </row>
    <row r="52" ht="12.75" customHeight="1">
      <c r="A52" s="98"/>
      <c r="B52" s="99"/>
      <c r="C52" s="95"/>
      <c r="D52" s="95"/>
      <c r="E52" s="95"/>
      <c r="F52" s="95"/>
      <c r="G52" s="95"/>
      <c r="H52" s="95"/>
      <c r="I52" s="95"/>
      <c r="J52" s="95"/>
      <c r="K52" s="95"/>
      <c r="L52" s="99"/>
      <c r="M52" s="99"/>
      <c r="N52" s="99"/>
      <c r="O52" s="99"/>
      <c r="P52" s="99"/>
      <c r="Q52" s="99"/>
      <c r="R52" s="99"/>
      <c r="S52" s="99"/>
      <c r="T52" s="99"/>
      <c r="U52" s="99"/>
      <c r="V52" s="99"/>
      <c r="W52" s="101" t="str">
        <f>IF(W53="3:0",L50,IF(W53="3:1",L50,IF(W53="3:2",L50,IF(W53="2:3",L54,IF(W53="1:3",L54,IF(W53="0:3",L54,""))))))</f>
        <v>Kuchyňka Jaroslav (65) (ČL)</v>
      </c>
      <c r="X52" s="22"/>
      <c r="Y52" s="22"/>
      <c r="Z52" s="22"/>
      <c r="AA52" s="22"/>
      <c r="AB52" s="22"/>
      <c r="AC52" s="22"/>
      <c r="AD52" s="22"/>
      <c r="AE52" s="22"/>
      <c r="AF52" s="22"/>
      <c r="AG52" s="22"/>
      <c r="AH52" s="97"/>
      <c r="AI52" s="9"/>
    </row>
    <row r="53" ht="12.75" customHeight="1">
      <c r="A53" s="101" t="str">
        <f>IF(L42="3:0",A42,IF(L42="3:1",A42,IF(L42="3:2",A42,IF(L42="2:3",A40,IF(L42="1:3",A40,IF(L42="0:3",A40,""))))))</f>
        <v>Růžková Stella (81) (PINK!)</v>
      </c>
      <c r="B53" s="22"/>
      <c r="C53" s="22"/>
      <c r="D53" s="22"/>
      <c r="E53" s="22"/>
      <c r="F53" s="22"/>
      <c r="G53" s="22"/>
      <c r="H53" s="22"/>
      <c r="I53" s="22"/>
      <c r="J53" s="22"/>
      <c r="K53" s="22"/>
      <c r="L53" s="99"/>
      <c r="M53" s="99"/>
      <c r="N53" s="99"/>
      <c r="O53" s="99"/>
      <c r="P53" s="99"/>
      <c r="Q53" s="99"/>
      <c r="R53" s="99"/>
      <c r="S53" s="99"/>
      <c r="T53" s="99"/>
      <c r="U53" s="99"/>
      <c r="V53" s="99"/>
      <c r="W53" s="102" t="s">
        <v>66</v>
      </c>
      <c r="AH53" s="97"/>
      <c r="AI53" s="9"/>
    </row>
    <row r="54" ht="12.75" customHeight="1">
      <c r="A54" s="103"/>
      <c r="B54" s="99"/>
      <c r="C54" s="95"/>
      <c r="D54" s="95"/>
      <c r="E54" s="95"/>
      <c r="F54" s="95"/>
      <c r="G54" s="95"/>
      <c r="H54" s="95"/>
      <c r="I54" s="95"/>
      <c r="J54" s="95"/>
      <c r="K54" s="100"/>
      <c r="L54" s="101" t="str">
        <f>IF(L55="3:0",A53,IF(L55="3:1",A53,IF(L55="3:2",A53,IF(L55="2:3",A55,IF(L55="1:3",A55,IF(L55="0:3",A55,""))))))</f>
        <v>Růžková Stella (81) (PINK!)</v>
      </c>
      <c r="M54" s="22"/>
      <c r="N54" s="22"/>
      <c r="O54" s="22"/>
      <c r="P54" s="22"/>
      <c r="Q54" s="22"/>
      <c r="R54" s="22"/>
      <c r="S54" s="22"/>
      <c r="T54" s="22"/>
      <c r="U54" s="22"/>
      <c r="V54" s="22"/>
      <c r="W54" s="103"/>
      <c r="X54" s="99"/>
      <c r="Y54" s="99"/>
      <c r="Z54" s="99"/>
      <c r="AA54" s="99"/>
      <c r="AB54" s="99"/>
      <c r="AC54" s="99"/>
      <c r="AD54" s="99"/>
      <c r="AE54" s="99"/>
      <c r="AF54" s="99"/>
      <c r="AG54" s="105"/>
      <c r="AH54" s="97"/>
      <c r="AI54" s="9"/>
    </row>
    <row r="55" ht="11.25" customHeight="1">
      <c r="A55" s="101" t="str">
        <f>IF(L46="3:0",A46,IF(L46="3:1",A46,IF(L46="3:2",A46,IF(L46="2:3",A44,IF(L46="1:3",A44,IF(L46="0:3",A44,""))))))</f>
        <v>Hudák František (40) (Bižu)</v>
      </c>
      <c r="B55" s="22"/>
      <c r="C55" s="22"/>
      <c r="D55" s="22"/>
      <c r="E55" s="22"/>
      <c r="F55" s="22"/>
      <c r="G55" s="22"/>
      <c r="H55" s="22"/>
      <c r="I55" s="22"/>
      <c r="J55" s="22"/>
      <c r="K55" s="22"/>
      <c r="L55" s="102" t="s">
        <v>66</v>
      </c>
      <c r="W55" s="99"/>
      <c r="X55" s="99"/>
      <c r="Y55" s="99"/>
      <c r="Z55" s="99"/>
      <c r="AA55" s="99"/>
      <c r="AB55" s="99"/>
      <c r="AC55" s="99"/>
      <c r="AD55" s="99"/>
      <c r="AE55" s="99"/>
      <c r="AF55" s="99"/>
      <c r="AG55" s="105"/>
      <c r="AH55" s="97"/>
      <c r="AI55" s="9"/>
    </row>
    <row r="56" ht="12.75" customHeight="1">
      <c r="A56" s="114"/>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5"/>
      <c r="AA56" s="111"/>
      <c r="AB56" s="111"/>
      <c r="AC56" s="111"/>
      <c r="AD56" s="111"/>
      <c r="AE56" s="111"/>
      <c r="AF56" s="111"/>
      <c r="AG56" s="111"/>
      <c r="AH56" s="116"/>
      <c r="AI56" s="9"/>
    </row>
    <row r="57" ht="12.75" customHeight="1">
      <c r="A57" s="117"/>
      <c r="B57" s="91"/>
      <c r="C57" s="91"/>
      <c r="D57" s="91"/>
      <c r="E57" s="91"/>
      <c r="F57" s="91"/>
      <c r="G57" s="91"/>
      <c r="H57" s="91"/>
      <c r="I57" s="91"/>
      <c r="J57" s="91"/>
      <c r="K57" s="91"/>
      <c r="L57" s="91"/>
      <c r="M57" s="91"/>
      <c r="N57" s="91"/>
      <c r="O57" s="91"/>
      <c r="P57" s="91"/>
      <c r="Q57" s="91"/>
      <c r="R57" s="91"/>
      <c r="S57" s="91"/>
      <c r="T57" s="91"/>
      <c r="U57" s="91"/>
      <c r="V57" s="91"/>
      <c r="W57" s="91"/>
      <c r="X57" s="91"/>
      <c r="Y57" s="91"/>
      <c r="Z57" s="118" t="s">
        <v>42</v>
      </c>
      <c r="AA57" s="91"/>
      <c r="AB57" s="91"/>
      <c r="AC57" s="91"/>
      <c r="AD57" s="91"/>
      <c r="AE57" s="91"/>
      <c r="AF57" s="91"/>
      <c r="AG57" s="91"/>
      <c r="AH57" s="119"/>
      <c r="AI57" s="9"/>
    </row>
    <row r="58" ht="12.75" customHeight="1">
      <c r="A58" s="103"/>
      <c r="B58" s="99"/>
      <c r="C58" s="99"/>
      <c r="D58" s="99"/>
      <c r="E58" s="99"/>
      <c r="F58" s="99"/>
      <c r="G58" s="99"/>
      <c r="H58" s="99"/>
      <c r="I58" s="99"/>
      <c r="J58" s="99"/>
      <c r="K58" s="99"/>
      <c r="L58" s="107" t="str">
        <f>IF(W36="3:0",L37,IF(W36="3:1",L37,IF(W36="3:2",L37,IF(W36="2:3",L33,IF(W36="1:3",L33,IF(W36="0:3",L33,""))))))</f>
        <v>Polívka Matyáš (89) (PINK!)</v>
      </c>
      <c r="M58" s="22"/>
      <c r="N58" s="22"/>
      <c r="O58" s="22"/>
      <c r="P58" s="22"/>
      <c r="Q58" s="22"/>
      <c r="R58" s="22"/>
      <c r="S58" s="22"/>
      <c r="T58" s="22"/>
      <c r="U58" s="22"/>
      <c r="V58" s="22"/>
      <c r="W58" s="95"/>
      <c r="X58" s="95"/>
      <c r="Y58" s="95"/>
      <c r="Z58" s="95"/>
      <c r="AA58" s="95"/>
      <c r="AB58" s="95"/>
      <c r="AC58" s="95"/>
      <c r="AD58" s="95"/>
      <c r="AE58" s="95"/>
      <c r="AF58" s="95"/>
      <c r="AG58" s="95"/>
      <c r="AH58" s="97"/>
      <c r="AI58" s="9"/>
    </row>
    <row r="59" ht="11.25" customHeight="1">
      <c r="A59" s="103"/>
      <c r="B59" s="99"/>
      <c r="C59" s="99"/>
      <c r="D59" s="99"/>
      <c r="E59" s="99"/>
      <c r="F59" s="99"/>
      <c r="G59" s="99"/>
      <c r="H59" s="99"/>
      <c r="I59" s="99"/>
      <c r="J59" s="99"/>
      <c r="K59" s="99"/>
      <c r="L59" s="95"/>
      <c r="M59" s="99"/>
      <c r="N59" s="95"/>
      <c r="O59" s="95"/>
      <c r="P59" s="95"/>
      <c r="Q59" s="95"/>
      <c r="R59" s="95"/>
      <c r="S59" s="95"/>
      <c r="T59" s="95"/>
      <c r="U59" s="95"/>
      <c r="V59" s="100"/>
      <c r="W59" s="101" t="str">
        <f>IF(W60="3:0",L58,IF(W60="3:1",L58,IF(W60="3:2",L58,IF(W60="2:3",L60,IF(W60="1:3",L60,IF(W60="0:3",L60,""))))))</f>
        <v>Šerpán Radek (43) (STAR)</v>
      </c>
      <c r="X59" s="22"/>
      <c r="Y59" s="22"/>
      <c r="Z59" s="22"/>
      <c r="AA59" s="22"/>
      <c r="AB59" s="22"/>
      <c r="AC59" s="22"/>
      <c r="AD59" s="22"/>
      <c r="AE59" s="22"/>
      <c r="AF59" s="22"/>
      <c r="AG59" s="22"/>
      <c r="AH59" s="97"/>
      <c r="AI59" s="9"/>
    </row>
    <row r="60" ht="12.75" customHeight="1">
      <c r="A60" s="103"/>
      <c r="B60" s="99"/>
      <c r="C60" s="99"/>
      <c r="D60" s="99"/>
      <c r="E60" s="99"/>
      <c r="F60" s="99"/>
      <c r="G60" s="99"/>
      <c r="H60" s="99"/>
      <c r="I60" s="99"/>
      <c r="J60" s="99"/>
      <c r="K60" s="99"/>
      <c r="L60" s="107" t="str">
        <f>IF(W44="3:0",L45,IF(W44="3:1",L45,IF(W44="3:2",L45,IF(W44="2:3",L41,IF(W44="1:3",L41,IF(W44="0:3",L41,""))))))</f>
        <v>Šerpán Radek (43) (STAR)</v>
      </c>
      <c r="M60" s="22"/>
      <c r="N60" s="22"/>
      <c r="O60" s="22"/>
      <c r="P60" s="22"/>
      <c r="Q60" s="22"/>
      <c r="R60" s="22"/>
      <c r="S60" s="22"/>
      <c r="T60" s="22"/>
      <c r="U60" s="22"/>
      <c r="V60" s="22"/>
      <c r="W60" s="102" t="s">
        <v>41</v>
      </c>
      <c r="AH60" s="97"/>
      <c r="AI60" s="9"/>
    </row>
    <row r="61" ht="12.75" customHeight="1">
      <c r="A61" s="114"/>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5"/>
      <c r="AA61" s="111"/>
      <c r="AB61" s="111"/>
      <c r="AC61" s="111"/>
      <c r="AD61" s="111"/>
      <c r="AE61" s="111"/>
      <c r="AF61" s="111"/>
      <c r="AG61" s="111"/>
      <c r="AH61" s="116"/>
      <c r="AI61" s="9"/>
    </row>
    <row r="62" ht="12.75" customHeight="1">
      <c r="A62" s="117"/>
      <c r="B62" s="91"/>
      <c r="C62" s="91"/>
      <c r="D62" s="91"/>
      <c r="E62" s="91"/>
      <c r="F62" s="91"/>
      <c r="G62" s="91"/>
      <c r="H62" s="91"/>
      <c r="I62" s="91"/>
      <c r="J62" s="91"/>
      <c r="K62" s="91"/>
      <c r="L62" s="91"/>
      <c r="M62" s="91"/>
      <c r="N62" s="91"/>
      <c r="O62" s="91"/>
      <c r="P62" s="91"/>
      <c r="Q62" s="91"/>
      <c r="R62" s="91"/>
      <c r="S62" s="91"/>
      <c r="T62" s="91"/>
      <c r="U62" s="91"/>
      <c r="V62" s="91"/>
      <c r="W62" s="91"/>
      <c r="X62" s="91"/>
      <c r="Y62" s="91"/>
      <c r="Z62" s="118" t="s">
        <v>43</v>
      </c>
      <c r="AA62" s="91"/>
      <c r="AB62" s="91"/>
      <c r="AC62" s="91"/>
      <c r="AD62" s="91"/>
      <c r="AE62" s="91"/>
      <c r="AF62" s="91"/>
      <c r="AG62" s="91"/>
      <c r="AH62" s="119"/>
      <c r="AI62" s="9"/>
    </row>
    <row r="63" ht="12.75" customHeight="1">
      <c r="A63" s="103"/>
      <c r="B63" s="99"/>
      <c r="C63" s="99"/>
      <c r="D63" s="99"/>
      <c r="E63" s="99"/>
      <c r="F63" s="99"/>
      <c r="G63" s="99"/>
      <c r="H63" s="99"/>
      <c r="I63" s="99"/>
      <c r="J63" s="99"/>
      <c r="K63" s="99"/>
      <c r="L63" s="107" t="str">
        <f>IF(L51="3:0",A51,IF(L51="3:1",A51,IF(L51="3:2",A51,IF(L51="2:3",A49,IF(L51="1:3",A49,IF(L51="0:3",A49,""))))))</f>
        <v>Kolář Daniel (86) (ST Fr.)</v>
      </c>
      <c r="M63" s="22"/>
      <c r="N63" s="22"/>
      <c r="O63" s="22"/>
      <c r="P63" s="22"/>
      <c r="Q63" s="22"/>
      <c r="R63" s="22"/>
      <c r="S63" s="22"/>
      <c r="T63" s="22"/>
      <c r="U63" s="22"/>
      <c r="V63" s="22"/>
      <c r="W63" s="95"/>
      <c r="X63" s="95"/>
      <c r="Y63" s="95"/>
      <c r="Z63" s="95"/>
      <c r="AA63" s="95"/>
      <c r="AB63" s="95"/>
      <c r="AC63" s="95"/>
      <c r="AD63" s="95"/>
      <c r="AE63" s="95"/>
      <c r="AF63" s="95"/>
      <c r="AG63" s="95"/>
      <c r="AH63" s="97"/>
      <c r="AI63" s="9"/>
    </row>
    <row r="64" ht="12.75" customHeight="1">
      <c r="A64" s="103"/>
      <c r="B64" s="99"/>
      <c r="C64" s="99"/>
      <c r="D64" s="99"/>
      <c r="E64" s="99"/>
      <c r="F64" s="99"/>
      <c r="G64" s="99"/>
      <c r="H64" s="99"/>
      <c r="I64" s="99"/>
      <c r="J64" s="99"/>
      <c r="K64" s="99"/>
      <c r="L64" s="95"/>
      <c r="M64" s="99"/>
      <c r="N64" s="95"/>
      <c r="O64" s="95"/>
      <c r="P64" s="95"/>
      <c r="Q64" s="95"/>
      <c r="R64" s="95"/>
      <c r="S64" s="95"/>
      <c r="T64" s="95"/>
      <c r="U64" s="95"/>
      <c r="V64" s="100"/>
      <c r="W64" s="101" t="str">
        <f>IF(W65="3:0",L63,IF(W65="3:1",L63,IF(W65="3:2",L63,IF(W65="2:3",L65,IF(W65="1:3",L65,IF(W65="0:3",L65,""))))))</f>
        <v>Kolář Daniel (86) (ST Fr.)</v>
      </c>
      <c r="X64" s="22"/>
      <c r="Y64" s="22"/>
      <c r="Z64" s="22"/>
      <c r="AA64" s="22"/>
      <c r="AB64" s="22"/>
      <c r="AC64" s="22"/>
      <c r="AD64" s="22"/>
      <c r="AE64" s="22"/>
      <c r="AF64" s="22"/>
      <c r="AG64" s="22"/>
      <c r="AH64" s="97"/>
      <c r="AI64" s="9"/>
    </row>
    <row r="65" ht="15.75" customHeight="1">
      <c r="A65" s="103"/>
      <c r="B65" s="99"/>
      <c r="C65" s="99"/>
      <c r="D65" s="99"/>
      <c r="E65" s="99"/>
      <c r="F65" s="99"/>
      <c r="G65" s="99"/>
      <c r="H65" s="99"/>
      <c r="I65" s="99"/>
      <c r="J65" s="99"/>
      <c r="K65" s="99"/>
      <c r="L65" s="107" t="str">
        <f>IF(L55="3:0",A55,IF(L55="3:1",A55,IF(L55="3:2",A55,IF(L55="2:3",A53,IF(L55="1:3",A53,IF(L55="0:3",A53,""))))))</f>
        <v>Hudák František (40) (Bižu)</v>
      </c>
      <c r="M65" s="22"/>
      <c r="N65" s="22"/>
      <c r="O65" s="22"/>
      <c r="P65" s="22"/>
      <c r="Q65" s="22"/>
      <c r="R65" s="22"/>
      <c r="S65" s="22"/>
      <c r="T65" s="22"/>
      <c r="U65" s="22"/>
      <c r="V65" s="22"/>
      <c r="W65" s="102" t="s">
        <v>38</v>
      </c>
      <c r="AH65" s="97"/>
      <c r="AI65" s="9"/>
    </row>
    <row r="66" ht="12.75" customHeight="1">
      <c r="A66" s="11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6"/>
      <c r="AI66" s="9"/>
    </row>
    <row r="67" ht="12.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
    </row>
    <row r="68" ht="12.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
    </row>
    <row r="69" ht="12.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
    </row>
    <row r="70" ht="12.75" customHeight="1">
      <c r="A70" s="120" t="str">
        <f>A1</f>
        <v>3. KBT Libereckého kraje</v>
      </c>
      <c r="B70" s="2"/>
      <c r="C70" s="2"/>
      <c r="D70" s="2"/>
      <c r="E70" s="2"/>
      <c r="F70" s="2"/>
      <c r="G70" s="2"/>
      <c r="H70" s="2"/>
      <c r="I70" s="2"/>
      <c r="J70" s="121"/>
      <c r="K70" s="122" t="str">
        <f>K1</f>
        <v>Hrádek nad Nisou, 17.11.2024</v>
      </c>
      <c r="L70" s="2"/>
      <c r="M70" s="2"/>
      <c r="N70" s="2"/>
      <c r="O70" s="2"/>
      <c r="P70" s="2"/>
      <c r="Q70" s="2"/>
      <c r="R70" s="2"/>
      <c r="S70" s="2"/>
      <c r="T70" s="121"/>
      <c r="U70" s="132" t="str">
        <f>U1</f>
        <v>Divize</v>
      </c>
      <c r="V70" s="2"/>
      <c r="W70" s="2"/>
      <c r="X70" s="133" t="str">
        <f>X1</f>
        <v>C</v>
      </c>
      <c r="Y70" s="2"/>
      <c r="Z70" s="2"/>
      <c r="AA70" s="133" t="str">
        <f>Z73</f>
        <v>o 9.-16.místo</v>
      </c>
      <c r="AB70" s="2"/>
      <c r="AC70" s="2"/>
      <c r="AD70" s="2"/>
      <c r="AE70" s="2"/>
      <c r="AF70" s="2"/>
      <c r="AG70" s="2"/>
      <c r="AH70" s="8"/>
      <c r="AI70" s="9"/>
    </row>
    <row r="71" ht="12.75" customHeight="1">
      <c r="A71" s="9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5"/>
      <c r="AH71" s="95"/>
      <c r="AI71" s="9"/>
    </row>
    <row r="72" ht="12.75" customHeight="1">
      <c r="A72" s="90"/>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2"/>
      <c r="AH72" s="93"/>
      <c r="AI72" s="9"/>
    </row>
    <row r="73" ht="12.75" customHeight="1">
      <c r="A73" s="94" t="s">
        <v>73</v>
      </c>
      <c r="B73" s="22"/>
      <c r="C73" s="22"/>
      <c r="D73" s="22"/>
      <c r="E73" s="22"/>
      <c r="F73" s="22"/>
      <c r="G73" s="22"/>
      <c r="H73" s="22"/>
      <c r="I73" s="22"/>
      <c r="J73" s="22"/>
      <c r="K73" s="22"/>
      <c r="L73" s="95"/>
      <c r="M73" s="95"/>
      <c r="N73" s="95"/>
      <c r="O73" s="95"/>
      <c r="P73" s="95"/>
      <c r="Q73" s="95"/>
      <c r="R73" s="95"/>
      <c r="S73" s="95"/>
      <c r="T73" s="95"/>
      <c r="U73" s="95"/>
      <c r="V73" s="95"/>
      <c r="W73" s="95"/>
      <c r="X73" s="95"/>
      <c r="Y73" s="95"/>
      <c r="Z73" s="96" t="s">
        <v>44</v>
      </c>
      <c r="AA73" s="95"/>
      <c r="AB73" s="95"/>
      <c r="AC73" s="95"/>
      <c r="AD73" s="95"/>
      <c r="AE73" s="95"/>
      <c r="AF73" s="95"/>
      <c r="AG73" s="95"/>
      <c r="AH73" s="97"/>
      <c r="AI73" s="9"/>
    </row>
    <row r="74" ht="12.75" customHeight="1">
      <c r="A74" s="98"/>
      <c r="B74" s="99"/>
      <c r="C74" s="95"/>
      <c r="D74" s="95"/>
      <c r="E74" s="95"/>
      <c r="F74" s="95"/>
      <c r="G74" s="95"/>
      <c r="H74" s="95"/>
      <c r="I74" s="95"/>
      <c r="J74" s="95"/>
      <c r="K74" s="100"/>
      <c r="L74" s="94" t="s">
        <v>73</v>
      </c>
      <c r="M74" s="22"/>
      <c r="N74" s="22"/>
      <c r="O74" s="22"/>
      <c r="P74" s="22"/>
      <c r="Q74" s="22"/>
      <c r="R74" s="22"/>
      <c r="S74" s="22"/>
      <c r="T74" s="22"/>
      <c r="U74" s="22"/>
      <c r="V74" s="22"/>
      <c r="W74" s="99"/>
      <c r="X74" s="99"/>
      <c r="Y74" s="99"/>
      <c r="Z74" s="99"/>
      <c r="AA74" s="99"/>
      <c r="AB74" s="99"/>
      <c r="AC74" s="99"/>
      <c r="AD74" s="99"/>
      <c r="AE74" s="99"/>
      <c r="AF74" s="99"/>
      <c r="AG74" s="95"/>
      <c r="AH74" s="97"/>
      <c r="AI74" s="82"/>
    </row>
    <row r="75" ht="12.75" customHeight="1">
      <c r="A75" s="101"/>
      <c r="B75" s="22"/>
      <c r="C75" s="22"/>
      <c r="D75" s="22"/>
      <c r="E75" s="22"/>
      <c r="F75" s="22"/>
      <c r="G75" s="22"/>
      <c r="H75" s="22"/>
      <c r="I75" s="22"/>
      <c r="J75" s="22"/>
      <c r="K75" s="22"/>
      <c r="L75" s="134"/>
      <c r="W75" s="103"/>
      <c r="X75" s="99"/>
      <c r="Y75" s="99"/>
      <c r="Z75" s="99"/>
      <c r="AA75" s="99"/>
      <c r="AB75" s="99"/>
      <c r="AC75" s="99"/>
      <c r="AD75" s="99"/>
      <c r="AE75" s="99"/>
      <c r="AF75" s="99"/>
      <c r="AG75" s="95"/>
      <c r="AH75" s="97"/>
      <c r="AI75" s="9"/>
    </row>
    <row r="76" ht="12.75" customHeight="1">
      <c r="A76" s="98"/>
      <c r="B76" s="99"/>
      <c r="C76" s="95"/>
      <c r="D76" s="95"/>
      <c r="E76" s="95"/>
      <c r="F76" s="95"/>
      <c r="G76" s="95"/>
      <c r="H76" s="95"/>
      <c r="I76" s="95"/>
      <c r="J76" s="95"/>
      <c r="K76" s="95"/>
      <c r="L76" s="99"/>
      <c r="M76" s="99"/>
      <c r="N76" s="99"/>
      <c r="O76" s="99"/>
      <c r="P76" s="99"/>
      <c r="Q76" s="99"/>
      <c r="R76" s="99"/>
      <c r="S76" s="99"/>
      <c r="T76" s="99"/>
      <c r="U76" s="99"/>
      <c r="V76" s="99"/>
      <c r="W76" s="101" t="str">
        <f>IF(W77="3:0",L74,IF(W77="3:1",L74,IF(W77="3:2",L74,IF(W77="2:3",L78,IF(W77="1:3",L78,IF(W77="0:3",L78,""))))))</f>
        <v>Rachač Daniel (67) (ČL)</v>
      </c>
      <c r="X76" s="22"/>
      <c r="Y76" s="22"/>
      <c r="Z76" s="22"/>
      <c r="AA76" s="22"/>
      <c r="AB76" s="22"/>
      <c r="AC76" s="22"/>
      <c r="AD76" s="22"/>
      <c r="AE76" s="22"/>
      <c r="AF76" s="22"/>
      <c r="AG76" s="22"/>
      <c r="AH76" s="97"/>
      <c r="AI76" s="9"/>
    </row>
    <row r="77" ht="12.75" customHeight="1">
      <c r="A77" s="94" t="s">
        <v>69</v>
      </c>
      <c r="B77" s="22"/>
      <c r="C77" s="22"/>
      <c r="D77" s="22"/>
      <c r="E77" s="22"/>
      <c r="F77" s="22"/>
      <c r="G77" s="22"/>
      <c r="H77" s="22"/>
      <c r="I77" s="22"/>
      <c r="J77" s="22"/>
      <c r="K77" s="22"/>
      <c r="L77" s="99"/>
      <c r="M77" s="99"/>
      <c r="N77" s="99"/>
      <c r="O77" s="99"/>
      <c r="P77" s="99"/>
      <c r="Q77" s="99"/>
      <c r="R77" s="99"/>
      <c r="S77" s="99"/>
      <c r="T77" s="99"/>
      <c r="U77" s="99"/>
      <c r="V77" s="99"/>
      <c r="W77" s="102" t="s">
        <v>37</v>
      </c>
      <c r="AH77" s="104"/>
      <c r="AI77" s="9"/>
    </row>
    <row r="78" ht="12.75" customHeight="1">
      <c r="A78" s="103"/>
      <c r="B78" s="99"/>
      <c r="C78" s="95"/>
      <c r="D78" s="95"/>
      <c r="E78" s="95"/>
      <c r="F78" s="95"/>
      <c r="G78" s="95"/>
      <c r="H78" s="95"/>
      <c r="I78" s="95"/>
      <c r="J78" s="95"/>
      <c r="K78" s="100"/>
      <c r="L78" s="101" t="str">
        <f>IF(L79="3:0",A77,IF(L79="3:1",A77,IF(L79="3:2",A77,IF(L79="2:3",A79,IF(L79="1:3",A79,IF(L79="0:3",A79,""))))))</f>
        <v>Rachač Daniel (67) (ČL)</v>
      </c>
      <c r="M78" s="22"/>
      <c r="N78" s="22"/>
      <c r="O78" s="22"/>
      <c r="P78" s="22"/>
      <c r="Q78" s="22"/>
      <c r="R78" s="22"/>
      <c r="S78" s="22"/>
      <c r="T78" s="22"/>
      <c r="U78" s="22"/>
      <c r="V78" s="22"/>
      <c r="W78" s="103"/>
      <c r="X78" s="99"/>
      <c r="Y78" s="99"/>
      <c r="Z78" s="99"/>
      <c r="AA78" s="99"/>
      <c r="AB78" s="99"/>
      <c r="AC78" s="99"/>
      <c r="AD78" s="99"/>
      <c r="AE78" s="99"/>
      <c r="AF78" s="99"/>
      <c r="AG78" s="105"/>
      <c r="AH78" s="104"/>
      <c r="AI78" s="9"/>
    </row>
    <row r="79" ht="12.75" customHeight="1">
      <c r="A79" s="94" t="s">
        <v>80</v>
      </c>
      <c r="B79" s="22"/>
      <c r="C79" s="22"/>
      <c r="D79" s="22"/>
      <c r="E79" s="22"/>
      <c r="F79" s="22"/>
      <c r="G79" s="22"/>
      <c r="H79" s="22"/>
      <c r="I79" s="22"/>
      <c r="J79" s="22"/>
      <c r="K79" s="22"/>
      <c r="L79" s="102" t="s">
        <v>39</v>
      </c>
      <c r="W79" s="99"/>
      <c r="X79" s="99"/>
      <c r="Y79" s="99"/>
      <c r="Z79" s="99"/>
      <c r="AA79" s="99"/>
      <c r="AB79" s="99"/>
      <c r="AC79" s="99"/>
      <c r="AD79" s="99"/>
      <c r="AE79" s="99"/>
      <c r="AF79" s="99"/>
      <c r="AG79" s="105"/>
      <c r="AH79" s="104"/>
      <c r="AI79" s="9"/>
    </row>
    <row r="80" ht="12.75" customHeight="1">
      <c r="A80" s="103"/>
      <c r="B80" s="99"/>
      <c r="C80" s="99"/>
      <c r="D80" s="99"/>
      <c r="E80" s="99"/>
      <c r="F80" s="99"/>
      <c r="G80" s="99"/>
      <c r="H80" s="99"/>
      <c r="I80" s="99"/>
      <c r="J80" s="99"/>
      <c r="K80" s="99"/>
      <c r="L80" s="99"/>
      <c r="M80" s="99"/>
      <c r="N80" s="99"/>
      <c r="O80" s="99"/>
      <c r="P80" s="99"/>
      <c r="Q80" s="99"/>
      <c r="R80" s="99"/>
      <c r="S80" s="99"/>
      <c r="T80" s="99"/>
      <c r="U80" s="99"/>
      <c r="V80" s="99"/>
      <c r="W80" s="107" t="str">
        <f>IF(W81="3:0",W76,IF(W81="3:1",W76,IF(W81="3:2",W76,IF(W81="2:3",W84,IF(W81="1:3",W84,IF(W81="0:3",W84,""))))))</f>
        <v>Rachač Daniel (67) (ČL)</v>
      </c>
      <c r="X80" s="22"/>
      <c r="Y80" s="22"/>
      <c r="Z80" s="22"/>
      <c r="AA80" s="22"/>
      <c r="AB80" s="22"/>
      <c r="AC80" s="22"/>
      <c r="AD80" s="22"/>
      <c r="AE80" s="22"/>
      <c r="AF80" s="22"/>
      <c r="AG80" s="22"/>
      <c r="AH80" s="104"/>
      <c r="AI80" s="9"/>
    </row>
    <row r="81" ht="12.75" customHeight="1">
      <c r="A81" s="94" t="s">
        <v>78</v>
      </c>
      <c r="B81" s="22"/>
      <c r="C81" s="22"/>
      <c r="D81" s="22"/>
      <c r="E81" s="22"/>
      <c r="F81" s="22"/>
      <c r="G81" s="22"/>
      <c r="H81" s="22"/>
      <c r="I81" s="22"/>
      <c r="J81" s="22"/>
      <c r="K81" s="22"/>
      <c r="L81" s="99"/>
      <c r="M81" s="99"/>
      <c r="N81" s="99"/>
      <c r="O81" s="99"/>
      <c r="P81" s="99"/>
      <c r="Q81" s="99"/>
      <c r="R81" s="99"/>
      <c r="S81" s="99"/>
      <c r="T81" s="99"/>
      <c r="U81" s="99"/>
      <c r="V81" s="99"/>
      <c r="W81" s="108" t="s">
        <v>36</v>
      </c>
      <c r="AH81" s="104"/>
      <c r="AI81" s="9"/>
    </row>
    <row r="82" ht="12.75" customHeight="1">
      <c r="A82" s="103"/>
      <c r="B82" s="99"/>
      <c r="C82" s="95"/>
      <c r="D82" s="95"/>
      <c r="E82" s="95"/>
      <c r="F82" s="95"/>
      <c r="G82" s="95"/>
      <c r="H82" s="95"/>
      <c r="I82" s="95"/>
      <c r="J82" s="95"/>
      <c r="K82" s="95"/>
      <c r="L82" s="101" t="str">
        <f>IF(L83="3:0",A81,IF(L83="3:1",A81,IF(L83="3:2",A81,IF(L83="2:3",A83,IF(L83="1:3",A83,IF(L83="0:3",A83,""))))))</f>
        <v>Jakůbek Vojtěch (81) (PINK!)</v>
      </c>
      <c r="M82" s="22"/>
      <c r="N82" s="22"/>
      <c r="O82" s="22"/>
      <c r="P82" s="22"/>
      <c r="Q82" s="22"/>
      <c r="R82" s="22"/>
      <c r="S82" s="22"/>
      <c r="T82" s="22"/>
      <c r="U82" s="22"/>
      <c r="V82" s="22"/>
      <c r="W82" s="99"/>
      <c r="X82" s="99"/>
      <c r="Y82" s="99"/>
      <c r="Z82" s="99"/>
      <c r="AA82" s="99"/>
      <c r="AB82" s="99"/>
      <c r="AC82" s="99"/>
      <c r="AD82" s="99"/>
      <c r="AE82" s="99"/>
      <c r="AF82" s="99"/>
      <c r="AG82" s="105"/>
      <c r="AH82" s="104"/>
      <c r="AI82" s="9"/>
    </row>
    <row r="83" ht="12.75" customHeight="1">
      <c r="A83" s="94" t="s">
        <v>75</v>
      </c>
      <c r="B83" s="22"/>
      <c r="C83" s="22"/>
      <c r="D83" s="22"/>
      <c r="E83" s="22"/>
      <c r="F83" s="22"/>
      <c r="G83" s="22"/>
      <c r="H83" s="22"/>
      <c r="I83" s="22"/>
      <c r="J83" s="22"/>
      <c r="K83" s="22"/>
      <c r="L83" s="102" t="s">
        <v>36</v>
      </c>
      <c r="W83" s="103"/>
      <c r="X83" s="99"/>
      <c r="Y83" s="99"/>
      <c r="Z83" s="99"/>
      <c r="AA83" s="99"/>
      <c r="AB83" s="99"/>
      <c r="AC83" s="99"/>
      <c r="AD83" s="99"/>
      <c r="AE83" s="99"/>
      <c r="AF83" s="99"/>
      <c r="AG83" s="105"/>
      <c r="AH83" s="104"/>
      <c r="AI83" s="9"/>
    </row>
    <row r="84" ht="12.75" customHeight="1">
      <c r="A84" s="103"/>
      <c r="B84" s="99"/>
      <c r="C84" s="95"/>
      <c r="D84" s="95"/>
      <c r="E84" s="95"/>
      <c r="F84" s="95"/>
      <c r="G84" s="95"/>
      <c r="H84" s="95"/>
      <c r="I84" s="95"/>
      <c r="J84" s="95"/>
      <c r="K84" s="95"/>
      <c r="L84" s="99"/>
      <c r="M84" s="99"/>
      <c r="N84" s="99"/>
      <c r="O84" s="99"/>
      <c r="P84" s="99"/>
      <c r="Q84" s="99"/>
      <c r="R84" s="99"/>
      <c r="S84" s="99"/>
      <c r="T84" s="99"/>
      <c r="U84" s="99"/>
      <c r="V84" s="99"/>
      <c r="W84" s="101" t="str">
        <f>IF(W85="3:0",L82,IF(W85="3:1",L82,IF(W85="3:2",L82,IF(W85="2:3",L86,IF(W85="1:3",L86,IF(W85="0:3",L86,""))))))</f>
        <v>Humhal Jiří (69) (ČL)</v>
      </c>
      <c r="X84" s="22"/>
      <c r="Y84" s="22"/>
      <c r="Z84" s="22"/>
      <c r="AA84" s="22"/>
      <c r="AB84" s="22"/>
      <c r="AC84" s="22"/>
      <c r="AD84" s="22"/>
      <c r="AE84" s="22"/>
      <c r="AF84" s="22"/>
      <c r="AG84" s="22"/>
      <c r="AH84" s="104"/>
      <c r="AI84" s="9"/>
    </row>
    <row r="85" ht="12.75" customHeight="1">
      <c r="A85" s="101"/>
      <c r="B85" s="22"/>
      <c r="C85" s="22"/>
      <c r="D85" s="22"/>
      <c r="E85" s="22"/>
      <c r="F85" s="22"/>
      <c r="G85" s="22"/>
      <c r="H85" s="22"/>
      <c r="I85" s="22"/>
      <c r="J85" s="22"/>
      <c r="K85" s="22"/>
      <c r="L85" s="99"/>
      <c r="M85" s="99"/>
      <c r="N85" s="99"/>
      <c r="O85" s="99"/>
      <c r="P85" s="99"/>
      <c r="Q85" s="99"/>
      <c r="R85" s="99"/>
      <c r="S85" s="99"/>
      <c r="T85" s="99"/>
      <c r="U85" s="99"/>
      <c r="V85" s="99"/>
      <c r="W85" s="102" t="s">
        <v>37</v>
      </c>
      <c r="AH85" s="97"/>
      <c r="AI85" s="9"/>
    </row>
    <row r="86" ht="12.75" customHeight="1">
      <c r="A86" s="98"/>
      <c r="B86" s="99"/>
      <c r="C86" s="95"/>
      <c r="D86" s="95"/>
      <c r="E86" s="95"/>
      <c r="F86" s="95"/>
      <c r="G86" s="95"/>
      <c r="H86" s="95"/>
      <c r="I86" s="95"/>
      <c r="J86" s="95"/>
      <c r="K86" s="95"/>
      <c r="L86" s="94" t="s">
        <v>71</v>
      </c>
      <c r="M86" s="22"/>
      <c r="N86" s="22"/>
      <c r="O86" s="22"/>
      <c r="P86" s="22"/>
      <c r="Q86" s="22"/>
      <c r="R86" s="22"/>
      <c r="S86" s="22"/>
      <c r="T86" s="22"/>
      <c r="U86" s="22"/>
      <c r="V86" s="22"/>
      <c r="W86" s="103"/>
      <c r="X86" s="99"/>
      <c r="Y86" s="99"/>
      <c r="Z86" s="99"/>
      <c r="AA86" s="99"/>
      <c r="AB86" s="99"/>
      <c r="AC86" s="99"/>
      <c r="AD86" s="99"/>
      <c r="AE86" s="99"/>
      <c r="AF86" s="99"/>
      <c r="AG86" s="105"/>
      <c r="AH86" s="97"/>
      <c r="AI86" s="9"/>
    </row>
    <row r="87" ht="12.75" customHeight="1">
      <c r="A87" s="94" t="s">
        <v>71</v>
      </c>
      <c r="B87" s="22"/>
      <c r="C87" s="22"/>
      <c r="D87" s="22"/>
      <c r="E87" s="22"/>
      <c r="F87" s="22"/>
      <c r="G87" s="22"/>
      <c r="H87" s="22"/>
      <c r="I87" s="22"/>
      <c r="J87" s="22"/>
      <c r="K87" s="22"/>
      <c r="L87" s="134"/>
      <c r="W87" s="99"/>
      <c r="X87" s="95"/>
      <c r="Y87" s="95"/>
      <c r="Z87" s="95"/>
      <c r="AA87" s="105"/>
      <c r="AB87" s="105"/>
      <c r="AC87" s="105"/>
      <c r="AD87" s="105"/>
      <c r="AE87" s="105"/>
      <c r="AF87" s="105"/>
      <c r="AG87" s="105"/>
      <c r="AH87" s="97"/>
      <c r="AI87" s="9"/>
    </row>
    <row r="88" ht="12.75" customHeight="1">
      <c r="A88" s="109"/>
      <c r="B88" s="110"/>
      <c r="C88" s="110"/>
      <c r="D88" s="110"/>
      <c r="E88" s="110"/>
      <c r="F88" s="110"/>
      <c r="G88" s="110"/>
      <c r="H88" s="110"/>
      <c r="I88" s="110"/>
      <c r="J88" s="110"/>
      <c r="K88" s="110"/>
      <c r="L88" s="110"/>
      <c r="M88" s="110"/>
      <c r="N88" s="110"/>
      <c r="O88" s="110"/>
      <c r="P88" s="110"/>
      <c r="Q88" s="110"/>
      <c r="R88" s="110"/>
      <c r="S88" s="110"/>
      <c r="T88" s="110"/>
      <c r="U88" s="110"/>
      <c r="V88" s="110"/>
      <c r="W88" s="110"/>
      <c r="X88" s="111"/>
      <c r="Y88" s="111"/>
      <c r="Z88" s="111"/>
      <c r="AA88" s="111"/>
      <c r="AB88" s="111"/>
      <c r="AC88" s="111"/>
      <c r="AD88" s="111"/>
      <c r="AE88" s="111"/>
      <c r="AF88" s="111"/>
      <c r="AG88" s="111"/>
      <c r="AH88" s="112"/>
      <c r="AI88" s="9"/>
    </row>
    <row r="89" ht="12.75" customHeight="1">
      <c r="A89" s="90"/>
      <c r="B89" s="92"/>
      <c r="C89" s="92"/>
      <c r="D89" s="92"/>
      <c r="E89" s="92"/>
      <c r="F89" s="92"/>
      <c r="G89" s="92"/>
      <c r="H89" s="92"/>
      <c r="I89" s="92"/>
      <c r="J89" s="92"/>
      <c r="K89" s="92"/>
      <c r="L89" s="92"/>
      <c r="M89" s="92"/>
      <c r="N89" s="92"/>
      <c r="O89" s="92"/>
      <c r="P89" s="92"/>
      <c r="Q89" s="92"/>
      <c r="R89" s="92"/>
      <c r="S89" s="92"/>
      <c r="T89" s="92"/>
      <c r="U89" s="92"/>
      <c r="V89" s="92"/>
      <c r="W89" s="92"/>
      <c r="X89" s="92"/>
      <c r="Y89" s="92"/>
      <c r="Z89" s="113"/>
      <c r="AA89" s="92"/>
      <c r="AB89" s="92"/>
      <c r="AC89" s="92"/>
      <c r="AD89" s="92"/>
      <c r="AE89" s="92"/>
      <c r="AF89" s="92"/>
      <c r="AG89" s="92"/>
      <c r="AH89" s="93"/>
      <c r="AI89" s="9"/>
    </row>
    <row r="90" ht="12.75" customHeight="1">
      <c r="A90" s="101" t="str">
        <f>IF(L75="3:0",A75,IF(L75="3:1",A75,IF(L75="3:2",A75,IF(L75="2:3",A73,IF(L75="1:3",A73,IF(L75="0:3",A73,""))))))</f>
        <v/>
      </c>
      <c r="B90" s="22"/>
      <c r="C90" s="22"/>
      <c r="D90" s="22"/>
      <c r="E90" s="22"/>
      <c r="F90" s="22"/>
      <c r="G90" s="22"/>
      <c r="H90" s="22"/>
      <c r="I90" s="22"/>
      <c r="J90" s="22"/>
      <c r="K90" s="22"/>
      <c r="L90" s="95"/>
      <c r="M90" s="95"/>
      <c r="N90" s="95"/>
      <c r="O90" s="95"/>
      <c r="P90" s="95"/>
      <c r="Q90" s="95"/>
      <c r="R90" s="95"/>
      <c r="S90" s="95"/>
      <c r="T90" s="95"/>
      <c r="U90" s="95"/>
      <c r="V90" s="95"/>
      <c r="W90" s="95"/>
      <c r="X90" s="95"/>
      <c r="Y90" s="95"/>
      <c r="Z90" s="96" t="s">
        <v>45</v>
      </c>
      <c r="AA90" s="95"/>
      <c r="AB90" s="95"/>
      <c r="AC90" s="95"/>
      <c r="AD90" s="95"/>
      <c r="AE90" s="95"/>
      <c r="AF90" s="95"/>
      <c r="AG90" s="95"/>
      <c r="AH90" s="100"/>
      <c r="AI90" s="9"/>
    </row>
    <row r="91" ht="12.75" customHeight="1">
      <c r="A91" s="98"/>
      <c r="B91" s="99"/>
      <c r="C91" s="95"/>
      <c r="D91" s="95"/>
      <c r="E91" s="95"/>
      <c r="F91" s="95"/>
      <c r="G91" s="95"/>
      <c r="H91" s="95"/>
      <c r="I91" s="95"/>
      <c r="J91" s="95"/>
      <c r="K91" s="100"/>
      <c r="L91" s="94" t="s">
        <v>69</v>
      </c>
      <c r="M91" s="22"/>
      <c r="N91" s="22"/>
      <c r="O91" s="22"/>
      <c r="P91" s="22"/>
      <c r="Q91" s="22"/>
      <c r="R91" s="22"/>
      <c r="S91" s="22"/>
      <c r="T91" s="22"/>
      <c r="U91" s="22"/>
      <c r="V91" s="22"/>
      <c r="W91" s="99"/>
      <c r="X91" s="99"/>
      <c r="Y91" s="99"/>
      <c r="Z91" s="99"/>
      <c r="AA91" s="99"/>
      <c r="AB91" s="99"/>
      <c r="AC91" s="99"/>
      <c r="AD91" s="99"/>
      <c r="AE91" s="99"/>
      <c r="AF91" s="99"/>
      <c r="AG91" s="95"/>
      <c r="AH91" s="100"/>
      <c r="AI91" s="9"/>
    </row>
    <row r="92" ht="12.75" customHeight="1">
      <c r="A92" s="101" t="str">
        <f>IF(L79="3:0",A79,IF(L79="3:1",A79,IF(L79="3:2",A79,IF(L79="2:3",A77,IF(L79="1:3",A77,IF(L79="0:3",A77,""))))))</f>
        <v>Šedina Petr (59) (Hrádek)</v>
      </c>
      <c r="B92" s="22"/>
      <c r="C92" s="22"/>
      <c r="D92" s="22"/>
      <c r="E92" s="22"/>
      <c r="F92" s="22"/>
      <c r="G92" s="22"/>
      <c r="H92" s="22"/>
      <c r="I92" s="22"/>
      <c r="J92" s="22"/>
      <c r="K92" s="22"/>
      <c r="L92" s="134"/>
      <c r="W92" s="103"/>
      <c r="X92" s="99"/>
      <c r="Y92" s="99"/>
      <c r="Z92" s="99"/>
      <c r="AA92" s="99"/>
      <c r="AB92" s="99"/>
      <c r="AC92" s="99"/>
      <c r="AD92" s="99"/>
      <c r="AE92" s="99"/>
      <c r="AF92" s="99"/>
      <c r="AG92" s="95"/>
      <c r="AH92" s="100"/>
      <c r="AI92" s="9"/>
    </row>
    <row r="93" ht="12.75" customHeight="1">
      <c r="A93" s="98"/>
      <c r="B93" s="99"/>
      <c r="C93" s="95"/>
      <c r="D93" s="95"/>
      <c r="E93" s="95"/>
      <c r="F93" s="95"/>
      <c r="G93" s="95"/>
      <c r="H93" s="95"/>
      <c r="I93" s="95"/>
      <c r="J93" s="95"/>
      <c r="K93" s="95"/>
      <c r="L93" s="99"/>
      <c r="M93" s="99"/>
      <c r="N93" s="99"/>
      <c r="O93" s="99"/>
      <c r="P93" s="99"/>
      <c r="Q93" s="99"/>
      <c r="R93" s="99"/>
      <c r="S93" s="99"/>
      <c r="T93" s="99"/>
      <c r="U93" s="99"/>
      <c r="V93" s="99"/>
      <c r="W93" s="101" t="str">
        <f>IF(W94="3:0",L91,IF(W94="3:1",L91,IF(W94="3:2",L91,IF(W94="2:3",L95,IF(W94="1:3",L95,IF(W94="0:3",L95,""))))))</f>
        <v>Šedina Petr (59) (Hrádek)</v>
      </c>
      <c r="X93" s="22"/>
      <c r="Y93" s="22"/>
      <c r="Z93" s="22"/>
      <c r="AA93" s="22"/>
      <c r="AB93" s="22"/>
      <c r="AC93" s="22"/>
      <c r="AD93" s="22"/>
      <c r="AE93" s="22"/>
      <c r="AF93" s="22"/>
      <c r="AG93" s="22"/>
      <c r="AH93" s="97"/>
      <c r="AI93" s="9"/>
    </row>
    <row r="94" ht="12.75" customHeight="1">
      <c r="A94" s="101" t="str">
        <f>IF(L83="3:0",A83,IF(L83="3:1",A83,IF(L83="3:2",A83,IF(L83="2:3",A81,IF(L83="1:3",A81,IF(L83="0:3",A81,""))))))</f>
        <v>Daníček Zdenek (81) (Ji KŠ)</v>
      </c>
      <c r="B94" s="22"/>
      <c r="C94" s="22"/>
      <c r="D94" s="22"/>
      <c r="E94" s="22"/>
      <c r="F94" s="22"/>
      <c r="G94" s="22"/>
      <c r="H94" s="22"/>
      <c r="I94" s="22"/>
      <c r="J94" s="22"/>
      <c r="K94" s="22"/>
      <c r="L94" s="99"/>
      <c r="M94" s="99"/>
      <c r="N94" s="99"/>
      <c r="O94" s="99"/>
      <c r="P94" s="99"/>
      <c r="Q94" s="99"/>
      <c r="R94" s="99"/>
      <c r="S94" s="99"/>
      <c r="T94" s="99"/>
      <c r="U94" s="99"/>
      <c r="V94" s="99"/>
      <c r="W94" s="102" t="s">
        <v>38</v>
      </c>
      <c r="AH94" s="97"/>
      <c r="AI94" s="9"/>
    </row>
    <row r="95" ht="12.75" customHeight="1">
      <c r="A95" s="103"/>
      <c r="B95" s="99"/>
      <c r="C95" s="95"/>
      <c r="D95" s="95"/>
      <c r="E95" s="95"/>
      <c r="F95" s="95"/>
      <c r="G95" s="95"/>
      <c r="H95" s="95"/>
      <c r="I95" s="95"/>
      <c r="J95" s="95"/>
      <c r="K95" s="100"/>
      <c r="L95" s="94" t="s">
        <v>75</v>
      </c>
      <c r="M95" s="22"/>
      <c r="N95" s="22"/>
      <c r="O95" s="22"/>
      <c r="P95" s="22"/>
      <c r="Q95" s="22"/>
      <c r="R95" s="22"/>
      <c r="S95" s="22"/>
      <c r="T95" s="22"/>
      <c r="U95" s="22"/>
      <c r="V95" s="22"/>
      <c r="W95" s="103"/>
      <c r="X95" s="99"/>
      <c r="Y95" s="99"/>
      <c r="Z95" s="99"/>
      <c r="AA95" s="99"/>
      <c r="AB95" s="99"/>
      <c r="AC95" s="99"/>
      <c r="AD95" s="99"/>
      <c r="AE95" s="99"/>
      <c r="AF95" s="99"/>
      <c r="AG95" s="105"/>
      <c r="AH95" s="97"/>
      <c r="AI95" s="9"/>
    </row>
    <row r="96" ht="12.75" customHeight="1">
      <c r="A96" s="101" t="str">
        <f>IF(L87="3:0",A87,IF(L87="3:1",A87,IF(L87="3:2",A87,IF(L87="2:3",A85,IF(L87="1:3",A85,IF(L87="0:3",A85,""))))))</f>
        <v/>
      </c>
      <c r="B96" s="22"/>
      <c r="C96" s="22"/>
      <c r="D96" s="22"/>
      <c r="E96" s="22"/>
      <c r="F96" s="22"/>
      <c r="G96" s="22"/>
      <c r="H96" s="22"/>
      <c r="I96" s="22"/>
      <c r="J96" s="22"/>
      <c r="K96" s="22"/>
      <c r="L96" s="134"/>
      <c r="W96" s="99"/>
      <c r="X96" s="99"/>
      <c r="Y96" s="99"/>
      <c r="Z96" s="99"/>
      <c r="AA96" s="99"/>
      <c r="AB96" s="99"/>
      <c r="AC96" s="99"/>
      <c r="AD96" s="99"/>
      <c r="AE96" s="99"/>
      <c r="AF96" s="99"/>
      <c r="AG96" s="105"/>
      <c r="AH96" s="97"/>
      <c r="AI96" s="9"/>
    </row>
    <row r="97" ht="12.75" customHeight="1">
      <c r="A97" s="114"/>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5"/>
      <c r="AA97" s="111"/>
      <c r="AB97" s="111"/>
      <c r="AC97" s="111"/>
      <c r="AD97" s="111"/>
      <c r="AE97" s="111"/>
      <c r="AF97" s="111"/>
      <c r="AG97" s="111"/>
      <c r="AH97" s="116"/>
      <c r="AI97" s="9"/>
    </row>
    <row r="98" ht="12.75" customHeight="1">
      <c r="A98" s="117"/>
      <c r="B98" s="91"/>
      <c r="C98" s="91"/>
      <c r="D98" s="91"/>
      <c r="E98" s="91"/>
      <c r="F98" s="91"/>
      <c r="G98" s="91"/>
      <c r="H98" s="91"/>
      <c r="I98" s="91"/>
      <c r="J98" s="91"/>
      <c r="K98" s="91"/>
      <c r="L98" s="91"/>
      <c r="M98" s="91"/>
      <c r="N98" s="91"/>
      <c r="O98" s="91"/>
      <c r="P98" s="91"/>
      <c r="Q98" s="91"/>
      <c r="R98" s="91"/>
      <c r="S98" s="91"/>
      <c r="T98" s="91"/>
      <c r="U98" s="91"/>
      <c r="V98" s="91"/>
      <c r="W98" s="91"/>
      <c r="X98" s="91"/>
      <c r="Y98" s="91"/>
      <c r="Z98" s="118" t="s">
        <v>46</v>
      </c>
      <c r="AA98" s="91"/>
      <c r="AB98" s="91"/>
      <c r="AC98" s="91"/>
      <c r="AD98" s="91"/>
      <c r="AE98" s="91"/>
      <c r="AF98" s="91"/>
      <c r="AG98" s="91"/>
      <c r="AH98" s="119"/>
      <c r="AI98" s="9"/>
    </row>
    <row r="99" ht="12.75" customHeight="1">
      <c r="A99" s="103"/>
      <c r="B99" s="99"/>
      <c r="C99" s="99"/>
      <c r="D99" s="99"/>
      <c r="E99" s="99"/>
      <c r="F99" s="99"/>
      <c r="G99" s="99"/>
      <c r="H99" s="99"/>
      <c r="I99" s="99"/>
      <c r="J99" s="99"/>
      <c r="K99" s="99"/>
      <c r="L99" s="107" t="str">
        <f>IF(W77="3:0",L78,IF(W77="3:1",L78,IF(W77="3:2",L78,IF(W77="2:3",L74,IF(W77="1:3",L74,IF(W77="0:3",L74,""))))))</f>
        <v>Johanová Sofie (59) (Víchová)</v>
      </c>
      <c r="M99" s="22"/>
      <c r="N99" s="22"/>
      <c r="O99" s="22"/>
      <c r="P99" s="22"/>
      <c r="Q99" s="22"/>
      <c r="R99" s="22"/>
      <c r="S99" s="22"/>
      <c r="T99" s="22"/>
      <c r="U99" s="22"/>
      <c r="V99" s="22"/>
      <c r="W99" s="95"/>
      <c r="X99" s="95"/>
      <c r="Y99" s="95"/>
      <c r="Z99" s="95"/>
      <c r="AA99" s="95"/>
      <c r="AB99" s="95"/>
      <c r="AC99" s="95"/>
      <c r="AD99" s="95"/>
      <c r="AE99" s="95"/>
      <c r="AF99" s="95"/>
      <c r="AG99" s="95"/>
      <c r="AH99" s="97"/>
      <c r="AI99" s="9"/>
    </row>
    <row r="100" ht="12.75" customHeight="1">
      <c r="A100" s="103"/>
      <c r="B100" s="99"/>
      <c r="C100" s="99"/>
      <c r="D100" s="99"/>
      <c r="E100" s="99"/>
      <c r="F100" s="99"/>
      <c r="G100" s="99"/>
      <c r="H100" s="99"/>
      <c r="I100" s="99"/>
      <c r="J100" s="99"/>
      <c r="K100" s="99"/>
      <c r="L100" s="95"/>
      <c r="M100" s="99"/>
      <c r="N100" s="95"/>
      <c r="O100" s="95"/>
      <c r="P100" s="95"/>
      <c r="Q100" s="95"/>
      <c r="R100" s="95"/>
      <c r="S100" s="95"/>
      <c r="T100" s="95"/>
      <c r="U100" s="95"/>
      <c r="V100" s="100"/>
      <c r="W100" s="101" t="str">
        <f>IF(W101="3:0",L99,IF(W101="3:1",L99,IF(W101="3:2",L99,IF(W101="2:3",L101,IF(W101="1:3",L101,IF(W101="0:3",L101,""))))))</f>
        <v>Johanová Sofie (59) (Víchová)</v>
      </c>
      <c r="X100" s="22"/>
      <c r="Y100" s="22"/>
      <c r="Z100" s="22"/>
      <c r="AA100" s="22"/>
      <c r="AB100" s="22"/>
      <c r="AC100" s="22"/>
      <c r="AD100" s="22"/>
      <c r="AE100" s="22"/>
      <c r="AF100" s="22"/>
      <c r="AG100" s="22"/>
      <c r="AH100" s="97"/>
      <c r="AI100" s="9"/>
    </row>
    <row r="101" ht="12.75" customHeight="1">
      <c r="A101" s="103"/>
      <c r="B101" s="99"/>
      <c r="C101" s="99"/>
      <c r="D101" s="99"/>
      <c r="E101" s="99"/>
      <c r="F101" s="99"/>
      <c r="G101" s="99"/>
      <c r="H101" s="99"/>
      <c r="I101" s="99"/>
      <c r="J101" s="99"/>
      <c r="K101" s="99"/>
      <c r="L101" s="107" t="str">
        <f>IF(W85="3:0",L86,IF(W85="3:1",L86,IF(W85="3:2",L86,IF(W85="2:3",L82,IF(W85="1:3",L82,IF(W85="0:3",L82,""))))))</f>
        <v>Jakůbek Vojtěch (81) (PINK!)</v>
      </c>
      <c r="M101" s="22"/>
      <c r="N101" s="22"/>
      <c r="O101" s="22"/>
      <c r="P101" s="22"/>
      <c r="Q101" s="22"/>
      <c r="R101" s="22"/>
      <c r="S101" s="22"/>
      <c r="T101" s="22"/>
      <c r="U101" s="22"/>
      <c r="V101" s="22"/>
      <c r="W101" s="102" t="s">
        <v>36</v>
      </c>
      <c r="AH101" s="97"/>
      <c r="AI101" s="9"/>
    </row>
    <row r="102" ht="12.75" customHeight="1">
      <c r="A102" s="114"/>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5"/>
      <c r="AA102" s="111"/>
      <c r="AB102" s="111"/>
      <c r="AC102" s="111"/>
      <c r="AD102" s="111"/>
      <c r="AE102" s="111"/>
      <c r="AF102" s="111"/>
      <c r="AG102" s="111"/>
      <c r="AH102" s="116"/>
      <c r="AI102" s="9"/>
    </row>
    <row r="103" ht="12.75" customHeight="1">
      <c r="A103" s="117"/>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118" t="s">
        <v>47</v>
      </c>
      <c r="AA103" s="91"/>
      <c r="AB103" s="91"/>
      <c r="AC103" s="91"/>
      <c r="AD103" s="91"/>
      <c r="AE103" s="91"/>
      <c r="AF103" s="91"/>
      <c r="AG103" s="91"/>
      <c r="AH103" s="119"/>
      <c r="AI103" s="9"/>
    </row>
    <row r="104" ht="12.75" customHeight="1">
      <c r="A104" s="103"/>
      <c r="B104" s="99"/>
      <c r="C104" s="99"/>
      <c r="D104" s="99"/>
      <c r="E104" s="99"/>
      <c r="F104" s="99"/>
      <c r="G104" s="99"/>
      <c r="H104" s="99"/>
      <c r="I104" s="99"/>
      <c r="J104" s="99"/>
      <c r="K104" s="99"/>
      <c r="L104" s="107" t="str">
        <f>IF(L92="3:0",A92,IF(L92="3:1",A92,IF(L92="3:2",A92,IF(L92="2:3",A90,IF(L92="1:3",A90,IF(L92="0:3",A90,""))))))</f>
        <v/>
      </c>
      <c r="M104" s="22"/>
      <c r="N104" s="22"/>
      <c r="O104" s="22"/>
      <c r="P104" s="22"/>
      <c r="Q104" s="22"/>
      <c r="R104" s="22"/>
      <c r="S104" s="22"/>
      <c r="T104" s="22"/>
      <c r="U104" s="22"/>
      <c r="V104" s="22"/>
      <c r="W104" s="95"/>
      <c r="X104" s="95"/>
      <c r="Y104" s="95"/>
      <c r="Z104" s="95"/>
      <c r="AA104" s="95"/>
      <c r="AB104" s="95"/>
      <c r="AC104" s="95"/>
      <c r="AD104" s="95"/>
      <c r="AE104" s="95"/>
      <c r="AF104" s="95"/>
      <c r="AG104" s="95"/>
      <c r="AH104" s="97"/>
      <c r="AI104" s="9"/>
    </row>
    <row r="105" ht="12.75" customHeight="1">
      <c r="A105" s="103"/>
      <c r="B105" s="99"/>
      <c r="C105" s="99"/>
      <c r="D105" s="99"/>
      <c r="E105" s="99"/>
      <c r="F105" s="99"/>
      <c r="G105" s="99"/>
      <c r="H105" s="99"/>
      <c r="I105" s="99"/>
      <c r="J105" s="99"/>
      <c r="K105" s="99"/>
      <c r="L105" s="95"/>
      <c r="M105" s="99"/>
      <c r="N105" s="95"/>
      <c r="O105" s="95"/>
      <c r="P105" s="95"/>
      <c r="Q105" s="95"/>
      <c r="R105" s="95"/>
      <c r="S105" s="95"/>
      <c r="T105" s="95"/>
      <c r="U105" s="95"/>
      <c r="V105" s="100"/>
      <c r="W105" s="101" t="str">
        <f>IF(W106="3:0",L104,IF(W106="3:1",L104,IF(W106="3:2",L104,IF(W106="2:3",L106,IF(W106="1:3",L106,IF(W106="0:3",L106,""))))))</f>
        <v/>
      </c>
      <c r="X105" s="22"/>
      <c r="Y105" s="22"/>
      <c r="Z105" s="22"/>
      <c r="AA105" s="22"/>
      <c r="AB105" s="22"/>
      <c r="AC105" s="22"/>
      <c r="AD105" s="22"/>
      <c r="AE105" s="22"/>
      <c r="AF105" s="22"/>
      <c r="AG105" s="22"/>
      <c r="AH105" s="97"/>
      <c r="AI105" s="9"/>
    </row>
    <row r="106" ht="12.75" customHeight="1">
      <c r="A106" s="103"/>
      <c r="B106" s="99"/>
      <c r="C106" s="99"/>
      <c r="D106" s="99"/>
      <c r="E106" s="99"/>
      <c r="F106" s="99"/>
      <c r="G106" s="99"/>
      <c r="H106" s="99"/>
      <c r="I106" s="99"/>
      <c r="J106" s="99"/>
      <c r="K106" s="99"/>
      <c r="L106" s="107" t="str">
        <f>IF(L96="3:0",A96,IF(L96="3:1",A96,IF(L96="3:2",A96,IF(L96="2:3",A94,IF(L96="1:3",A94,IF(L96="0:3",A94,""))))))</f>
        <v/>
      </c>
      <c r="M106" s="22"/>
      <c r="N106" s="22"/>
      <c r="O106" s="22"/>
      <c r="P106" s="22"/>
      <c r="Q106" s="22"/>
      <c r="R106" s="22"/>
      <c r="S106" s="22"/>
      <c r="T106" s="22"/>
      <c r="U106" s="22"/>
      <c r="V106" s="22"/>
      <c r="W106" s="134"/>
      <c r="AH106" s="97"/>
      <c r="AI106" s="9"/>
    </row>
    <row r="107" ht="12.75" customHeight="1">
      <c r="A107" s="114"/>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6"/>
      <c r="AI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ht="15.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row>
    <row r="210"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row>
    <row r="211"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row>
    <row r="212"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row>
    <row r="213"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row>
    <row r="214"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row>
    <row r="21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row>
    <row r="21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row>
    <row r="217"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row>
    <row r="218"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row>
    <row r="219"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row>
    <row r="220"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row>
    <row r="221"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row>
    <row r="222"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row>
    <row r="223"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row>
    <row r="224"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row>
    <row r="2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row>
    <row r="2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row>
    <row r="227"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row>
    <row r="228"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row>
    <row r="229"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row>
    <row r="230"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row>
    <row r="231"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row>
    <row r="232"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row>
    <row r="233"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row>
    <row r="234"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row>
    <row r="23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row>
    <row r="23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row>
    <row r="237"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row>
    <row r="238"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row>
    <row r="239"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row>
    <row r="240"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row>
    <row r="241"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row>
    <row r="242"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row>
    <row r="243"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row>
    <row r="244"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row>
    <row r="24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row>
    <row r="24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row>
    <row r="247"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row>
    <row r="248"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row>
    <row r="249"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row>
    <row r="250"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row>
    <row r="251"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row>
    <row r="252"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row>
    <row r="253"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row>
    <row r="254"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row>
    <row r="25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row>
    <row r="25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row>
    <row r="257"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row>
    <row r="258"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row>
    <row r="259"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row>
    <row r="260"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row>
    <row r="261"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row>
    <row r="262"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row>
    <row r="263"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row>
    <row r="264"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row>
    <row r="26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row>
    <row r="26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row>
    <row r="267"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row>
    <row r="268"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row>
    <row r="269"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row>
    <row r="270"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row>
    <row r="271"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row>
    <row r="272"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row>
    <row r="273"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row>
    <row r="274"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row>
    <row r="27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row>
    <row r="27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row>
    <row r="277"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row>
    <row r="278"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row>
    <row r="279"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row>
    <row r="280"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row>
    <row r="281"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row>
    <row r="282"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row>
    <row r="283"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row>
    <row r="284"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row>
    <row r="28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row>
    <row r="298"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row>
    <row r="299" ht="15.75" customHeight="1">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row>
    <row r="300" ht="15.7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row>
    <row r="301" ht="15.7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row>
    <row r="302" ht="15.7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row>
    <row r="303" ht="15.7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row>
    <row r="304" ht="15.7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row>
    <row r="305" ht="15.7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row>
    <row r="306" ht="15.7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row>
    <row r="307" ht="15.7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row>
    <row r="308" ht="15.7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row>
    <row r="309" ht="15.7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row>
    <row r="310" ht="15.7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row>
    <row r="311" ht="15.7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row>
    <row r="312" ht="15.7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row>
    <row r="313" ht="15.7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row>
    <row r="314" ht="15.7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row>
    <row r="315" ht="15.7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row>
    <row r="316" ht="15.7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row>
    <row r="317" ht="15.7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row>
    <row r="318" ht="15.7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row>
    <row r="319" ht="15.7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row>
    <row r="320" ht="15.7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row>
    <row r="321" ht="15.7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row>
    <row r="322" ht="15.7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row>
    <row r="323" ht="15.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row>
    <row r="324" ht="15.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row>
    <row r="325" ht="15.7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row>
    <row r="326" ht="15.7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row>
    <row r="327" ht="15.7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row>
    <row r="328" ht="15.7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row>
    <row r="329" ht="15.7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row>
    <row r="330" ht="15.7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row>
    <row r="331" ht="15.7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row>
    <row r="332" ht="15.7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row>
    <row r="333" ht="15.7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row>
    <row r="334" ht="15.7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row>
    <row r="335" ht="15.7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row>
    <row r="336" ht="15.7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row>
    <row r="337" ht="15.7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row>
    <row r="338" ht="15.7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row>
    <row r="339" ht="15.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row>
    <row r="340" ht="15.7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row>
    <row r="341" ht="15.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row>
    <row r="342" ht="15.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row>
    <row r="343" ht="15.7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row>
    <row r="344" ht="15.7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row>
    <row r="345" ht="15.7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row>
    <row r="346" ht="15.7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row>
    <row r="347" ht="15.7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row>
    <row r="348" ht="15.7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row>
    <row r="349" ht="15.7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row>
    <row r="350" ht="15.7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row>
    <row r="351" ht="15.7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row>
    <row r="352" ht="15.7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row>
    <row r="353" ht="15.7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row>
    <row r="354" ht="15.7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row>
    <row r="355" ht="15.7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row>
    <row r="356" ht="15.7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row>
    <row r="357" ht="15.7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row>
    <row r="358" ht="15.7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row>
    <row r="359" ht="15.7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row>
    <row r="360" ht="15.7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row>
    <row r="361" ht="15.7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row>
    <row r="362" ht="15.7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row>
    <row r="363" ht="15.7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row>
    <row r="364" ht="15.7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row>
    <row r="365" ht="15.7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row>
    <row r="366" ht="15.7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row>
    <row r="367" ht="15.7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row>
    <row r="368" ht="15.7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row>
    <row r="369" ht="15.7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row>
    <row r="370" ht="15.7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row>
    <row r="371" ht="15.7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row>
    <row r="372" ht="15.7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row>
    <row r="373" ht="15.7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row>
    <row r="374" ht="15.7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row>
    <row r="375" ht="15.7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row>
    <row r="932" ht="15.7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row>
    <row r="933" ht="15.7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row>
    <row r="934" ht="15.7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row>
    <row r="935" ht="15.7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row>
    <row r="936" ht="15.7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row>
    <row r="937" ht="15.7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row>
    <row r="938" ht="15.7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row>
    <row r="939" ht="15.7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row>
    <row r="940" ht="15.7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row>
    <row r="941" ht="15.7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row>
    <row r="942" ht="15.7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row>
    <row r="943" ht="15.7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row>
    <row r="944" ht="15.7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row>
    <row r="945" ht="15.7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row>
    <row r="946" ht="15.7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row>
    <row r="947" ht="15.7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row>
    <row r="948" ht="15.7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row>
    <row r="949" ht="15.7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row>
    <row r="950" ht="15.7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row>
    <row r="951" ht="15.7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row>
    <row r="952" ht="15.7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row>
    <row r="953" ht="15.7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row>
    <row r="954" ht="15.7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row>
    <row r="955" ht="15.7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row>
    <row r="956" ht="15.7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row>
    <row r="957" ht="15.7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row>
    <row r="958" ht="15.7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row>
    <row r="959" ht="15.7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row>
    <row r="960" ht="15.7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row>
    <row r="961" ht="15.7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row>
    <row r="962" ht="15.7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row>
    <row r="963" ht="15.7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row>
    <row r="964" ht="15.7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row>
    <row r="965" ht="15.7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row>
    <row r="966" ht="15.7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row>
    <row r="967" ht="15.7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row>
    <row r="968" ht="15.7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row>
    <row r="969" ht="15.7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row>
    <row r="970" ht="15.7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row>
    <row r="971" ht="15.7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row>
    <row r="972" ht="15.7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row>
    <row r="973" ht="15.7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row>
    <row r="974" ht="15.7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row>
    <row r="975" ht="15.7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row>
    <row r="976" ht="15.7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row>
    <row r="977" ht="15.7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row>
    <row r="978" ht="15.7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row>
    <row r="979" ht="15.7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row>
    <row r="980" ht="15.7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row>
    <row r="981" ht="15.7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row>
    <row r="982" ht="15.7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row>
    <row r="983" ht="15.7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row>
    <row r="984" ht="15.7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row>
    <row r="985" ht="15.7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row>
    <row r="986" ht="15.7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row>
    <row r="987" ht="15.7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row>
    <row r="988" ht="15.7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row>
    <row r="989" ht="15.7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row>
    <row r="990" ht="15.7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row>
    <row r="991" ht="15.7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row>
    <row r="992" ht="15.7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row>
    <row r="993" ht="15.7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row>
    <row r="994" ht="15.7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row>
    <row r="995" ht="15.7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row>
    <row r="996" ht="15.7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row>
    <row r="997" ht="15.75" customHeight="1">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row>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div_C!$B$5:$B$26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4.43" defaultRowHeight="15.0"/>
  <cols>
    <col customWidth="1" min="1" max="33" width="2.86"/>
    <col customWidth="1" min="34" max="35" width="3.14"/>
  </cols>
  <sheetData>
    <row r="1">
      <c r="A1" s="1" t="s">
        <v>0</v>
      </c>
      <c r="B1" s="2"/>
      <c r="C1" s="2"/>
      <c r="D1" s="2"/>
      <c r="E1" s="2"/>
      <c r="F1" s="2"/>
      <c r="G1" s="2"/>
      <c r="H1" s="2"/>
      <c r="I1" s="2"/>
      <c r="J1" s="3"/>
      <c r="K1" s="4" t="s">
        <v>1</v>
      </c>
      <c r="L1" s="2"/>
      <c r="M1" s="2"/>
      <c r="N1" s="2"/>
      <c r="O1" s="2"/>
      <c r="P1" s="2"/>
      <c r="Q1" s="2"/>
      <c r="R1" s="2"/>
      <c r="S1" s="2"/>
      <c r="T1" s="5"/>
      <c r="U1" s="135" t="s">
        <v>2</v>
      </c>
      <c r="V1" s="2"/>
      <c r="W1" s="2"/>
      <c r="X1" s="136" t="s">
        <v>82</v>
      </c>
      <c r="Y1" s="2"/>
      <c r="Z1" s="2"/>
      <c r="AA1" s="136" t="s">
        <v>4</v>
      </c>
      <c r="AB1" s="2"/>
      <c r="AC1" s="2"/>
      <c r="AD1" s="2"/>
      <c r="AE1" s="2"/>
      <c r="AF1" s="2"/>
      <c r="AG1" s="2"/>
      <c r="AH1" s="8"/>
      <c r="AI1" s="9"/>
    </row>
    <row r="2" ht="9.0" customHeight="1">
      <c r="A2" s="10"/>
      <c r="B2" s="11"/>
      <c r="C2" s="11"/>
      <c r="D2" s="11"/>
      <c r="E2" s="11"/>
      <c r="F2" s="11"/>
      <c r="G2" s="11"/>
      <c r="H2" s="11"/>
      <c r="I2" s="11"/>
      <c r="J2" s="11"/>
      <c r="K2" s="11"/>
      <c r="L2" s="11"/>
      <c r="M2" s="11"/>
      <c r="N2" s="11"/>
      <c r="O2" s="12"/>
      <c r="P2" s="12"/>
      <c r="Q2" s="12"/>
      <c r="R2" s="12"/>
      <c r="S2" s="12"/>
      <c r="T2" s="12"/>
      <c r="U2" s="12"/>
      <c r="V2" s="12"/>
      <c r="W2" s="12"/>
      <c r="X2" s="12"/>
      <c r="Y2" s="12"/>
      <c r="Z2" s="12"/>
      <c r="AA2" s="12"/>
      <c r="AB2" s="12"/>
      <c r="AC2" s="12"/>
      <c r="AD2" s="12"/>
      <c r="AE2" s="12"/>
      <c r="AF2" s="12"/>
      <c r="AG2" s="12"/>
      <c r="AH2" s="9"/>
      <c r="AI2" s="9"/>
    </row>
    <row r="3" ht="9.0" customHeight="1">
      <c r="A3" s="10"/>
      <c r="B3" s="11"/>
      <c r="C3" s="11"/>
      <c r="D3" s="11"/>
      <c r="E3" s="11"/>
      <c r="F3" s="11"/>
      <c r="G3" s="11"/>
      <c r="H3" s="11"/>
      <c r="I3" s="11"/>
      <c r="J3" s="11"/>
      <c r="K3" s="11"/>
      <c r="L3" s="11"/>
      <c r="M3" s="11"/>
      <c r="N3" s="11"/>
      <c r="O3" s="12"/>
      <c r="P3" s="12"/>
      <c r="Q3" s="12"/>
      <c r="R3" s="12"/>
      <c r="S3" s="12"/>
      <c r="T3" s="12"/>
      <c r="U3" s="12"/>
      <c r="V3" s="12"/>
      <c r="W3" s="12"/>
      <c r="X3" s="12"/>
      <c r="Y3" s="12"/>
      <c r="Z3" s="12"/>
      <c r="AA3" s="12"/>
      <c r="AB3" s="12"/>
      <c r="AC3" s="12"/>
      <c r="AD3" s="12"/>
      <c r="AE3" s="12"/>
      <c r="AF3" s="12"/>
      <c r="AG3" s="12"/>
      <c r="AH3" s="9"/>
      <c r="AI3" s="9"/>
    </row>
    <row r="4" ht="16.5" customHeight="1">
      <c r="A4" s="13"/>
      <c r="B4" s="2"/>
      <c r="C4" s="14" t="s">
        <v>5</v>
      </c>
      <c r="D4" s="2"/>
      <c r="E4" s="2"/>
      <c r="F4" s="2"/>
      <c r="G4" s="2"/>
      <c r="H4" s="2"/>
      <c r="I4" s="2"/>
      <c r="J4" s="2"/>
      <c r="K4" s="2"/>
      <c r="L4" s="2"/>
      <c r="M4" s="2"/>
      <c r="N4" s="8"/>
      <c r="O4" s="15">
        <v>1.0</v>
      </c>
      <c r="P4" s="2"/>
      <c r="Q4" s="16"/>
      <c r="R4" s="17">
        <v>2.0</v>
      </c>
      <c r="S4" s="2"/>
      <c r="T4" s="16"/>
      <c r="U4" s="17">
        <v>3.0</v>
      </c>
      <c r="V4" s="2"/>
      <c r="W4" s="16"/>
      <c r="X4" s="17">
        <v>4.0</v>
      </c>
      <c r="Y4" s="2"/>
      <c r="Z4" s="8"/>
      <c r="AA4" s="18" t="s">
        <v>6</v>
      </c>
      <c r="AB4" s="18" t="s">
        <v>7</v>
      </c>
      <c r="AC4" s="17" t="s">
        <v>8</v>
      </c>
      <c r="AD4" s="2"/>
      <c r="AE4" s="16"/>
      <c r="AF4" s="17" t="s">
        <v>9</v>
      </c>
      <c r="AG4" s="19" t="s">
        <v>10</v>
      </c>
      <c r="AH4" s="8"/>
      <c r="AI4" s="9"/>
    </row>
    <row r="5" ht="16.5" customHeight="1">
      <c r="A5" s="20">
        <v>1.0</v>
      </c>
      <c r="B5" s="21" t="s">
        <v>83</v>
      </c>
      <c r="C5" s="22"/>
      <c r="D5" s="22"/>
      <c r="E5" s="22"/>
      <c r="F5" s="22"/>
      <c r="G5" s="22"/>
      <c r="H5" s="22"/>
      <c r="I5" s="22"/>
      <c r="J5" s="22"/>
      <c r="K5" s="22"/>
      <c r="L5" s="22"/>
      <c r="M5" s="22"/>
      <c r="N5" s="22"/>
      <c r="O5" s="23" t="s">
        <v>12</v>
      </c>
      <c r="P5" s="24"/>
      <c r="Q5" s="25"/>
      <c r="R5" s="26">
        <v>3.0</v>
      </c>
      <c r="S5" s="27" t="s">
        <v>13</v>
      </c>
      <c r="T5" s="28">
        <v>1.0</v>
      </c>
      <c r="U5" s="29">
        <v>3.0</v>
      </c>
      <c r="V5" s="30" t="s">
        <v>13</v>
      </c>
      <c r="W5" s="31">
        <v>0.0</v>
      </c>
      <c r="X5" s="26">
        <v>3.0</v>
      </c>
      <c r="Y5" s="27" t="s">
        <v>13</v>
      </c>
      <c r="Z5" s="26">
        <v>0.0</v>
      </c>
      <c r="AA5" s="32">
        <f>IF(B5&lt;&gt;"",SUM(IF(R5&gt;T5,1,0),IF(U5&gt;W5,1,0),IF(X5&gt;Z5,1,0)),"")</f>
        <v>3</v>
      </c>
      <c r="AB5" s="33">
        <f>IF(B5&lt;&gt;"",SUM(IF(R5&lt;T5,1,0),IF(U5&lt;W5,1,0),IF(X5&lt;Z5,1,0)),"")</f>
        <v>0</v>
      </c>
      <c r="AC5" s="34">
        <f>IF(B5&lt;&gt;"",R5+U5+X5,"")</f>
        <v>9</v>
      </c>
      <c r="AD5" s="34" t="s">
        <v>13</v>
      </c>
      <c r="AE5" s="35">
        <f>IF(B5&lt;&gt;"",T5+W5+Z5,"")</f>
        <v>1</v>
      </c>
      <c r="AF5" s="36">
        <f t="shared" ref="AF5:AF8" si="1">IF(B5&lt;&gt;"",(AA5*2)+AB5,"")</f>
        <v>6</v>
      </c>
      <c r="AG5" s="37">
        <f t="shared" ref="AG5:AG8" si="2">IF(B5&lt;&gt;"",RANK(AF5,$AF$5:$AF$8,0),"")</f>
        <v>1</v>
      </c>
      <c r="AH5" s="38"/>
      <c r="AI5" s="9"/>
    </row>
    <row r="6" ht="16.5" customHeight="1">
      <c r="A6" s="39">
        <v>2.0</v>
      </c>
      <c r="B6" s="21" t="s">
        <v>84</v>
      </c>
      <c r="C6" s="22"/>
      <c r="D6" s="22"/>
      <c r="E6" s="22"/>
      <c r="F6" s="22"/>
      <c r="G6" s="22"/>
      <c r="H6" s="22"/>
      <c r="I6" s="22"/>
      <c r="J6" s="22"/>
      <c r="K6" s="22"/>
      <c r="L6" s="22"/>
      <c r="M6" s="22"/>
      <c r="N6" s="22"/>
      <c r="O6" s="40">
        <f>T5</f>
        <v>1</v>
      </c>
      <c r="P6" s="41" t="s">
        <v>13</v>
      </c>
      <c r="Q6" s="42">
        <f>R5</f>
        <v>3</v>
      </c>
      <c r="R6" s="43" t="s">
        <v>12</v>
      </c>
      <c r="S6" s="44"/>
      <c r="T6" s="45"/>
      <c r="U6" s="46">
        <v>0.0</v>
      </c>
      <c r="V6" s="47" t="s">
        <v>13</v>
      </c>
      <c r="W6" s="48">
        <v>3.0</v>
      </c>
      <c r="X6" s="46">
        <v>2.0</v>
      </c>
      <c r="Y6" s="47" t="s">
        <v>13</v>
      </c>
      <c r="Z6" s="49">
        <v>3.0</v>
      </c>
      <c r="AA6" s="50">
        <f>IF(B6&lt;&gt;"",SUM(IF(O6&gt;Q6,1,0),IF(U6&gt;W6,1,0),IF(X6&gt;Z6,1,0)),"")</f>
        <v>0</v>
      </c>
      <c r="AB6" s="51">
        <f>IF(B6&lt;&gt;"",SUM(IF(O6&lt;Q6,1,0),IF(U6&lt;W6,1,0),IF(X6&lt;Z6,1,0)),"")</f>
        <v>3</v>
      </c>
      <c r="AC6" s="52">
        <f>IF(B6&lt;&gt;"",O6+U6+X6,"")</f>
        <v>3</v>
      </c>
      <c r="AD6" s="53" t="s">
        <v>13</v>
      </c>
      <c r="AE6" s="54">
        <f>IF(B6&lt;&gt;"",Q6+W6+Z6,"")</f>
        <v>9</v>
      </c>
      <c r="AF6" s="55">
        <f t="shared" si="1"/>
        <v>3</v>
      </c>
      <c r="AG6" s="37">
        <f t="shared" si="2"/>
        <v>4</v>
      </c>
      <c r="AH6" s="38"/>
      <c r="AI6" s="56"/>
    </row>
    <row r="7" ht="16.5" customHeight="1">
      <c r="A7" s="57">
        <v>3.0</v>
      </c>
      <c r="B7" s="21" t="s">
        <v>85</v>
      </c>
      <c r="C7" s="22"/>
      <c r="D7" s="22"/>
      <c r="E7" s="22"/>
      <c r="F7" s="22"/>
      <c r="G7" s="22"/>
      <c r="H7" s="22"/>
      <c r="I7" s="22"/>
      <c r="J7" s="22"/>
      <c r="K7" s="22"/>
      <c r="L7" s="22"/>
      <c r="M7" s="22"/>
      <c r="N7" s="22"/>
      <c r="O7" s="58">
        <f>W5</f>
        <v>0</v>
      </c>
      <c r="P7" s="59" t="s">
        <v>13</v>
      </c>
      <c r="Q7" s="60">
        <f>U5</f>
        <v>3</v>
      </c>
      <c r="R7" s="61">
        <f>W6</f>
        <v>3</v>
      </c>
      <c r="S7" s="59" t="s">
        <v>13</v>
      </c>
      <c r="T7" s="60">
        <f>U6</f>
        <v>0</v>
      </c>
      <c r="U7" s="43" t="s">
        <v>12</v>
      </c>
      <c r="V7" s="44"/>
      <c r="W7" s="45"/>
      <c r="X7" s="46">
        <v>3.0</v>
      </c>
      <c r="Y7" s="47" t="s">
        <v>13</v>
      </c>
      <c r="Z7" s="49">
        <v>1.0</v>
      </c>
      <c r="AA7" s="50">
        <f>IF(B7&lt;&gt;"",SUM(IF(O7&gt;Q7,1,0),IF(R7&gt;T7,1,0),IF(X7&gt;Z7,1,0)),"")</f>
        <v>2</v>
      </c>
      <c r="AB7" s="51">
        <f>IF(B7&lt;&gt;"",SUM(IF(O7&lt;Q7,1,0),IF(R7&lt;T7,1,0),IF(X7&lt;Z7,1,0)),"")</f>
        <v>1</v>
      </c>
      <c r="AC7" s="52">
        <f>IF(B7&lt;&gt;"",O7+R7+X7,"")</f>
        <v>6</v>
      </c>
      <c r="AD7" s="53" t="s">
        <v>13</v>
      </c>
      <c r="AE7" s="54">
        <f>IF(B7&lt;&gt;"",Q7+T7+Z7,"")</f>
        <v>4</v>
      </c>
      <c r="AF7" s="55">
        <f t="shared" si="1"/>
        <v>5</v>
      </c>
      <c r="AG7" s="37">
        <f t="shared" si="2"/>
        <v>2</v>
      </c>
      <c r="AH7" s="38"/>
      <c r="AI7" s="56"/>
    </row>
    <row r="8" ht="16.5" customHeight="1">
      <c r="A8" s="62">
        <v>4.0</v>
      </c>
      <c r="B8" s="63" t="s">
        <v>86</v>
      </c>
      <c r="C8" s="64"/>
      <c r="D8" s="64"/>
      <c r="E8" s="64"/>
      <c r="F8" s="64"/>
      <c r="G8" s="64"/>
      <c r="H8" s="64"/>
      <c r="I8" s="64"/>
      <c r="J8" s="64"/>
      <c r="K8" s="64"/>
      <c r="L8" s="64"/>
      <c r="M8" s="64"/>
      <c r="N8" s="64"/>
      <c r="O8" s="65">
        <f>Z5</f>
        <v>0</v>
      </c>
      <c r="P8" s="66" t="s">
        <v>13</v>
      </c>
      <c r="Q8" s="67">
        <f>X5</f>
        <v>3</v>
      </c>
      <c r="R8" s="68">
        <f>Z6</f>
        <v>3</v>
      </c>
      <c r="S8" s="66" t="s">
        <v>13</v>
      </c>
      <c r="T8" s="69">
        <f>X6</f>
        <v>2</v>
      </c>
      <c r="U8" s="68">
        <f>Z7</f>
        <v>1</v>
      </c>
      <c r="V8" s="70" t="s">
        <v>13</v>
      </c>
      <c r="W8" s="69">
        <f>X7</f>
        <v>3</v>
      </c>
      <c r="X8" s="71" t="s">
        <v>12</v>
      </c>
      <c r="Y8" s="72"/>
      <c r="Z8" s="73"/>
      <c r="AA8" s="74">
        <f>IF(B8&lt;&gt;"",SUM(IF(O8&gt;Q8,1,0),IF(R8&gt;T8,1,0),IF(U8&gt;W8,1,0)),"")</f>
        <v>1</v>
      </c>
      <c r="AB8" s="75">
        <f>IF(B8&lt;&gt;"",SUM(IF(O8&lt;Q8,1,0),IF(R8&lt;T8,1,0),IF(U8&lt;W8,1,0)),"")</f>
        <v>2</v>
      </c>
      <c r="AC8" s="76">
        <f>IF(B8&lt;&gt;"",O8+R8+U8,"")</f>
        <v>4</v>
      </c>
      <c r="AD8" s="77" t="s">
        <v>13</v>
      </c>
      <c r="AE8" s="78">
        <f>IF(B8&lt;&gt;"",Q8+T8+W8,"")</f>
        <v>8</v>
      </c>
      <c r="AF8" s="79">
        <f t="shared" si="1"/>
        <v>4</v>
      </c>
      <c r="AG8" s="80">
        <f t="shared" si="2"/>
        <v>3</v>
      </c>
      <c r="AH8" s="81"/>
      <c r="AI8" s="56"/>
    </row>
    <row r="9" ht="16.5" customHeight="1">
      <c r="A9" s="9"/>
      <c r="B9" s="11"/>
      <c r="C9" s="11"/>
      <c r="D9" s="11"/>
      <c r="E9" s="11"/>
      <c r="F9" s="11"/>
      <c r="G9" s="11"/>
      <c r="H9" s="11"/>
      <c r="I9" s="11"/>
      <c r="J9" s="11"/>
      <c r="K9" s="11"/>
      <c r="L9" s="11"/>
      <c r="M9" s="11"/>
      <c r="N9" s="11"/>
      <c r="O9" s="12"/>
      <c r="P9" s="12"/>
      <c r="Q9" s="12"/>
      <c r="R9" s="12"/>
      <c r="S9" s="12"/>
      <c r="T9" s="12"/>
      <c r="U9" s="12"/>
      <c r="V9" s="12"/>
      <c r="W9" s="12"/>
      <c r="X9" s="12"/>
      <c r="Y9" s="12"/>
      <c r="Z9" s="12"/>
      <c r="AA9" s="12"/>
      <c r="AB9" s="12"/>
      <c r="AC9" s="12"/>
      <c r="AD9" s="12"/>
      <c r="AE9" s="12"/>
      <c r="AF9" s="82"/>
      <c r="AG9" s="82"/>
      <c r="AH9" s="9"/>
      <c r="AI9" s="9"/>
    </row>
    <row r="10" ht="16.5" customHeight="1">
      <c r="A10" s="13"/>
      <c r="B10" s="2"/>
      <c r="C10" s="83" t="s">
        <v>17</v>
      </c>
      <c r="D10" s="2"/>
      <c r="E10" s="2"/>
      <c r="F10" s="2"/>
      <c r="G10" s="2"/>
      <c r="H10" s="2"/>
      <c r="I10" s="2"/>
      <c r="J10" s="2"/>
      <c r="K10" s="2"/>
      <c r="L10" s="2"/>
      <c r="M10" s="2"/>
      <c r="N10" s="8"/>
      <c r="O10" s="15">
        <v>1.0</v>
      </c>
      <c r="P10" s="2"/>
      <c r="Q10" s="16"/>
      <c r="R10" s="17">
        <v>2.0</v>
      </c>
      <c r="S10" s="2"/>
      <c r="T10" s="16"/>
      <c r="U10" s="17">
        <v>3.0</v>
      </c>
      <c r="V10" s="2"/>
      <c r="W10" s="16"/>
      <c r="X10" s="17">
        <v>4.0</v>
      </c>
      <c r="Y10" s="2"/>
      <c r="Z10" s="8"/>
      <c r="AA10" s="18" t="s">
        <v>6</v>
      </c>
      <c r="AB10" s="18" t="s">
        <v>7</v>
      </c>
      <c r="AC10" s="17" t="s">
        <v>8</v>
      </c>
      <c r="AD10" s="2"/>
      <c r="AE10" s="16"/>
      <c r="AF10" s="17" t="s">
        <v>9</v>
      </c>
      <c r="AG10" s="19" t="s">
        <v>10</v>
      </c>
      <c r="AH10" s="8"/>
      <c r="AI10" s="9"/>
    </row>
    <row r="11" ht="16.5" customHeight="1">
      <c r="A11" s="20">
        <v>1.0</v>
      </c>
      <c r="B11" s="21" t="s">
        <v>87</v>
      </c>
      <c r="C11" s="22"/>
      <c r="D11" s="22"/>
      <c r="E11" s="22"/>
      <c r="F11" s="22"/>
      <c r="G11" s="22"/>
      <c r="H11" s="22"/>
      <c r="I11" s="22"/>
      <c r="J11" s="22"/>
      <c r="K11" s="22"/>
      <c r="L11" s="22"/>
      <c r="M11" s="22"/>
      <c r="N11" s="22"/>
      <c r="O11" s="23" t="s">
        <v>12</v>
      </c>
      <c r="P11" s="24"/>
      <c r="Q11" s="25"/>
      <c r="R11" s="26">
        <v>3.0</v>
      </c>
      <c r="S11" s="27" t="s">
        <v>13</v>
      </c>
      <c r="T11" s="28">
        <v>2.0</v>
      </c>
      <c r="U11" s="29">
        <v>3.0</v>
      </c>
      <c r="V11" s="30" t="s">
        <v>13</v>
      </c>
      <c r="W11" s="31">
        <v>0.0</v>
      </c>
      <c r="X11" s="26">
        <v>3.0</v>
      </c>
      <c r="Y11" s="27" t="s">
        <v>13</v>
      </c>
      <c r="Z11" s="26">
        <v>2.0</v>
      </c>
      <c r="AA11" s="32">
        <f>IF(B11&lt;&gt;"",SUM(IF(R11&gt;T11,1,0),IF(U11&gt;W11,1,0),IF(X11&gt;Z11,1,0)),"")</f>
        <v>3</v>
      </c>
      <c r="AB11" s="33">
        <f>IF(B11&lt;&gt;"",SUM(IF(R11&lt;T11,1,0),IF(U11&lt;W11,1,0),IF(X11&lt;Z11,1,0)),"")</f>
        <v>0</v>
      </c>
      <c r="AC11" s="34">
        <f>IF(B11&lt;&gt;"",R11+U11+X11,"")</f>
        <v>9</v>
      </c>
      <c r="AD11" s="34" t="s">
        <v>13</v>
      </c>
      <c r="AE11" s="35">
        <f>IF(B11&lt;&gt;"",T11+W11+Z11,"")</f>
        <v>4</v>
      </c>
      <c r="AF11" s="36">
        <f t="shared" ref="AF11:AF14" si="3">IF(B11&lt;&gt;"",(AA11*2)+AB11,"")</f>
        <v>6</v>
      </c>
      <c r="AG11" s="37">
        <f>IF(B11&lt;&gt;"",RANK(AF11,$AF$11:$AF$14,0),"")</f>
        <v>1</v>
      </c>
      <c r="AH11" s="38"/>
      <c r="AI11" s="9"/>
    </row>
    <row r="12" ht="16.5" customHeight="1">
      <c r="A12" s="39">
        <v>2.0</v>
      </c>
      <c r="B12" s="21" t="s">
        <v>88</v>
      </c>
      <c r="C12" s="22"/>
      <c r="D12" s="22"/>
      <c r="E12" s="22"/>
      <c r="F12" s="22"/>
      <c r="G12" s="22"/>
      <c r="H12" s="22"/>
      <c r="I12" s="22"/>
      <c r="J12" s="22"/>
      <c r="K12" s="22"/>
      <c r="L12" s="22"/>
      <c r="M12" s="22"/>
      <c r="N12" s="22"/>
      <c r="O12" s="40">
        <f>T11</f>
        <v>2</v>
      </c>
      <c r="P12" s="41" t="s">
        <v>13</v>
      </c>
      <c r="Q12" s="42">
        <f>R11</f>
        <v>3</v>
      </c>
      <c r="R12" s="43" t="s">
        <v>12</v>
      </c>
      <c r="S12" s="44"/>
      <c r="T12" s="45"/>
      <c r="U12" s="46">
        <v>3.0</v>
      </c>
      <c r="V12" s="47" t="s">
        <v>13</v>
      </c>
      <c r="W12" s="48">
        <v>2.0</v>
      </c>
      <c r="X12" s="46">
        <v>0.0</v>
      </c>
      <c r="Y12" s="47" t="s">
        <v>13</v>
      </c>
      <c r="Z12" s="49">
        <v>3.0</v>
      </c>
      <c r="AA12" s="50">
        <f>IF(B12&lt;&gt;"",SUM(IF(O12&gt;Q12,1,0),IF(U12&gt;W12,1,0),IF(X12&gt;Z12,1,0)),"")</f>
        <v>1</v>
      </c>
      <c r="AB12" s="51">
        <f>IF(B12&lt;&gt;"",SUM(IF(O12&lt;Q12,1,0),IF(U12&lt;W12,1,0),IF(X12&lt;Z12,1,0)),"")</f>
        <v>2</v>
      </c>
      <c r="AC12" s="52">
        <f>IF(B12&lt;&gt;"",O12+U12+X12,"")</f>
        <v>5</v>
      </c>
      <c r="AD12" s="53" t="s">
        <v>13</v>
      </c>
      <c r="AE12" s="54">
        <f>IF(B12&lt;&gt;"",Q12+W12+Z12,"")</f>
        <v>8</v>
      </c>
      <c r="AF12" s="55">
        <f t="shared" si="3"/>
        <v>4</v>
      </c>
      <c r="AG12" s="84">
        <v>4.0</v>
      </c>
      <c r="AH12" s="38"/>
      <c r="AI12" s="56" t="s">
        <v>89</v>
      </c>
    </row>
    <row r="13" ht="16.5" customHeight="1">
      <c r="A13" s="57">
        <v>3.0</v>
      </c>
      <c r="B13" s="21" t="s">
        <v>90</v>
      </c>
      <c r="C13" s="22"/>
      <c r="D13" s="22"/>
      <c r="E13" s="22"/>
      <c r="F13" s="22"/>
      <c r="G13" s="22"/>
      <c r="H13" s="22"/>
      <c r="I13" s="22"/>
      <c r="J13" s="22"/>
      <c r="K13" s="22"/>
      <c r="L13" s="22"/>
      <c r="M13" s="22"/>
      <c r="N13" s="22"/>
      <c r="O13" s="58">
        <f>W11</f>
        <v>0</v>
      </c>
      <c r="P13" s="59" t="s">
        <v>13</v>
      </c>
      <c r="Q13" s="60">
        <f>U11</f>
        <v>3</v>
      </c>
      <c r="R13" s="61">
        <f>W12</f>
        <v>2</v>
      </c>
      <c r="S13" s="59" t="s">
        <v>13</v>
      </c>
      <c r="T13" s="60">
        <f>U12</f>
        <v>3</v>
      </c>
      <c r="U13" s="43" t="s">
        <v>12</v>
      </c>
      <c r="V13" s="44"/>
      <c r="W13" s="45"/>
      <c r="X13" s="46">
        <v>3.0</v>
      </c>
      <c r="Y13" s="47" t="s">
        <v>13</v>
      </c>
      <c r="Z13" s="49">
        <v>2.0</v>
      </c>
      <c r="AA13" s="50">
        <f>IF(B13&lt;&gt;"",SUM(IF(O13&gt;Q13,1,0),IF(R13&gt;T13,1,0),IF(X13&gt;Z13,1,0)),"")</f>
        <v>1</v>
      </c>
      <c r="AB13" s="51">
        <f>IF(B13&lt;&gt;"",SUM(IF(O13&lt;Q13,1,0),IF(R13&lt;T13,1,0),IF(X13&lt;Z13,1,0)),"")</f>
        <v>2</v>
      </c>
      <c r="AC13" s="52">
        <f>IF(B13&lt;&gt;"",O13+R13+X13,"")</f>
        <v>5</v>
      </c>
      <c r="AD13" s="53" t="s">
        <v>13</v>
      </c>
      <c r="AE13" s="54">
        <f>IF(B13&lt;&gt;"",Q13+T13+Z13,"")</f>
        <v>8</v>
      </c>
      <c r="AF13" s="55">
        <f t="shared" si="3"/>
        <v>4</v>
      </c>
      <c r="AG13" s="84">
        <v>3.0</v>
      </c>
      <c r="AH13" s="38"/>
      <c r="AI13" s="56" t="s">
        <v>51</v>
      </c>
    </row>
    <row r="14" ht="16.5" customHeight="1">
      <c r="A14" s="62">
        <v>4.0</v>
      </c>
      <c r="B14" s="63" t="s">
        <v>91</v>
      </c>
      <c r="C14" s="64"/>
      <c r="D14" s="64"/>
      <c r="E14" s="64"/>
      <c r="F14" s="64"/>
      <c r="G14" s="64"/>
      <c r="H14" s="64"/>
      <c r="I14" s="64"/>
      <c r="J14" s="64"/>
      <c r="K14" s="64"/>
      <c r="L14" s="64"/>
      <c r="M14" s="64"/>
      <c r="N14" s="64"/>
      <c r="O14" s="65">
        <f>Z11</f>
        <v>2</v>
      </c>
      <c r="P14" s="66" t="s">
        <v>13</v>
      </c>
      <c r="Q14" s="67">
        <f>X11</f>
        <v>3</v>
      </c>
      <c r="R14" s="68">
        <f>Z12</f>
        <v>3</v>
      </c>
      <c r="S14" s="66" t="s">
        <v>13</v>
      </c>
      <c r="T14" s="69">
        <f>X12</f>
        <v>0</v>
      </c>
      <c r="U14" s="68">
        <f>Z13</f>
        <v>2</v>
      </c>
      <c r="V14" s="70" t="s">
        <v>13</v>
      </c>
      <c r="W14" s="69">
        <f>X13</f>
        <v>3</v>
      </c>
      <c r="X14" s="71" t="s">
        <v>12</v>
      </c>
      <c r="Y14" s="72"/>
      <c r="Z14" s="73"/>
      <c r="AA14" s="74">
        <f>IF(B14&lt;&gt;"",SUM(IF(O14&gt;Q14,1,0),IF(R14&gt;T14,1,0),IF(U14&gt;W14,1,0)),"")</f>
        <v>1</v>
      </c>
      <c r="AB14" s="75">
        <f>IF(B14&lt;&gt;"",SUM(IF(O14&lt;Q14,1,0),IF(R14&lt;T14,1,0),IF(U14&lt;W14,1,0)),"")</f>
        <v>2</v>
      </c>
      <c r="AC14" s="76">
        <f>IF(B14&lt;&gt;"",O14+R14+U14,"")</f>
        <v>7</v>
      </c>
      <c r="AD14" s="77" t="s">
        <v>13</v>
      </c>
      <c r="AE14" s="78">
        <f>IF(B14&lt;&gt;"",Q14+T14+W14,"")</f>
        <v>6</v>
      </c>
      <c r="AF14" s="79">
        <f t="shared" si="3"/>
        <v>4</v>
      </c>
      <c r="AG14" s="80">
        <f>IF(B14&lt;&gt;"",RANK(AF14,$AF$11:$AF$14,0),"")</f>
        <v>2</v>
      </c>
      <c r="AH14" s="81"/>
      <c r="AI14" s="56" t="s">
        <v>92</v>
      </c>
    </row>
    <row r="15" ht="16.5" customHeight="1">
      <c r="A15" s="9"/>
      <c r="B15" s="11"/>
      <c r="C15" s="11"/>
      <c r="D15" s="11"/>
      <c r="E15" s="11"/>
      <c r="F15" s="11"/>
      <c r="G15" s="11"/>
      <c r="H15" s="11"/>
      <c r="I15" s="11"/>
      <c r="J15" s="11"/>
      <c r="K15" s="11"/>
      <c r="L15" s="11"/>
      <c r="M15" s="11"/>
      <c r="N15" s="11"/>
      <c r="O15" s="12"/>
      <c r="P15" s="12"/>
      <c r="Q15" s="12"/>
      <c r="R15" s="12"/>
      <c r="S15" s="12"/>
      <c r="T15" s="12"/>
      <c r="U15" s="12"/>
      <c r="V15" s="12"/>
      <c r="W15" s="12"/>
      <c r="X15" s="12"/>
      <c r="Y15" s="12"/>
      <c r="Z15" s="12"/>
      <c r="AA15" s="12"/>
      <c r="AB15" s="12"/>
      <c r="AC15" s="12"/>
      <c r="AD15" s="12"/>
      <c r="AE15" s="12"/>
      <c r="AF15" s="12"/>
      <c r="AG15" s="12"/>
      <c r="AH15" s="86"/>
      <c r="AI15" s="9"/>
    </row>
    <row r="16" ht="16.5" customHeight="1">
      <c r="A16" s="13"/>
      <c r="B16" s="2"/>
      <c r="C16" s="83" t="s">
        <v>25</v>
      </c>
      <c r="D16" s="2"/>
      <c r="E16" s="2"/>
      <c r="F16" s="2"/>
      <c r="G16" s="2"/>
      <c r="H16" s="2"/>
      <c r="I16" s="2"/>
      <c r="J16" s="2"/>
      <c r="K16" s="2"/>
      <c r="L16" s="2"/>
      <c r="M16" s="2"/>
      <c r="N16" s="8"/>
      <c r="O16" s="15">
        <v>1.0</v>
      </c>
      <c r="P16" s="2"/>
      <c r="Q16" s="16"/>
      <c r="R16" s="17">
        <v>2.0</v>
      </c>
      <c r="S16" s="2"/>
      <c r="T16" s="16"/>
      <c r="U16" s="17">
        <v>3.0</v>
      </c>
      <c r="V16" s="2"/>
      <c r="W16" s="16"/>
      <c r="X16" s="17">
        <v>4.0</v>
      </c>
      <c r="Y16" s="2"/>
      <c r="Z16" s="8"/>
      <c r="AA16" s="18" t="s">
        <v>6</v>
      </c>
      <c r="AB16" s="18" t="s">
        <v>7</v>
      </c>
      <c r="AC16" s="17" t="s">
        <v>8</v>
      </c>
      <c r="AD16" s="2"/>
      <c r="AE16" s="16"/>
      <c r="AF16" s="17" t="s">
        <v>9</v>
      </c>
      <c r="AG16" s="19" t="s">
        <v>10</v>
      </c>
      <c r="AH16" s="8"/>
      <c r="AI16" s="9"/>
    </row>
    <row r="17" ht="16.5" customHeight="1">
      <c r="A17" s="20">
        <v>1.0</v>
      </c>
      <c r="B17" s="21" t="s">
        <v>93</v>
      </c>
      <c r="C17" s="22"/>
      <c r="D17" s="22"/>
      <c r="E17" s="22"/>
      <c r="F17" s="22"/>
      <c r="G17" s="22"/>
      <c r="H17" s="22"/>
      <c r="I17" s="22"/>
      <c r="J17" s="22"/>
      <c r="K17" s="22"/>
      <c r="L17" s="22"/>
      <c r="M17" s="22"/>
      <c r="N17" s="22"/>
      <c r="O17" s="23" t="s">
        <v>12</v>
      </c>
      <c r="P17" s="24"/>
      <c r="Q17" s="25"/>
      <c r="R17" s="26">
        <v>3.0</v>
      </c>
      <c r="S17" s="27" t="s">
        <v>13</v>
      </c>
      <c r="T17" s="28">
        <v>0.0</v>
      </c>
      <c r="U17" s="29">
        <v>3.0</v>
      </c>
      <c r="V17" s="30" t="s">
        <v>13</v>
      </c>
      <c r="W17" s="31">
        <v>0.0</v>
      </c>
      <c r="X17" s="26">
        <v>3.0</v>
      </c>
      <c r="Y17" s="27" t="s">
        <v>13</v>
      </c>
      <c r="Z17" s="26">
        <v>0.0</v>
      </c>
      <c r="AA17" s="32">
        <f>IF(B17&lt;&gt;"",SUM(IF(R17&gt;T17,1,0),IF(U17&gt;W17,1,0),IF(X17&gt;Z17,1,0)),"")</f>
        <v>3</v>
      </c>
      <c r="AB17" s="33">
        <f>IF(B17&lt;&gt;"",SUM(IF(R17&lt;T17,1,0),IF(U17&lt;W17,1,0),IF(X17&lt;Z17,1,0)),"")</f>
        <v>0</v>
      </c>
      <c r="AC17" s="34">
        <f>IF(B17&lt;&gt;"",R17+U17+X17,"")</f>
        <v>9</v>
      </c>
      <c r="AD17" s="34" t="s">
        <v>13</v>
      </c>
      <c r="AE17" s="35">
        <f>IF(B17&lt;&gt;"",T17+W17+Z17,"")</f>
        <v>0</v>
      </c>
      <c r="AF17" s="36">
        <f t="shared" ref="AF17:AF20" si="4">IF(B17&lt;&gt;"",(AA17*2)+AB17,"")</f>
        <v>6</v>
      </c>
      <c r="AG17" s="37">
        <f t="shared" ref="AG17:AG20" si="5">IF(B17&lt;&gt;"",RANK(AF17,$AF$17:$AF$20,0),"")</f>
        <v>1</v>
      </c>
      <c r="AH17" s="38"/>
      <c r="AI17" s="9"/>
    </row>
    <row r="18" ht="16.5" customHeight="1">
      <c r="A18" s="39">
        <v>2.0</v>
      </c>
      <c r="B18" s="21" t="s">
        <v>94</v>
      </c>
      <c r="C18" s="22"/>
      <c r="D18" s="22"/>
      <c r="E18" s="22"/>
      <c r="F18" s="22"/>
      <c r="G18" s="22"/>
      <c r="H18" s="22"/>
      <c r="I18" s="22"/>
      <c r="J18" s="22"/>
      <c r="K18" s="22"/>
      <c r="L18" s="22"/>
      <c r="M18" s="22"/>
      <c r="N18" s="22"/>
      <c r="O18" s="40">
        <f>T17</f>
        <v>0</v>
      </c>
      <c r="P18" s="41" t="s">
        <v>13</v>
      </c>
      <c r="Q18" s="42">
        <f>R17</f>
        <v>3</v>
      </c>
      <c r="R18" s="43" t="s">
        <v>12</v>
      </c>
      <c r="S18" s="44"/>
      <c r="T18" s="45"/>
      <c r="U18" s="46">
        <v>3.0</v>
      </c>
      <c r="V18" s="47" t="s">
        <v>13</v>
      </c>
      <c r="W18" s="48">
        <v>1.0</v>
      </c>
      <c r="X18" s="46">
        <v>0.0</v>
      </c>
      <c r="Y18" s="47" t="s">
        <v>13</v>
      </c>
      <c r="Z18" s="49">
        <v>3.0</v>
      </c>
      <c r="AA18" s="50">
        <f>IF(B18&lt;&gt;"",SUM(IF(O18&gt;Q18,1,0),IF(U18&gt;W18,1,0),IF(X18&gt;Z18,1,0)),"")</f>
        <v>1</v>
      </c>
      <c r="AB18" s="51">
        <f>IF(B18&lt;&gt;"",SUM(IF(O18&lt;Q18,1,0),IF(U18&lt;W18,1,0),IF(X18&lt;Z18,1,0)),"")</f>
        <v>2</v>
      </c>
      <c r="AC18" s="52">
        <f>IF(B18&lt;&gt;"",O18+U18+X18,"")</f>
        <v>3</v>
      </c>
      <c r="AD18" s="53" t="s">
        <v>13</v>
      </c>
      <c r="AE18" s="54">
        <f>IF(B18&lt;&gt;"",Q18+W18+Z18,"")</f>
        <v>7</v>
      </c>
      <c r="AF18" s="55">
        <f t="shared" si="4"/>
        <v>4</v>
      </c>
      <c r="AG18" s="37">
        <f t="shared" si="5"/>
        <v>3</v>
      </c>
      <c r="AH18" s="38"/>
      <c r="AI18" s="9"/>
    </row>
    <row r="19" ht="16.5" customHeight="1">
      <c r="A19" s="57">
        <v>3.0</v>
      </c>
      <c r="B19" s="21" t="s">
        <v>95</v>
      </c>
      <c r="C19" s="22"/>
      <c r="D19" s="22"/>
      <c r="E19" s="22"/>
      <c r="F19" s="22"/>
      <c r="G19" s="22"/>
      <c r="H19" s="22"/>
      <c r="I19" s="22"/>
      <c r="J19" s="22"/>
      <c r="K19" s="22"/>
      <c r="L19" s="22"/>
      <c r="M19" s="22"/>
      <c r="N19" s="22"/>
      <c r="O19" s="58">
        <f>W17</f>
        <v>0</v>
      </c>
      <c r="P19" s="59" t="s">
        <v>13</v>
      </c>
      <c r="Q19" s="60">
        <f>U17</f>
        <v>3</v>
      </c>
      <c r="R19" s="61">
        <f>W18</f>
        <v>1</v>
      </c>
      <c r="S19" s="59" t="s">
        <v>13</v>
      </c>
      <c r="T19" s="60">
        <f>U18</f>
        <v>3</v>
      </c>
      <c r="U19" s="43" t="s">
        <v>12</v>
      </c>
      <c r="V19" s="44"/>
      <c r="W19" s="45"/>
      <c r="X19" s="46">
        <v>2.0</v>
      </c>
      <c r="Y19" s="47" t="s">
        <v>13</v>
      </c>
      <c r="Z19" s="49">
        <v>3.0</v>
      </c>
      <c r="AA19" s="50">
        <f>IF(B19&lt;&gt;"",SUM(IF(O19&gt;Q19,1,0),IF(R19&gt;T19,1,0),IF(X19&gt;Z19,1,0)),"")</f>
        <v>0</v>
      </c>
      <c r="AB19" s="51">
        <f>IF(B19&lt;&gt;"",SUM(IF(O19&lt;Q19,1,0),IF(R19&lt;T19,1,0),IF(X19&lt;Z19,1,0)),"")</f>
        <v>3</v>
      </c>
      <c r="AC19" s="52">
        <f>IF(B19&lt;&gt;"",O19+R19+X19,"")</f>
        <v>3</v>
      </c>
      <c r="AD19" s="53" t="s">
        <v>13</v>
      </c>
      <c r="AE19" s="54">
        <f>IF(B19&lt;&gt;"",Q19+T19+Z19,"")</f>
        <v>9</v>
      </c>
      <c r="AF19" s="55">
        <f t="shared" si="4"/>
        <v>3</v>
      </c>
      <c r="AG19" s="37">
        <f t="shared" si="5"/>
        <v>4</v>
      </c>
      <c r="AH19" s="38"/>
      <c r="AI19" s="9"/>
    </row>
    <row r="20" ht="16.5" customHeight="1">
      <c r="A20" s="62">
        <v>4.0</v>
      </c>
      <c r="B20" s="63" t="s">
        <v>96</v>
      </c>
      <c r="C20" s="64"/>
      <c r="D20" s="64"/>
      <c r="E20" s="64"/>
      <c r="F20" s="64"/>
      <c r="G20" s="64"/>
      <c r="H20" s="64"/>
      <c r="I20" s="64"/>
      <c r="J20" s="64"/>
      <c r="K20" s="64"/>
      <c r="L20" s="64"/>
      <c r="M20" s="64"/>
      <c r="N20" s="64"/>
      <c r="O20" s="65">
        <f>Z17</f>
        <v>0</v>
      </c>
      <c r="P20" s="66" t="s">
        <v>13</v>
      </c>
      <c r="Q20" s="67">
        <f>X17</f>
        <v>3</v>
      </c>
      <c r="R20" s="68">
        <f>Z18</f>
        <v>3</v>
      </c>
      <c r="S20" s="66" t="s">
        <v>13</v>
      </c>
      <c r="T20" s="69">
        <f>X18</f>
        <v>0</v>
      </c>
      <c r="U20" s="68">
        <f>Z19</f>
        <v>3</v>
      </c>
      <c r="V20" s="70" t="s">
        <v>13</v>
      </c>
      <c r="W20" s="69">
        <f>X19</f>
        <v>2</v>
      </c>
      <c r="X20" s="71" t="s">
        <v>12</v>
      </c>
      <c r="Y20" s="72"/>
      <c r="Z20" s="73"/>
      <c r="AA20" s="74">
        <f>IF(B20&lt;&gt;"",SUM(IF(O20&gt;Q20,1,0),IF(R20&gt;T20,1,0),IF(U20&gt;W20,1,0)),"")</f>
        <v>2</v>
      </c>
      <c r="AB20" s="75">
        <f>IF(B20&lt;&gt;"",SUM(IF(O20&lt;Q20,1,0),IF(R20&lt;T20,1,0),IF(U20&lt;W20,1,0)),"")</f>
        <v>1</v>
      </c>
      <c r="AC20" s="76">
        <f>IF(B20&lt;&gt;"",O20+R20+U20,"")</f>
        <v>6</v>
      </c>
      <c r="AD20" s="77" t="s">
        <v>13</v>
      </c>
      <c r="AE20" s="78">
        <f>IF(B20&lt;&gt;"",Q20+T20+W20,"")</f>
        <v>5</v>
      </c>
      <c r="AF20" s="79">
        <f t="shared" si="4"/>
        <v>5</v>
      </c>
      <c r="AG20" s="80">
        <f t="shared" si="5"/>
        <v>2</v>
      </c>
      <c r="AH20" s="81"/>
      <c r="AI20" s="9"/>
    </row>
    <row r="21" ht="16.5" customHeight="1">
      <c r="A21" s="9"/>
      <c r="B21" s="11"/>
      <c r="C21" s="11"/>
      <c r="D21" s="11"/>
      <c r="E21" s="11"/>
      <c r="F21" s="11"/>
      <c r="G21" s="11"/>
      <c r="H21" s="11"/>
      <c r="I21" s="11"/>
      <c r="J21" s="11"/>
      <c r="K21" s="11"/>
      <c r="L21" s="11"/>
      <c r="M21" s="11"/>
      <c r="N21" s="11"/>
      <c r="O21" s="12"/>
      <c r="P21" s="12"/>
      <c r="Q21" s="12"/>
      <c r="R21" s="12"/>
      <c r="S21" s="12"/>
      <c r="T21" s="12"/>
      <c r="U21" s="12"/>
      <c r="V21" s="12"/>
      <c r="W21" s="12"/>
      <c r="X21" s="12"/>
      <c r="Y21" s="12"/>
      <c r="Z21" s="12"/>
      <c r="AA21" s="12"/>
      <c r="AB21" s="12"/>
      <c r="AC21" s="12"/>
      <c r="AD21" s="12"/>
      <c r="AE21" s="12"/>
      <c r="AF21" s="12"/>
      <c r="AG21" s="12"/>
      <c r="AH21" s="86"/>
      <c r="AI21" s="9"/>
    </row>
    <row r="22" ht="16.5" customHeight="1">
      <c r="A22" s="13"/>
      <c r="B22" s="2"/>
      <c r="C22" s="83" t="s">
        <v>30</v>
      </c>
      <c r="D22" s="2"/>
      <c r="E22" s="2"/>
      <c r="F22" s="2"/>
      <c r="G22" s="2"/>
      <c r="H22" s="2"/>
      <c r="I22" s="2"/>
      <c r="J22" s="2"/>
      <c r="K22" s="2"/>
      <c r="L22" s="2"/>
      <c r="M22" s="2"/>
      <c r="N22" s="8"/>
      <c r="O22" s="15">
        <v>1.0</v>
      </c>
      <c r="P22" s="2"/>
      <c r="Q22" s="16"/>
      <c r="R22" s="17">
        <v>2.0</v>
      </c>
      <c r="S22" s="2"/>
      <c r="T22" s="16"/>
      <c r="U22" s="17">
        <v>3.0</v>
      </c>
      <c r="V22" s="2"/>
      <c r="W22" s="16"/>
      <c r="X22" s="17">
        <v>4.0</v>
      </c>
      <c r="Y22" s="2"/>
      <c r="Z22" s="8"/>
      <c r="AA22" s="18" t="s">
        <v>6</v>
      </c>
      <c r="AB22" s="18" t="s">
        <v>7</v>
      </c>
      <c r="AC22" s="17" t="s">
        <v>8</v>
      </c>
      <c r="AD22" s="2"/>
      <c r="AE22" s="16"/>
      <c r="AF22" s="17" t="s">
        <v>9</v>
      </c>
      <c r="AG22" s="19" t="s">
        <v>10</v>
      </c>
      <c r="AH22" s="8"/>
      <c r="AI22" s="9"/>
    </row>
    <row r="23" ht="16.5" customHeight="1">
      <c r="A23" s="20">
        <v>1.0</v>
      </c>
      <c r="B23" s="21" t="s">
        <v>97</v>
      </c>
      <c r="C23" s="22"/>
      <c r="D23" s="22"/>
      <c r="E23" s="22"/>
      <c r="F23" s="22"/>
      <c r="G23" s="22"/>
      <c r="H23" s="22"/>
      <c r="I23" s="22"/>
      <c r="J23" s="22"/>
      <c r="K23" s="22"/>
      <c r="L23" s="22"/>
      <c r="M23" s="22"/>
      <c r="N23" s="22"/>
      <c r="O23" s="23" t="s">
        <v>12</v>
      </c>
      <c r="P23" s="24"/>
      <c r="Q23" s="25"/>
      <c r="R23" s="26">
        <v>1.0</v>
      </c>
      <c r="S23" s="27" t="s">
        <v>13</v>
      </c>
      <c r="T23" s="28">
        <v>3.0</v>
      </c>
      <c r="U23" s="29">
        <v>3.0</v>
      </c>
      <c r="V23" s="30" t="s">
        <v>13</v>
      </c>
      <c r="W23" s="31">
        <v>0.0</v>
      </c>
      <c r="X23" s="26">
        <v>3.0</v>
      </c>
      <c r="Y23" s="27" t="s">
        <v>13</v>
      </c>
      <c r="Z23" s="26">
        <v>2.0</v>
      </c>
      <c r="AA23" s="32">
        <f>IF(B23&lt;&gt;"",SUM(IF(R23&gt;T23,1,0),IF(U23&gt;W23,1,0),IF(X23&gt;Z23,1,0)),"")</f>
        <v>2</v>
      </c>
      <c r="AB23" s="33">
        <f>IF(B23&lt;&gt;"",SUM(IF(R23&lt;T23,1,0),IF(U23&lt;W23,1,0),IF(X23&lt;Z23,1,0)),"")</f>
        <v>1</v>
      </c>
      <c r="AC23" s="34">
        <f>IF(B23&lt;&gt;"",R23+U23+X23,"")</f>
        <v>7</v>
      </c>
      <c r="AD23" s="34" t="s">
        <v>13</v>
      </c>
      <c r="AE23" s="35">
        <f>IF(B23&lt;&gt;"",T23+W23+Z23,"")</f>
        <v>5</v>
      </c>
      <c r="AF23" s="36">
        <f t="shared" ref="AF23:AF26" si="6">IF(B23&lt;&gt;"",(AA23*2)+AB23,"")</f>
        <v>5</v>
      </c>
      <c r="AG23" s="37">
        <f t="shared" ref="AG23:AG26" si="7">IF(B23&lt;&gt;"",RANK(AF23,$AF$23:$AF$26,0),"")</f>
        <v>2</v>
      </c>
      <c r="AH23" s="38"/>
      <c r="AI23" s="56"/>
    </row>
    <row r="24" ht="16.5" customHeight="1">
      <c r="A24" s="39">
        <v>2.0</v>
      </c>
      <c r="B24" s="21" t="s">
        <v>98</v>
      </c>
      <c r="C24" s="22"/>
      <c r="D24" s="22"/>
      <c r="E24" s="22"/>
      <c r="F24" s="22"/>
      <c r="G24" s="22"/>
      <c r="H24" s="22"/>
      <c r="I24" s="22"/>
      <c r="J24" s="22"/>
      <c r="K24" s="22"/>
      <c r="L24" s="22"/>
      <c r="M24" s="22"/>
      <c r="N24" s="22"/>
      <c r="O24" s="40">
        <f>T23</f>
        <v>3</v>
      </c>
      <c r="P24" s="41" t="s">
        <v>13</v>
      </c>
      <c r="Q24" s="42">
        <f>R23</f>
        <v>1</v>
      </c>
      <c r="R24" s="87" t="s">
        <v>12</v>
      </c>
      <c r="S24" s="44"/>
      <c r="T24" s="45"/>
      <c r="U24" s="46">
        <v>3.0</v>
      </c>
      <c r="V24" s="47" t="s">
        <v>13</v>
      </c>
      <c r="W24" s="48">
        <v>0.0</v>
      </c>
      <c r="X24" s="46">
        <v>3.0</v>
      </c>
      <c r="Y24" s="47" t="s">
        <v>13</v>
      </c>
      <c r="Z24" s="49">
        <v>2.0</v>
      </c>
      <c r="AA24" s="50">
        <f>IF(B24&lt;&gt;"",SUM(IF(O24&gt;Q24,1,0),IF(U24&gt;W24,1,0),IF(X24&gt;Z24,1,0)),"")</f>
        <v>3</v>
      </c>
      <c r="AB24" s="51">
        <f>IF(B24&lt;&gt;"",SUM(IF(O24&lt;Q24,1,0),IF(U24&lt;W24,1,0),IF(X24&lt;Z24,1,0)),"")</f>
        <v>0</v>
      </c>
      <c r="AC24" s="52">
        <f>IF(B24&lt;&gt;"",O24+U24+X24,"")</f>
        <v>9</v>
      </c>
      <c r="AD24" s="53" t="s">
        <v>13</v>
      </c>
      <c r="AE24" s="54">
        <f>IF(B24&lt;&gt;"",Q24+W24+Z24,"")</f>
        <v>3</v>
      </c>
      <c r="AF24" s="55">
        <f t="shared" si="6"/>
        <v>6</v>
      </c>
      <c r="AG24" s="37">
        <f t="shared" si="7"/>
        <v>1</v>
      </c>
      <c r="AH24" s="38"/>
      <c r="AI24" s="9"/>
    </row>
    <row r="25" ht="16.5" customHeight="1">
      <c r="A25" s="57">
        <v>3.0</v>
      </c>
      <c r="B25" s="21" t="s">
        <v>99</v>
      </c>
      <c r="C25" s="22"/>
      <c r="D25" s="22"/>
      <c r="E25" s="22"/>
      <c r="F25" s="22"/>
      <c r="G25" s="22"/>
      <c r="H25" s="22"/>
      <c r="I25" s="22"/>
      <c r="J25" s="22"/>
      <c r="K25" s="22"/>
      <c r="L25" s="22"/>
      <c r="M25" s="22"/>
      <c r="N25" s="22"/>
      <c r="O25" s="58">
        <f>W23</f>
        <v>0</v>
      </c>
      <c r="P25" s="59" t="s">
        <v>13</v>
      </c>
      <c r="Q25" s="60">
        <f>U23</f>
        <v>3</v>
      </c>
      <c r="R25" s="61">
        <f>W24</f>
        <v>0</v>
      </c>
      <c r="S25" s="59" t="s">
        <v>13</v>
      </c>
      <c r="T25" s="60">
        <f>U24</f>
        <v>3</v>
      </c>
      <c r="U25" s="43" t="s">
        <v>12</v>
      </c>
      <c r="V25" s="44"/>
      <c r="W25" s="45"/>
      <c r="X25" s="46">
        <v>3.0</v>
      </c>
      <c r="Y25" s="47" t="s">
        <v>13</v>
      </c>
      <c r="Z25" s="49">
        <v>0.0</v>
      </c>
      <c r="AA25" s="50">
        <f>IF(B25&lt;&gt;"",SUM(IF(O25&gt;Q25,1,0),IF(R25&gt;T25,1,0),IF(X25&gt;Z25,1,0)),"")</f>
        <v>1</v>
      </c>
      <c r="AB25" s="51">
        <f>IF(B25&lt;&gt;"",SUM(IF(O25&lt;Q25,1,0),IF(R25&lt;T25,1,0),IF(X25&lt;Z25,1,0)),"")</f>
        <v>2</v>
      </c>
      <c r="AC25" s="52">
        <f>IF(B25&lt;&gt;"",O25+R25+X25,"")</f>
        <v>3</v>
      </c>
      <c r="AD25" s="53" t="s">
        <v>13</v>
      </c>
      <c r="AE25" s="54">
        <f>IF(B25&lt;&gt;"",Q25+T25+Z25,"")</f>
        <v>6</v>
      </c>
      <c r="AF25" s="55">
        <f t="shared" si="6"/>
        <v>4</v>
      </c>
      <c r="AG25" s="37">
        <f t="shared" si="7"/>
        <v>3</v>
      </c>
      <c r="AH25" s="38"/>
      <c r="AI25" s="56"/>
    </row>
    <row r="26" ht="16.5" customHeight="1">
      <c r="A26" s="62">
        <v>4.0</v>
      </c>
      <c r="B26" s="63" t="s">
        <v>100</v>
      </c>
      <c r="C26" s="64"/>
      <c r="D26" s="64"/>
      <c r="E26" s="64"/>
      <c r="F26" s="64"/>
      <c r="G26" s="64"/>
      <c r="H26" s="64"/>
      <c r="I26" s="64"/>
      <c r="J26" s="64"/>
      <c r="K26" s="64"/>
      <c r="L26" s="64"/>
      <c r="M26" s="64"/>
      <c r="N26" s="64"/>
      <c r="O26" s="65">
        <f>Z23</f>
        <v>2</v>
      </c>
      <c r="P26" s="66" t="s">
        <v>13</v>
      </c>
      <c r="Q26" s="67">
        <f>X23</f>
        <v>3</v>
      </c>
      <c r="R26" s="68">
        <f>Z24</f>
        <v>2</v>
      </c>
      <c r="S26" s="66" t="s">
        <v>13</v>
      </c>
      <c r="T26" s="69">
        <f>X24</f>
        <v>3</v>
      </c>
      <c r="U26" s="68">
        <f>Z25</f>
        <v>0</v>
      </c>
      <c r="V26" s="70" t="s">
        <v>13</v>
      </c>
      <c r="W26" s="69">
        <f>X25</f>
        <v>3</v>
      </c>
      <c r="X26" s="71" t="s">
        <v>12</v>
      </c>
      <c r="Y26" s="72"/>
      <c r="Z26" s="73"/>
      <c r="AA26" s="74">
        <f>IF(B26&lt;&gt;"",SUM(IF(O26&gt;Q26,1,0),IF(R26&gt;T26,1,0),IF(U26&gt;W26,1,0)),"")</f>
        <v>0</v>
      </c>
      <c r="AB26" s="75">
        <f>IF(B26&lt;&gt;"",SUM(IF(O26&lt;Q26,1,0),IF(R26&lt;T26,1,0),IF(U26&lt;W26,1,0)),"")</f>
        <v>3</v>
      </c>
      <c r="AC26" s="76">
        <f>IF(B26&lt;&gt;"",O26+R26+U26,"")</f>
        <v>4</v>
      </c>
      <c r="AD26" s="77" t="s">
        <v>13</v>
      </c>
      <c r="AE26" s="78">
        <f>IF(B26&lt;&gt;"",Q26+T26+W26,"")</f>
        <v>9</v>
      </c>
      <c r="AF26" s="79">
        <f t="shared" si="6"/>
        <v>3</v>
      </c>
      <c r="AG26" s="80">
        <f t="shared" si="7"/>
        <v>4</v>
      </c>
      <c r="AH26" s="81"/>
      <c r="AI26" s="56"/>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ht="12.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c r="A29" s="88" t="str">
        <f>A1</f>
        <v>3. KBT Libereckého kraje</v>
      </c>
      <c r="B29" s="2"/>
      <c r="C29" s="2"/>
      <c r="D29" s="2"/>
      <c r="E29" s="2"/>
      <c r="F29" s="2"/>
      <c r="G29" s="2"/>
      <c r="H29" s="2"/>
      <c r="I29" s="2"/>
      <c r="J29" s="3"/>
      <c r="K29" s="4" t="str">
        <f>K1</f>
        <v>Hrádek nad Nisou, 17.11.2024</v>
      </c>
      <c r="L29" s="2"/>
      <c r="M29" s="2"/>
      <c r="N29" s="2"/>
      <c r="O29" s="2"/>
      <c r="P29" s="2"/>
      <c r="Q29" s="2"/>
      <c r="R29" s="2"/>
      <c r="S29" s="2"/>
      <c r="T29" s="3"/>
      <c r="U29" s="135" t="str">
        <f>U1</f>
        <v>Divize</v>
      </c>
      <c r="V29" s="2"/>
      <c r="W29" s="2"/>
      <c r="X29" s="136" t="str">
        <f>X1</f>
        <v>D</v>
      </c>
      <c r="Y29" s="2"/>
      <c r="Z29" s="2"/>
      <c r="AA29" s="136" t="str">
        <f>Z32</f>
        <v>o 1.-8. místo</v>
      </c>
      <c r="AB29" s="2"/>
      <c r="AC29" s="2"/>
      <c r="AD29" s="2"/>
      <c r="AE29" s="2"/>
      <c r="AF29" s="2"/>
      <c r="AG29" s="2"/>
      <c r="AH29" s="8"/>
      <c r="AI29" s="9"/>
    </row>
    <row r="30" ht="10.5" customHeight="1">
      <c r="A30" s="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
      <c r="AH30" s="9"/>
      <c r="AI30" s="9"/>
    </row>
    <row r="31" ht="10.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93"/>
      <c r="AI31" s="9"/>
    </row>
    <row r="32" ht="12.75" customHeight="1">
      <c r="A32" s="94" t="s">
        <v>83</v>
      </c>
      <c r="B32" s="22"/>
      <c r="C32" s="22"/>
      <c r="D32" s="22"/>
      <c r="E32" s="22"/>
      <c r="F32" s="22"/>
      <c r="G32" s="22"/>
      <c r="H32" s="22"/>
      <c r="I32" s="22"/>
      <c r="J32" s="22"/>
      <c r="K32" s="22"/>
      <c r="L32" s="95"/>
      <c r="M32" s="95"/>
      <c r="N32" s="95"/>
      <c r="O32" s="95"/>
      <c r="P32" s="95"/>
      <c r="Q32" s="95"/>
      <c r="R32" s="95"/>
      <c r="S32" s="95"/>
      <c r="T32" s="95"/>
      <c r="U32" s="95"/>
      <c r="V32" s="95"/>
      <c r="W32" s="95"/>
      <c r="X32" s="95"/>
      <c r="Y32" s="95"/>
      <c r="Z32" s="96" t="s">
        <v>35</v>
      </c>
      <c r="AA32" s="95"/>
      <c r="AB32" s="95"/>
      <c r="AC32" s="95"/>
      <c r="AD32" s="95"/>
      <c r="AE32" s="95"/>
      <c r="AF32" s="95"/>
      <c r="AG32" s="95"/>
      <c r="AH32" s="97"/>
      <c r="AI32" s="89"/>
    </row>
    <row r="33" ht="12.75" customHeight="1">
      <c r="A33" s="98"/>
      <c r="B33" s="99"/>
      <c r="C33" s="95"/>
      <c r="D33" s="95"/>
      <c r="E33" s="95"/>
      <c r="F33" s="95"/>
      <c r="G33" s="95"/>
      <c r="H33" s="95"/>
      <c r="I33" s="95"/>
      <c r="J33" s="95"/>
      <c r="K33" s="100"/>
      <c r="L33" s="101" t="str">
        <f>IF(L34="3:0",A32,IF(L34="3:1",A32,IF(L34="3:2",A32,IF(L34="2:3",A34,IF(L34="1:3",A34,IF(L34="0:3",A34,""))))))</f>
        <v>Čupcová Valerie (50) (NB)</v>
      </c>
      <c r="M33" s="22"/>
      <c r="N33" s="22"/>
      <c r="O33" s="22"/>
      <c r="P33" s="22"/>
      <c r="Q33" s="22"/>
      <c r="R33" s="22"/>
      <c r="S33" s="22"/>
      <c r="T33" s="22"/>
      <c r="U33" s="22"/>
      <c r="V33" s="22"/>
      <c r="W33" s="99"/>
      <c r="X33" s="99"/>
      <c r="Y33" s="99"/>
      <c r="Z33" s="99"/>
      <c r="AA33" s="99"/>
      <c r="AB33" s="99"/>
      <c r="AC33" s="99"/>
      <c r="AD33" s="99"/>
      <c r="AE33" s="99"/>
      <c r="AF33" s="99"/>
      <c r="AG33" s="95"/>
      <c r="AH33" s="97"/>
      <c r="AI33" s="89"/>
    </row>
    <row r="34" ht="12.75" customHeight="1">
      <c r="A34" s="94" t="s">
        <v>97</v>
      </c>
      <c r="B34" s="22"/>
      <c r="C34" s="22"/>
      <c r="D34" s="22"/>
      <c r="E34" s="22"/>
      <c r="F34" s="22"/>
      <c r="G34" s="22"/>
      <c r="H34" s="22"/>
      <c r="I34" s="22"/>
      <c r="J34" s="22"/>
      <c r="K34" s="22"/>
      <c r="L34" s="102" t="s">
        <v>36</v>
      </c>
      <c r="W34" s="103"/>
      <c r="X34" s="99"/>
      <c r="Y34" s="99"/>
      <c r="Z34" s="99"/>
      <c r="AA34" s="99"/>
      <c r="AB34" s="99"/>
      <c r="AC34" s="99"/>
      <c r="AD34" s="99"/>
      <c r="AE34" s="99"/>
      <c r="AF34" s="99"/>
      <c r="AG34" s="95"/>
      <c r="AH34" s="97"/>
      <c r="AI34" s="89"/>
    </row>
    <row r="35" ht="12.75" customHeight="1">
      <c r="A35" s="98"/>
      <c r="B35" s="99"/>
      <c r="C35" s="95"/>
      <c r="D35" s="95"/>
      <c r="E35" s="95"/>
      <c r="F35" s="95"/>
      <c r="G35" s="95"/>
      <c r="H35" s="95"/>
      <c r="I35" s="95"/>
      <c r="J35" s="95"/>
      <c r="K35" s="95"/>
      <c r="L35" s="99"/>
      <c r="M35" s="99"/>
      <c r="N35" s="99"/>
      <c r="O35" s="99"/>
      <c r="P35" s="99"/>
      <c r="Q35" s="99"/>
      <c r="R35" s="99"/>
      <c r="S35" s="99"/>
      <c r="T35" s="99"/>
      <c r="U35" s="99"/>
      <c r="V35" s="99"/>
      <c r="W35" s="101" t="str">
        <f>IF(W36="3:0",L33,IF(W36="3:1",L33,IF(W36="3:2",L33,IF(W36="2:3",L37,IF(W36="1:3",L37,IF(W36="0:3",L37,""))))))</f>
        <v>Čupcová Valerie (50) (NB)</v>
      </c>
      <c r="X35" s="22"/>
      <c r="Y35" s="22"/>
      <c r="Z35" s="22"/>
      <c r="AA35" s="22"/>
      <c r="AB35" s="22"/>
      <c r="AC35" s="22"/>
      <c r="AD35" s="22"/>
      <c r="AE35" s="22"/>
      <c r="AF35" s="22"/>
      <c r="AG35" s="22"/>
      <c r="AH35" s="97"/>
      <c r="AI35" s="89"/>
    </row>
    <row r="36" ht="12.75" customHeight="1">
      <c r="A36" s="94" t="s">
        <v>91</v>
      </c>
      <c r="B36" s="22"/>
      <c r="C36" s="22"/>
      <c r="D36" s="22"/>
      <c r="E36" s="22"/>
      <c r="F36" s="22"/>
      <c r="G36" s="22"/>
      <c r="H36" s="22"/>
      <c r="I36" s="22"/>
      <c r="J36" s="22"/>
      <c r="K36" s="22"/>
      <c r="L36" s="99"/>
      <c r="M36" s="99"/>
      <c r="N36" s="99"/>
      <c r="O36" s="99"/>
      <c r="P36" s="99"/>
      <c r="Q36" s="99"/>
      <c r="R36" s="99"/>
      <c r="S36" s="99"/>
      <c r="T36" s="99"/>
      <c r="U36" s="99"/>
      <c r="V36" s="99"/>
      <c r="W36" s="102" t="s">
        <v>66</v>
      </c>
      <c r="AH36" s="104"/>
      <c r="AI36" s="89"/>
    </row>
    <row r="37" ht="12.75" customHeight="1">
      <c r="A37" s="103"/>
      <c r="B37" s="99"/>
      <c r="C37" s="95"/>
      <c r="D37" s="95"/>
      <c r="E37" s="95"/>
      <c r="F37" s="95"/>
      <c r="G37" s="95"/>
      <c r="H37" s="95"/>
      <c r="I37" s="95"/>
      <c r="J37" s="95"/>
      <c r="K37" s="100"/>
      <c r="L37" s="101" t="str">
        <f>IF(L38="3:0",A36,IF(L38="3:1",A36,IF(L38="3:2",A36,IF(L38="2:3",A38,IF(L38="1:3",A38,IF(L38="0:3",A38,""))))))</f>
        <v>Koukl Adam (97) (Bižu)</v>
      </c>
      <c r="M37" s="22"/>
      <c r="N37" s="22"/>
      <c r="O37" s="22"/>
      <c r="P37" s="22"/>
      <c r="Q37" s="22"/>
      <c r="R37" s="22"/>
      <c r="S37" s="22"/>
      <c r="T37" s="22"/>
      <c r="U37" s="22"/>
      <c r="V37" s="22"/>
      <c r="W37" s="103"/>
      <c r="X37" s="99"/>
      <c r="Y37" s="99"/>
      <c r="Z37" s="99"/>
      <c r="AA37" s="99"/>
      <c r="AB37" s="99"/>
      <c r="AC37" s="99"/>
      <c r="AD37" s="99"/>
      <c r="AE37" s="99"/>
      <c r="AF37" s="99"/>
      <c r="AG37" s="105"/>
      <c r="AH37" s="104"/>
      <c r="AI37" s="89"/>
    </row>
    <row r="38" ht="12.75" customHeight="1">
      <c r="A38" s="94" t="s">
        <v>93</v>
      </c>
      <c r="B38" s="22"/>
      <c r="C38" s="22"/>
      <c r="D38" s="22"/>
      <c r="E38" s="22"/>
      <c r="F38" s="22"/>
      <c r="G38" s="22"/>
      <c r="H38" s="22"/>
      <c r="I38" s="22"/>
      <c r="J38" s="22"/>
      <c r="K38" s="22"/>
      <c r="L38" s="102" t="s">
        <v>36</v>
      </c>
      <c r="W38" s="99"/>
      <c r="X38" s="99"/>
      <c r="Y38" s="99"/>
      <c r="Z38" s="99"/>
      <c r="AA38" s="99"/>
      <c r="AB38" s="99"/>
      <c r="AC38" s="99"/>
      <c r="AD38" s="99"/>
      <c r="AE38" s="99"/>
      <c r="AF38" s="99"/>
      <c r="AG38" s="105"/>
      <c r="AH38" s="104"/>
      <c r="AI38" s="89"/>
    </row>
    <row r="39" ht="12.75" customHeight="1">
      <c r="A39" s="103"/>
      <c r="B39" s="99"/>
      <c r="C39" s="99"/>
      <c r="D39" s="99"/>
      <c r="E39" s="99"/>
      <c r="F39" s="99"/>
      <c r="G39" s="99"/>
      <c r="H39" s="99"/>
      <c r="I39" s="99"/>
      <c r="J39" s="99"/>
      <c r="K39" s="99"/>
      <c r="L39" s="106"/>
      <c r="M39" s="99"/>
      <c r="N39" s="99"/>
      <c r="O39" s="99"/>
      <c r="P39" s="99"/>
      <c r="Q39" s="99"/>
      <c r="R39" s="99"/>
      <c r="S39" s="99"/>
      <c r="T39" s="99"/>
      <c r="U39" s="99"/>
      <c r="V39" s="99"/>
      <c r="W39" s="107" t="str">
        <f>IF(W40="3:0",W35,IF(W40="3:1",W35,IF(W40="3:2",W35,IF(W40="2:3",W43,IF(W40="1:3",W43,IF(W40="0:3",W43,""))))))</f>
        <v>Čupcová Valerie (50) (NB)</v>
      </c>
      <c r="X39" s="22"/>
      <c r="Y39" s="22"/>
      <c r="Z39" s="22"/>
      <c r="AA39" s="22"/>
      <c r="AB39" s="22"/>
      <c r="AC39" s="22"/>
      <c r="AD39" s="22"/>
      <c r="AE39" s="22"/>
      <c r="AF39" s="22"/>
      <c r="AG39" s="22"/>
      <c r="AH39" s="104"/>
      <c r="AI39" s="89"/>
    </row>
    <row r="40" ht="12.75" customHeight="1">
      <c r="A40" s="94" t="s">
        <v>98</v>
      </c>
      <c r="B40" s="22"/>
      <c r="C40" s="22"/>
      <c r="D40" s="22"/>
      <c r="E40" s="22"/>
      <c r="F40" s="22"/>
      <c r="G40" s="22"/>
      <c r="H40" s="22"/>
      <c r="I40" s="22"/>
      <c r="J40" s="22"/>
      <c r="K40" s="22"/>
      <c r="L40" s="99"/>
      <c r="M40" s="99"/>
      <c r="N40" s="99"/>
      <c r="O40" s="99"/>
      <c r="P40" s="99"/>
      <c r="Q40" s="99"/>
      <c r="R40" s="99"/>
      <c r="S40" s="99"/>
      <c r="T40" s="99"/>
      <c r="U40" s="99"/>
      <c r="V40" s="99"/>
      <c r="W40" s="108" t="s">
        <v>36</v>
      </c>
      <c r="AH40" s="104"/>
      <c r="AI40" s="89"/>
    </row>
    <row r="41" ht="12.75" customHeight="1">
      <c r="A41" s="103"/>
      <c r="B41" s="99"/>
      <c r="C41" s="95"/>
      <c r="D41" s="95"/>
      <c r="E41" s="95"/>
      <c r="F41" s="95"/>
      <c r="G41" s="95"/>
      <c r="H41" s="95"/>
      <c r="I41" s="95"/>
      <c r="J41" s="95"/>
      <c r="K41" s="95"/>
      <c r="L41" s="101" t="str">
        <f>IF(L42="3:0",A40,IF(L42="3:1",A40,IF(L42="3:2",A40,IF(L42="2:3",A42,IF(L42="1:3",A42,IF(L42="0:3",A42,""))))))</f>
        <v>Švarc Dominik (94) (Bižu)</v>
      </c>
      <c r="M41" s="22"/>
      <c r="N41" s="22"/>
      <c r="O41" s="22"/>
      <c r="P41" s="22"/>
      <c r="Q41" s="22"/>
      <c r="R41" s="22"/>
      <c r="S41" s="22"/>
      <c r="T41" s="22"/>
      <c r="U41" s="22"/>
      <c r="V41" s="22"/>
      <c r="W41" s="99"/>
      <c r="X41" s="99"/>
      <c r="Y41" s="99"/>
      <c r="Z41" s="99"/>
      <c r="AA41" s="99"/>
      <c r="AB41" s="99"/>
      <c r="AC41" s="99"/>
      <c r="AD41" s="99"/>
      <c r="AE41" s="99"/>
      <c r="AF41" s="99"/>
      <c r="AG41" s="105"/>
      <c r="AH41" s="104"/>
      <c r="AI41" s="89"/>
    </row>
    <row r="42" ht="12.75" customHeight="1">
      <c r="A42" s="94" t="s">
        <v>96</v>
      </c>
      <c r="B42" s="22"/>
      <c r="C42" s="22"/>
      <c r="D42" s="22"/>
      <c r="E42" s="22"/>
      <c r="F42" s="22"/>
      <c r="G42" s="22"/>
      <c r="H42" s="22"/>
      <c r="I42" s="22"/>
      <c r="J42" s="22"/>
      <c r="K42" s="22"/>
      <c r="L42" s="102" t="s">
        <v>38</v>
      </c>
      <c r="W42" s="103"/>
      <c r="X42" s="99"/>
      <c r="Y42" s="99"/>
      <c r="Z42" s="99"/>
      <c r="AA42" s="99"/>
      <c r="AB42" s="99"/>
      <c r="AC42" s="99"/>
      <c r="AD42" s="99"/>
      <c r="AE42" s="99"/>
      <c r="AF42" s="99"/>
      <c r="AG42" s="105"/>
      <c r="AH42" s="104"/>
      <c r="AI42" s="89"/>
    </row>
    <row r="43" ht="12.75" customHeight="1">
      <c r="A43" s="103"/>
      <c r="B43" s="99"/>
      <c r="C43" s="95"/>
      <c r="D43" s="95"/>
      <c r="E43" s="95"/>
      <c r="F43" s="95"/>
      <c r="G43" s="95"/>
      <c r="H43" s="95"/>
      <c r="I43" s="95"/>
      <c r="J43" s="95"/>
      <c r="K43" s="95"/>
      <c r="L43" s="99"/>
      <c r="M43" s="99"/>
      <c r="N43" s="99"/>
      <c r="O43" s="99"/>
      <c r="P43" s="99"/>
      <c r="Q43" s="99"/>
      <c r="R43" s="99"/>
      <c r="S43" s="99"/>
      <c r="T43" s="99"/>
      <c r="U43" s="99"/>
      <c r="V43" s="99"/>
      <c r="W43" s="101" t="str">
        <f>IF(W44="3:0",L41,IF(W44="3:1",L41,IF(W44="3:2",L41,IF(W44="2:3",L45,IF(W44="1:3",L45,IF(W44="0:3",L45,""))))))</f>
        <v>Juriga Matěj (113) (PINK!)</v>
      </c>
      <c r="X43" s="22"/>
      <c r="Y43" s="22"/>
      <c r="Z43" s="22"/>
      <c r="AA43" s="22"/>
      <c r="AB43" s="22"/>
      <c r="AC43" s="22"/>
      <c r="AD43" s="22"/>
      <c r="AE43" s="22"/>
      <c r="AF43" s="22"/>
      <c r="AG43" s="22"/>
      <c r="AH43" s="104"/>
      <c r="AI43" s="89"/>
    </row>
    <row r="44" ht="12.75" customHeight="1">
      <c r="A44" s="94" t="s">
        <v>85</v>
      </c>
      <c r="B44" s="22"/>
      <c r="C44" s="22"/>
      <c r="D44" s="22"/>
      <c r="E44" s="22"/>
      <c r="F44" s="22"/>
      <c r="G44" s="22"/>
      <c r="H44" s="22"/>
      <c r="I44" s="22"/>
      <c r="J44" s="22"/>
      <c r="K44" s="22"/>
      <c r="L44" s="99"/>
      <c r="M44" s="99"/>
      <c r="N44" s="99"/>
      <c r="O44" s="99"/>
      <c r="P44" s="99"/>
      <c r="Q44" s="99"/>
      <c r="R44" s="99"/>
      <c r="S44" s="99"/>
      <c r="T44" s="99"/>
      <c r="U44" s="99"/>
      <c r="V44" s="99"/>
      <c r="W44" s="102" t="s">
        <v>37</v>
      </c>
      <c r="AH44" s="97"/>
      <c r="AI44" s="89"/>
    </row>
    <row r="45" ht="12.75" customHeight="1">
      <c r="A45" s="98"/>
      <c r="B45" s="99"/>
      <c r="C45" s="95"/>
      <c r="D45" s="95"/>
      <c r="E45" s="95"/>
      <c r="F45" s="95"/>
      <c r="G45" s="95"/>
      <c r="H45" s="95"/>
      <c r="I45" s="95"/>
      <c r="J45" s="95"/>
      <c r="K45" s="95"/>
      <c r="L45" s="101" t="str">
        <f>IF(L46="3:0",A44,IF(L46="3:1",A44,IF(L46="3:2",A44,IF(L46="2:3",A46,IF(L46="1:3",A46,IF(L46="0:3",A46,""))))))</f>
        <v>Juriga Matěj (113) (PINK!)</v>
      </c>
      <c r="M45" s="22"/>
      <c r="N45" s="22"/>
      <c r="O45" s="22"/>
      <c r="P45" s="22"/>
      <c r="Q45" s="22"/>
      <c r="R45" s="22"/>
      <c r="S45" s="22"/>
      <c r="T45" s="22"/>
      <c r="U45" s="22"/>
      <c r="V45" s="22"/>
      <c r="W45" s="103"/>
      <c r="X45" s="99"/>
      <c r="Y45" s="99"/>
      <c r="Z45" s="99"/>
      <c r="AA45" s="99"/>
      <c r="AB45" s="99"/>
      <c r="AC45" s="99"/>
      <c r="AD45" s="99"/>
      <c r="AE45" s="99"/>
      <c r="AF45" s="99"/>
      <c r="AG45" s="105"/>
      <c r="AH45" s="97"/>
      <c r="AI45" s="89"/>
    </row>
    <row r="46" ht="12.75" customHeight="1">
      <c r="A46" s="94" t="s">
        <v>87</v>
      </c>
      <c r="B46" s="22"/>
      <c r="C46" s="22"/>
      <c r="D46" s="22"/>
      <c r="E46" s="22"/>
      <c r="F46" s="22"/>
      <c r="G46" s="22"/>
      <c r="H46" s="22"/>
      <c r="I46" s="22"/>
      <c r="J46" s="22"/>
      <c r="K46" s="22"/>
      <c r="L46" s="102" t="s">
        <v>66</v>
      </c>
      <c r="W46" s="99"/>
      <c r="X46" s="95"/>
      <c r="Y46" s="95"/>
      <c r="Z46" s="95"/>
      <c r="AA46" s="105"/>
      <c r="AB46" s="105"/>
      <c r="AC46" s="105"/>
      <c r="AD46" s="105"/>
      <c r="AE46" s="105"/>
      <c r="AF46" s="105"/>
      <c r="AG46" s="105"/>
      <c r="AH46" s="97"/>
      <c r="AI46" s="89"/>
    </row>
    <row r="47" ht="10.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1"/>
      <c r="Y47" s="111"/>
      <c r="Z47" s="111"/>
      <c r="AA47" s="111"/>
      <c r="AB47" s="111"/>
      <c r="AC47" s="111"/>
      <c r="AD47" s="111"/>
      <c r="AE47" s="111"/>
      <c r="AF47" s="111"/>
      <c r="AG47" s="111"/>
      <c r="AH47" s="112"/>
      <c r="AI47" s="9"/>
    </row>
    <row r="48" ht="12.75" customHeight="1">
      <c r="A48" s="90"/>
      <c r="B48" s="92"/>
      <c r="C48" s="92"/>
      <c r="D48" s="92"/>
      <c r="E48" s="92"/>
      <c r="F48" s="92"/>
      <c r="G48" s="92"/>
      <c r="H48" s="92"/>
      <c r="I48" s="92"/>
      <c r="J48" s="92"/>
      <c r="K48" s="92"/>
      <c r="L48" s="92"/>
      <c r="M48" s="92"/>
      <c r="N48" s="92"/>
      <c r="O48" s="92"/>
      <c r="P48" s="92"/>
      <c r="Q48" s="92"/>
      <c r="R48" s="92"/>
      <c r="S48" s="92"/>
      <c r="T48" s="92"/>
      <c r="U48" s="92"/>
      <c r="V48" s="92"/>
      <c r="W48" s="92"/>
      <c r="X48" s="92"/>
      <c r="Y48" s="92"/>
      <c r="Z48" s="113"/>
      <c r="AA48" s="92"/>
      <c r="AB48" s="92"/>
      <c r="AC48" s="92"/>
      <c r="AD48" s="92"/>
      <c r="AE48" s="92"/>
      <c r="AF48" s="92"/>
      <c r="AG48" s="92"/>
      <c r="AH48" s="93"/>
      <c r="AI48" s="9"/>
    </row>
    <row r="49" ht="12.75" customHeight="1">
      <c r="A49" s="94" t="str">
        <f>IF(L34="3:0",A34,IF(L34="3:1",A34,IF(L34="3:2",A34,IF(L34="2:3",A32,IF(L34="1:3",A32,IF(L34="0:3",A32,""))))))</f>
        <v>Eder Matyáš (90) (PINK!)</v>
      </c>
      <c r="B49" s="22"/>
      <c r="C49" s="22"/>
      <c r="D49" s="22"/>
      <c r="E49" s="22"/>
      <c r="F49" s="22"/>
      <c r="G49" s="22"/>
      <c r="H49" s="22"/>
      <c r="I49" s="22"/>
      <c r="J49" s="22"/>
      <c r="K49" s="22"/>
      <c r="L49" s="95"/>
      <c r="M49" s="95"/>
      <c r="N49" s="95"/>
      <c r="O49" s="95"/>
      <c r="P49" s="95"/>
      <c r="Q49" s="95"/>
      <c r="R49" s="95"/>
      <c r="S49" s="95"/>
      <c r="T49" s="95"/>
      <c r="U49" s="95"/>
      <c r="V49" s="95"/>
      <c r="W49" s="95"/>
      <c r="X49" s="95"/>
      <c r="Y49" s="95"/>
      <c r="Z49" s="96" t="s">
        <v>40</v>
      </c>
      <c r="AA49" s="95"/>
      <c r="AB49" s="95"/>
      <c r="AC49" s="95"/>
      <c r="AD49" s="95"/>
      <c r="AE49" s="95"/>
      <c r="AF49" s="95"/>
      <c r="AG49" s="95"/>
      <c r="AH49" s="100"/>
      <c r="AI49" s="9"/>
    </row>
    <row r="50" ht="12.75" customHeight="1">
      <c r="A50" s="98"/>
      <c r="B50" s="99"/>
      <c r="C50" s="95"/>
      <c r="D50" s="95"/>
      <c r="E50" s="95"/>
      <c r="F50" s="95"/>
      <c r="G50" s="95"/>
      <c r="H50" s="95"/>
      <c r="I50" s="95"/>
      <c r="J50" s="95"/>
      <c r="K50" s="100"/>
      <c r="L50" s="101" t="str">
        <f>IF(L51="3:0",A49,IF(L51="3:1",A49,IF(L51="3:2",A49,IF(L51="2:3",A51,IF(L51="1:3",A51,IF(L51="0:3",A51,""))))))</f>
        <v>Cháb Kristián (87) (Ji KŠ)</v>
      </c>
      <c r="M50" s="22"/>
      <c r="N50" s="22"/>
      <c r="O50" s="22"/>
      <c r="P50" s="22"/>
      <c r="Q50" s="22"/>
      <c r="R50" s="22"/>
      <c r="S50" s="22"/>
      <c r="T50" s="22"/>
      <c r="U50" s="22"/>
      <c r="V50" s="22"/>
      <c r="W50" s="99"/>
      <c r="X50" s="99"/>
      <c r="Y50" s="99"/>
      <c r="Z50" s="99"/>
      <c r="AA50" s="99"/>
      <c r="AB50" s="99"/>
      <c r="AC50" s="99"/>
      <c r="AD50" s="99"/>
      <c r="AE50" s="99"/>
      <c r="AF50" s="99"/>
      <c r="AG50" s="95"/>
      <c r="AH50" s="100"/>
      <c r="AI50" s="9"/>
    </row>
    <row r="51" ht="12.75" customHeight="1">
      <c r="A51" s="101" t="str">
        <f>IF(L38="3:0",A38,IF(L38="3:1",A38,IF(L38="3:2",A38,IF(L38="2:3",A36,IF(L38="1:3",A36,IF(L38="0:3",A36,""))))))</f>
        <v>Cháb Kristián (87) (Ji KŠ)</v>
      </c>
      <c r="B51" s="22"/>
      <c r="C51" s="22"/>
      <c r="D51" s="22"/>
      <c r="E51" s="22"/>
      <c r="F51" s="22"/>
      <c r="G51" s="22"/>
      <c r="H51" s="22"/>
      <c r="I51" s="22"/>
      <c r="J51" s="22"/>
      <c r="K51" s="22"/>
      <c r="L51" s="102" t="s">
        <v>39</v>
      </c>
      <c r="W51" s="103"/>
      <c r="X51" s="99"/>
      <c r="Y51" s="99"/>
      <c r="Z51" s="99"/>
      <c r="AA51" s="99"/>
      <c r="AB51" s="99"/>
      <c r="AC51" s="99"/>
      <c r="AD51" s="99"/>
      <c r="AE51" s="99"/>
      <c r="AF51" s="99"/>
      <c r="AG51" s="95"/>
      <c r="AH51" s="100"/>
      <c r="AI51" s="9"/>
    </row>
    <row r="52" ht="12.75" customHeight="1">
      <c r="A52" s="98"/>
      <c r="B52" s="99"/>
      <c r="C52" s="95"/>
      <c r="D52" s="95"/>
      <c r="E52" s="95"/>
      <c r="F52" s="95"/>
      <c r="G52" s="95"/>
      <c r="H52" s="95"/>
      <c r="I52" s="95"/>
      <c r="J52" s="95"/>
      <c r="K52" s="95"/>
      <c r="L52" s="99"/>
      <c r="M52" s="99"/>
      <c r="N52" s="99"/>
      <c r="O52" s="99"/>
      <c r="P52" s="99"/>
      <c r="Q52" s="99"/>
      <c r="R52" s="99"/>
      <c r="S52" s="99"/>
      <c r="T52" s="99"/>
      <c r="U52" s="99"/>
      <c r="V52" s="99"/>
      <c r="W52" s="101" t="str">
        <f>IF(W53="3:0",L50,IF(W53="3:1",L50,IF(W53="3:2",L50,IF(W53="2:3",L54,IF(W53="1:3",L54,IF(W53="0:3",L54,""))))))</f>
        <v>Cháb Kristián (87) (Ji KŠ)</v>
      </c>
      <c r="X52" s="22"/>
      <c r="Y52" s="22"/>
      <c r="Z52" s="22"/>
      <c r="AA52" s="22"/>
      <c r="AB52" s="22"/>
      <c r="AC52" s="22"/>
      <c r="AD52" s="22"/>
      <c r="AE52" s="22"/>
      <c r="AF52" s="22"/>
      <c r="AG52" s="22"/>
      <c r="AH52" s="97"/>
      <c r="AI52" s="9"/>
    </row>
    <row r="53" ht="12.75" customHeight="1">
      <c r="A53" s="101" t="str">
        <f>IF(L42="3:0",A42,IF(L42="3:1",A42,IF(L42="3:2",A42,IF(L42="2:3",A40,IF(L42="1:3",A40,IF(L42="0:3",A40,""))))))</f>
        <v>Pinc Jonáš (108) (AST)</v>
      </c>
      <c r="B53" s="22"/>
      <c r="C53" s="22"/>
      <c r="D53" s="22"/>
      <c r="E53" s="22"/>
      <c r="F53" s="22"/>
      <c r="G53" s="22"/>
      <c r="H53" s="22"/>
      <c r="I53" s="22"/>
      <c r="J53" s="22"/>
      <c r="K53" s="22"/>
      <c r="L53" s="99"/>
      <c r="M53" s="99"/>
      <c r="N53" s="99"/>
      <c r="O53" s="99"/>
      <c r="P53" s="99"/>
      <c r="Q53" s="99"/>
      <c r="R53" s="99"/>
      <c r="S53" s="99"/>
      <c r="T53" s="99"/>
      <c r="U53" s="99"/>
      <c r="V53" s="99"/>
      <c r="W53" s="102" t="s">
        <v>66</v>
      </c>
      <c r="AH53" s="97"/>
      <c r="AI53" s="9"/>
    </row>
    <row r="54" ht="12.75" customHeight="1">
      <c r="A54" s="103"/>
      <c r="B54" s="99"/>
      <c r="C54" s="95"/>
      <c r="D54" s="95"/>
      <c r="E54" s="95"/>
      <c r="F54" s="95"/>
      <c r="G54" s="95"/>
      <c r="H54" s="95"/>
      <c r="I54" s="95"/>
      <c r="J54" s="95"/>
      <c r="K54" s="100"/>
      <c r="L54" s="101" t="str">
        <f>IF(L55="3:0",A53,IF(L55="3:1",A53,IF(L55="3:2",A53,IF(L55="2:3",A55,IF(L55="1:3",A55,IF(L55="0:3",A55,""))))))</f>
        <v>Tesař Matěj (74) (Jablonné)</v>
      </c>
      <c r="M54" s="22"/>
      <c r="N54" s="22"/>
      <c r="O54" s="22"/>
      <c r="P54" s="22"/>
      <c r="Q54" s="22"/>
      <c r="R54" s="22"/>
      <c r="S54" s="22"/>
      <c r="T54" s="22"/>
      <c r="U54" s="22"/>
      <c r="V54" s="22"/>
      <c r="W54" s="103"/>
      <c r="X54" s="99"/>
      <c r="Y54" s="99"/>
      <c r="Z54" s="99"/>
      <c r="AA54" s="99"/>
      <c r="AB54" s="99"/>
      <c r="AC54" s="99"/>
      <c r="AD54" s="99"/>
      <c r="AE54" s="99"/>
      <c r="AF54" s="99"/>
      <c r="AG54" s="105"/>
      <c r="AH54" s="97"/>
      <c r="AI54" s="9"/>
    </row>
    <row r="55" ht="11.25" customHeight="1">
      <c r="A55" s="101" t="str">
        <f>IF(L46="3:0",A46,IF(L46="3:1",A46,IF(L46="3:2",A46,IF(L46="2:3",A44,IF(L46="1:3",A44,IF(L46="0:3",A44,""))))))</f>
        <v>Tesař Matěj (74) (Jablonné)</v>
      </c>
      <c r="B55" s="22"/>
      <c r="C55" s="22"/>
      <c r="D55" s="22"/>
      <c r="E55" s="22"/>
      <c r="F55" s="22"/>
      <c r="G55" s="22"/>
      <c r="H55" s="22"/>
      <c r="I55" s="22"/>
      <c r="J55" s="22"/>
      <c r="K55" s="22"/>
      <c r="L55" s="102" t="s">
        <v>37</v>
      </c>
      <c r="W55" s="99"/>
      <c r="X55" s="99"/>
      <c r="Y55" s="99"/>
      <c r="Z55" s="99"/>
      <c r="AA55" s="99"/>
      <c r="AB55" s="99"/>
      <c r="AC55" s="99"/>
      <c r="AD55" s="99"/>
      <c r="AE55" s="99"/>
      <c r="AF55" s="99"/>
      <c r="AG55" s="105"/>
      <c r="AH55" s="97"/>
      <c r="AI55" s="9"/>
    </row>
    <row r="56" ht="12.75" customHeight="1">
      <c r="A56" s="114"/>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5"/>
      <c r="AA56" s="111"/>
      <c r="AB56" s="111"/>
      <c r="AC56" s="111"/>
      <c r="AD56" s="111"/>
      <c r="AE56" s="111"/>
      <c r="AF56" s="111"/>
      <c r="AG56" s="111"/>
      <c r="AH56" s="116"/>
      <c r="AI56" s="9"/>
    </row>
    <row r="57" ht="12.75" customHeight="1">
      <c r="A57" s="117"/>
      <c r="B57" s="91"/>
      <c r="C57" s="91"/>
      <c r="D57" s="91"/>
      <c r="E57" s="91"/>
      <c r="F57" s="91"/>
      <c r="G57" s="91"/>
      <c r="H57" s="91"/>
      <c r="I57" s="91"/>
      <c r="J57" s="91"/>
      <c r="K57" s="91"/>
      <c r="L57" s="91"/>
      <c r="M57" s="91"/>
      <c r="N57" s="91"/>
      <c r="O57" s="91"/>
      <c r="P57" s="91"/>
      <c r="Q57" s="91"/>
      <c r="R57" s="91"/>
      <c r="S57" s="91"/>
      <c r="T57" s="91"/>
      <c r="U57" s="91"/>
      <c r="V57" s="91"/>
      <c r="W57" s="91"/>
      <c r="X57" s="91"/>
      <c r="Y57" s="91"/>
      <c r="Z57" s="118" t="s">
        <v>42</v>
      </c>
      <c r="AA57" s="91"/>
      <c r="AB57" s="91"/>
      <c r="AC57" s="91"/>
      <c r="AD57" s="91"/>
      <c r="AE57" s="91"/>
      <c r="AF57" s="91"/>
      <c r="AG57" s="91"/>
      <c r="AH57" s="119"/>
      <c r="AI57" s="9"/>
    </row>
    <row r="58" ht="12.75" customHeight="1">
      <c r="A58" s="103"/>
      <c r="B58" s="99"/>
      <c r="C58" s="99"/>
      <c r="D58" s="99"/>
      <c r="E58" s="99"/>
      <c r="F58" s="99"/>
      <c r="G58" s="99"/>
      <c r="H58" s="99"/>
      <c r="I58" s="99"/>
      <c r="J58" s="99"/>
      <c r="K58" s="99"/>
      <c r="L58" s="107" t="str">
        <f>IF(W36="3:0",L37,IF(W36="3:1",L37,IF(W36="3:2",L37,IF(W36="2:3",L33,IF(W36="1:3",L33,IF(W36="0:3",L33,""))))))</f>
        <v>Koukl Adam (97) (Bižu)</v>
      </c>
      <c r="M58" s="22"/>
      <c r="N58" s="22"/>
      <c r="O58" s="22"/>
      <c r="P58" s="22"/>
      <c r="Q58" s="22"/>
      <c r="R58" s="22"/>
      <c r="S58" s="22"/>
      <c r="T58" s="22"/>
      <c r="U58" s="22"/>
      <c r="V58" s="22"/>
      <c r="W58" s="95"/>
      <c r="X58" s="95"/>
      <c r="Y58" s="95"/>
      <c r="Z58" s="95"/>
      <c r="AA58" s="95"/>
      <c r="AB58" s="95"/>
      <c r="AC58" s="95"/>
      <c r="AD58" s="95"/>
      <c r="AE58" s="95"/>
      <c r="AF58" s="95"/>
      <c r="AG58" s="95"/>
      <c r="AH58" s="97"/>
      <c r="AI58" s="9"/>
    </row>
    <row r="59" ht="11.25" customHeight="1">
      <c r="A59" s="103"/>
      <c r="B59" s="99"/>
      <c r="C59" s="99"/>
      <c r="D59" s="99"/>
      <c r="E59" s="99"/>
      <c r="F59" s="99"/>
      <c r="G59" s="99"/>
      <c r="H59" s="99"/>
      <c r="I59" s="99"/>
      <c r="J59" s="99"/>
      <c r="K59" s="99"/>
      <c r="L59" s="95"/>
      <c r="M59" s="99"/>
      <c r="N59" s="95"/>
      <c r="O59" s="95"/>
      <c r="P59" s="95"/>
      <c r="Q59" s="95"/>
      <c r="R59" s="95"/>
      <c r="S59" s="95"/>
      <c r="T59" s="95"/>
      <c r="U59" s="95"/>
      <c r="V59" s="100"/>
      <c r="W59" s="101" t="str">
        <f>IF(W60="3:0",L58,IF(W60="3:1",L58,IF(W60="3:2",L58,IF(W60="2:3",L60,IF(W60="1:3",L60,IF(W60="0:3",L60,""))))))</f>
        <v>Koukl Adam (97) (Bižu)</v>
      </c>
      <c r="X59" s="22"/>
      <c r="Y59" s="22"/>
      <c r="Z59" s="22"/>
      <c r="AA59" s="22"/>
      <c r="AB59" s="22"/>
      <c r="AC59" s="22"/>
      <c r="AD59" s="22"/>
      <c r="AE59" s="22"/>
      <c r="AF59" s="22"/>
      <c r="AG59" s="22"/>
      <c r="AH59" s="97"/>
      <c r="AI59" s="9"/>
    </row>
    <row r="60" ht="12.75" customHeight="1">
      <c r="A60" s="103"/>
      <c r="B60" s="99"/>
      <c r="C60" s="99"/>
      <c r="D60" s="99"/>
      <c r="E60" s="99"/>
      <c r="F60" s="99"/>
      <c r="G60" s="99"/>
      <c r="H60" s="99"/>
      <c r="I60" s="99"/>
      <c r="J60" s="99"/>
      <c r="K60" s="99"/>
      <c r="L60" s="107" t="str">
        <f>IF(W44="3:0",L45,IF(W44="3:1",L45,IF(W44="3:2",L45,IF(W44="2:3",L41,IF(W44="1:3",L41,IF(W44="0:3",L41,""))))))</f>
        <v>Švarc Dominik (94) (Bižu)</v>
      </c>
      <c r="M60" s="22"/>
      <c r="N60" s="22"/>
      <c r="O60" s="22"/>
      <c r="P60" s="22"/>
      <c r="Q60" s="22"/>
      <c r="R60" s="22"/>
      <c r="S60" s="22"/>
      <c r="T60" s="22"/>
      <c r="U60" s="22"/>
      <c r="V60" s="22"/>
      <c r="W60" s="102" t="s">
        <v>38</v>
      </c>
      <c r="AH60" s="97"/>
      <c r="AI60" s="9"/>
    </row>
    <row r="61" ht="12.75" customHeight="1">
      <c r="A61" s="114"/>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5"/>
      <c r="AA61" s="111"/>
      <c r="AB61" s="111"/>
      <c r="AC61" s="111"/>
      <c r="AD61" s="111"/>
      <c r="AE61" s="111"/>
      <c r="AF61" s="111"/>
      <c r="AG61" s="111"/>
      <c r="AH61" s="116"/>
      <c r="AI61" s="9"/>
    </row>
    <row r="62" ht="12.75" customHeight="1">
      <c r="A62" s="117"/>
      <c r="B62" s="91"/>
      <c r="C62" s="91"/>
      <c r="D62" s="91"/>
      <c r="E62" s="91"/>
      <c r="F62" s="91"/>
      <c r="G62" s="91"/>
      <c r="H62" s="91"/>
      <c r="I62" s="91"/>
      <c r="J62" s="91"/>
      <c r="K62" s="91"/>
      <c r="L62" s="91"/>
      <c r="M62" s="91"/>
      <c r="N62" s="91"/>
      <c r="O62" s="91"/>
      <c r="P62" s="91"/>
      <c r="Q62" s="91"/>
      <c r="R62" s="91"/>
      <c r="S62" s="91"/>
      <c r="T62" s="91"/>
      <c r="U62" s="91"/>
      <c r="V62" s="91"/>
      <c r="W62" s="91"/>
      <c r="X62" s="91"/>
      <c r="Y62" s="91"/>
      <c r="Z62" s="118" t="s">
        <v>43</v>
      </c>
      <c r="AA62" s="91"/>
      <c r="AB62" s="91"/>
      <c r="AC62" s="91"/>
      <c r="AD62" s="91"/>
      <c r="AE62" s="91"/>
      <c r="AF62" s="91"/>
      <c r="AG62" s="91"/>
      <c r="AH62" s="119"/>
      <c r="AI62" s="9"/>
    </row>
    <row r="63" ht="12.75" customHeight="1">
      <c r="A63" s="103"/>
      <c r="B63" s="99"/>
      <c r="C63" s="99"/>
      <c r="D63" s="99"/>
      <c r="E63" s="99"/>
      <c r="F63" s="99"/>
      <c r="G63" s="99"/>
      <c r="H63" s="99"/>
      <c r="I63" s="99"/>
      <c r="J63" s="99"/>
      <c r="K63" s="99"/>
      <c r="L63" s="107" t="str">
        <f>IF(L51="3:0",A51,IF(L51="3:1",A51,IF(L51="3:2",A51,IF(L51="2:3",A49,IF(L51="1:3",A49,IF(L51="0:3",A49,""))))))</f>
        <v>Eder Matyáš (90) (PINK!)</v>
      </c>
      <c r="M63" s="22"/>
      <c r="N63" s="22"/>
      <c r="O63" s="22"/>
      <c r="P63" s="22"/>
      <c r="Q63" s="22"/>
      <c r="R63" s="22"/>
      <c r="S63" s="22"/>
      <c r="T63" s="22"/>
      <c r="U63" s="22"/>
      <c r="V63" s="22"/>
      <c r="W63" s="95"/>
      <c r="X63" s="95"/>
      <c r="Y63" s="95"/>
      <c r="Z63" s="95"/>
      <c r="AA63" s="95"/>
      <c r="AB63" s="95"/>
      <c r="AC63" s="95"/>
      <c r="AD63" s="95"/>
      <c r="AE63" s="95"/>
      <c r="AF63" s="95"/>
      <c r="AG63" s="95"/>
      <c r="AH63" s="97"/>
      <c r="AI63" s="9"/>
    </row>
    <row r="64" ht="12.75" customHeight="1">
      <c r="A64" s="103"/>
      <c r="B64" s="99"/>
      <c r="C64" s="99"/>
      <c r="D64" s="99"/>
      <c r="E64" s="99"/>
      <c r="F64" s="99"/>
      <c r="G64" s="99"/>
      <c r="H64" s="99"/>
      <c r="I64" s="99"/>
      <c r="J64" s="99"/>
      <c r="K64" s="99"/>
      <c r="L64" s="95"/>
      <c r="M64" s="99"/>
      <c r="N64" s="95"/>
      <c r="O64" s="95"/>
      <c r="P64" s="95"/>
      <c r="Q64" s="95"/>
      <c r="R64" s="95"/>
      <c r="S64" s="95"/>
      <c r="T64" s="95"/>
      <c r="U64" s="95"/>
      <c r="V64" s="100"/>
      <c r="W64" s="101" t="str">
        <f>IF(W65="3:0",L63,IF(W65="3:1",L63,IF(W65="3:2",L63,IF(W65="2:3",L65,IF(W65="1:3",L65,IF(W65="0:3",L65,""))))))</f>
        <v>Pinc Jonáš (108) (AST)</v>
      </c>
      <c r="X64" s="22"/>
      <c r="Y64" s="22"/>
      <c r="Z64" s="22"/>
      <c r="AA64" s="22"/>
      <c r="AB64" s="22"/>
      <c r="AC64" s="22"/>
      <c r="AD64" s="22"/>
      <c r="AE64" s="22"/>
      <c r="AF64" s="22"/>
      <c r="AG64" s="22"/>
      <c r="AH64" s="97"/>
      <c r="AI64" s="9"/>
    </row>
    <row r="65" ht="15.75" customHeight="1">
      <c r="A65" s="103"/>
      <c r="B65" s="99"/>
      <c r="C65" s="99"/>
      <c r="D65" s="99"/>
      <c r="E65" s="99"/>
      <c r="F65" s="99"/>
      <c r="G65" s="99"/>
      <c r="H65" s="99"/>
      <c r="I65" s="99"/>
      <c r="J65" s="99"/>
      <c r="K65" s="99"/>
      <c r="L65" s="107" t="str">
        <f>IF(L55="3:0",A55,IF(L55="3:1",A55,IF(L55="3:2",A55,IF(L55="2:3",A53,IF(L55="1:3",A53,IF(L55="0:3",A53,""))))))</f>
        <v>Pinc Jonáš (108) (AST)</v>
      </c>
      <c r="M65" s="22"/>
      <c r="N65" s="22"/>
      <c r="O65" s="22"/>
      <c r="P65" s="22"/>
      <c r="Q65" s="22"/>
      <c r="R65" s="22"/>
      <c r="S65" s="22"/>
      <c r="T65" s="22"/>
      <c r="U65" s="22"/>
      <c r="V65" s="22"/>
      <c r="W65" s="102" t="s">
        <v>39</v>
      </c>
      <c r="AH65" s="97"/>
      <c r="AI65" s="9"/>
    </row>
    <row r="66" ht="12.75" customHeight="1">
      <c r="A66" s="11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6"/>
      <c r="AI66" s="9"/>
    </row>
    <row r="67" ht="12.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
    </row>
    <row r="68" ht="12.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
    </row>
    <row r="69" ht="12.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
    </row>
    <row r="70" ht="12.75" customHeight="1">
      <c r="A70" s="120" t="str">
        <f>A1</f>
        <v>3. KBT Libereckého kraje</v>
      </c>
      <c r="B70" s="2"/>
      <c r="C70" s="2"/>
      <c r="D70" s="2"/>
      <c r="E70" s="2"/>
      <c r="F70" s="2"/>
      <c r="G70" s="2"/>
      <c r="H70" s="2"/>
      <c r="I70" s="2"/>
      <c r="J70" s="121"/>
      <c r="K70" s="122" t="str">
        <f>K1</f>
        <v>Hrádek nad Nisou, 17.11.2024</v>
      </c>
      <c r="L70" s="2"/>
      <c r="M70" s="2"/>
      <c r="N70" s="2"/>
      <c r="O70" s="2"/>
      <c r="P70" s="2"/>
      <c r="Q70" s="2"/>
      <c r="R70" s="2"/>
      <c r="S70" s="2"/>
      <c r="T70" s="121"/>
      <c r="U70" s="137" t="str">
        <f>U1</f>
        <v>Divize</v>
      </c>
      <c r="V70" s="2"/>
      <c r="W70" s="2"/>
      <c r="X70" s="138" t="str">
        <f>X1</f>
        <v>D</v>
      </c>
      <c r="Y70" s="2"/>
      <c r="Z70" s="2"/>
      <c r="AA70" s="138" t="str">
        <f>Z73</f>
        <v>o 9.-16.místo</v>
      </c>
      <c r="AB70" s="2"/>
      <c r="AC70" s="2"/>
      <c r="AD70" s="2"/>
      <c r="AE70" s="2"/>
      <c r="AF70" s="2"/>
      <c r="AG70" s="2"/>
      <c r="AH70" s="8"/>
      <c r="AI70" s="9"/>
    </row>
    <row r="71" ht="12.75" customHeight="1">
      <c r="A71" s="9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5"/>
      <c r="AH71" s="95"/>
      <c r="AI71" s="9"/>
    </row>
    <row r="72" ht="12.75" customHeight="1">
      <c r="A72" s="90"/>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2"/>
      <c r="AH72" s="93"/>
      <c r="AI72" s="9"/>
    </row>
    <row r="73" ht="12.75" customHeight="1">
      <c r="A73" s="94" t="s">
        <v>86</v>
      </c>
      <c r="B73" s="22"/>
      <c r="C73" s="22"/>
      <c r="D73" s="22"/>
      <c r="E73" s="22"/>
      <c r="F73" s="22"/>
      <c r="G73" s="22"/>
      <c r="H73" s="22"/>
      <c r="I73" s="22"/>
      <c r="J73" s="22"/>
      <c r="K73" s="22"/>
      <c r="L73" s="95"/>
      <c r="M73" s="95"/>
      <c r="N73" s="95"/>
      <c r="O73" s="95"/>
      <c r="P73" s="95"/>
      <c r="Q73" s="95"/>
      <c r="R73" s="95"/>
      <c r="S73" s="95"/>
      <c r="T73" s="95"/>
      <c r="U73" s="95"/>
      <c r="V73" s="95"/>
      <c r="W73" s="95"/>
      <c r="X73" s="95"/>
      <c r="Y73" s="95"/>
      <c r="Z73" s="96" t="s">
        <v>44</v>
      </c>
      <c r="AA73" s="95"/>
      <c r="AB73" s="95"/>
      <c r="AC73" s="95"/>
      <c r="AD73" s="95"/>
      <c r="AE73" s="95"/>
      <c r="AF73" s="95"/>
      <c r="AG73" s="95"/>
      <c r="AH73" s="97"/>
      <c r="AI73" s="9"/>
    </row>
    <row r="74" ht="12.75" customHeight="1">
      <c r="A74" s="98"/>
      <c r="B74" s="99"/>
      <c r="C74" s="95"/>
      <c r="D74" s="95"/>
      <c r="E74" s="95"/>
      <c r="F74" s="95"/>
      <c r="G74" s="95"/>
      <c r="H74" s="95"/>
      <c r="I74" s="95"/>
      <c r="J74" s="95"/>
      <c r="K74" s="100"/>
      <c r="L74" s="101" t="str">
        <f>IF(L75="3:0",A73,IF(L75="3:1",A73,IF(L75="3:2",A73,IF(L75="2:3",A75,IF(L75="1:3",A75,IF(L75="0:3",A75,""))))))</f>
        <v>Louda Ondřej (105) (PINK!)</v>
      </c>
      <c r="M74" s="22"/>
      <c r="N74" s="22"/>
      <c r="O74" s="22"/>
      <c r="P74" s="22"/>
      <c r="Q74" s="22"/>
      <c r="R74" s="22"/>
      <c r="S74" s="22"/>
      <c r="T74" s="22"/>
      <c r="U74" s="22"/>
      <c r="V74" s="22"/>
      <c r="W74" s="99"/>
      <c r="X74" s="99"/>
      <c r="Y74" s="99"/>
      <c r="Z74" s="99"/>
      <c r="AA74" s="99"/>
      <c r="AB74" s="99"/>
      <c r="AC74" s="99"/>
      <c r="AD74" s="99"/>
      <c r="AE74" s="99"/>
      <c r="AF74" s="99"/>
      <c r="AG74" s="95"/>
      <c r="AH74" s="97"/>
      <c r="AI74" s="82"/>
    </row>
    <row r="75" ht="12.75" customHeight="1">
      <c r="A75" s="94" t="s">
        <v>95</v>
      </c>
      <c r="B75" s="22"/>
      <c r="C75" s="22"/>
      <c r="D75" s="22"/>
      <c r="E75" s="22"/>
      <c r="F75" s="22"/>
      <c r="G75" s="22"/>
      <c r="H75" s="22"/>
      <c r="I75" s="22"/>
      <c r="J75" s="22"/>
      <c r="K75" s="22"/>
      <c r="L75" s="102" t="s">
        <v>36</v>
      </c>
      <c r="W75" s="103"/>
      <c r="X75" s="99"/>
      <c r="Y75" s="99"/>
      <c r="Z75" s="99"/>
      <c r="AA75" s="99"/>
      <c r="AB75" s="99"/>
      <c r="AC75" s="99"/>
      <c r="AD75" s="99"/>
      <c r="AE75" s="99"/>
      <c r="AF75" s="99"/>
      <c r="AG75" s="95"/>
      <c r="AH75" s="97"/>
      <c r="AI75" s="9"/>
    </row>
    <row r="76" ht="12.75" customHeight="1">
      <c r="A76" s="98"/>
      <c r="B76" s="99"/>
      <c r="C76" s="95"/>
      <c r="D76" s="95"/>
      <c r="E76" s="95"/>
      <c r="F76" s="95"/>
      <c r="G76" s="95"/>
      <c r="H76" s="95"/>
      <c r="I76" s="95"/>
      <c r="J76" s="95"/>
      <c r="K76" s="95"/>
      <c r="L76" s="99"/>
      <c r="M76" s="99"/>
      <c r="N76" s="99"/>
      <c r="O76" s="99"/>
      <c r="P76" s="99"/>
      <c r="Q76" s="99"/>
      <c r="R76" s="99"/>
      <c r="S76" s="99"/>
      <c r="T76" s="99"/>
      <c r="U76" s="99"/>
      <c r="V76" s="99"/>
      <c r="W76" s="101" t="str">
        <f>IF(W77="3:0",L74,IF(W77="3:1",L74,IF(W77="3:2",L74,IF(W77="2:3",L78,IF(W77="1:3",L78,IF(W77="0:3",L78,""))))))</f>
        <v>Jantsch Antonín (114) (KMST)</v>
      </c>
      <c r="X76" s="22"/>
      <c r="Y76" s="22"/>
      <c r="Z76" s="22"/>
      <c r="AA76" s="22"/>
      <c r="AB76" s="22"/>
      <c r="AC76" s="22"/>
      <c r="AD76" s="22"/>
      <c r="AE76" s="22"/>
      <c r="AF76" s="22"/>
      <c r="AG76" s="22"/>
      <c r="AH76" s="97"/>
      <c r="AI76" s="9"/>
    </row>
    <row r="77" ht="12.75" customHeight="1">
      <c r="A77" s="94" t="s">
        <v>88</v>
      </c>
      <c r="B77" s="22"/>
      <c r="C77" s="22"/>
      <c r="D77" s="22"/>
      <c r="E77" s="22"/>
      <c r="F77" s="22"/>
      <c r="G77" s="22"/>
      <c r="H77" s="22"/>
      <c r="I77" s="22"/>
      <c r="J77" s="22"/>
      <c r="K77" s="22"/>
      <c r="L77" s="99"/>
      <c r="M77" s="99"/>
      <c r="N77" s="99"/>
      <c r="O77" s="99"/>
      <c r="P77" s="99"/>
      <c r="Q77" s="99"/>
      <c r="R77" s="99"/>
      <c r="S77" s="99"/>
      <c r="T77" s="99"/>
      <c r="U77" s="99"/>
      <c r="V77" s="99"/>
      <c r="W77" s="102" t="s">
        <v>39</v>
      </c>
      <c r="AH77" s="104"/>
      <c r="AI77" s="9"/>
    </row>
    <row r="78" ht="12.75" customHeight="1">
      <c r="A78" s="103"/>
      <c r="B78" s="99"/>
      <c r="C78" s="95"/>
      <c r="D78" s="95"/>
      <c r="E78" s="95"/>
      <c r="F78" s="95"/>
      <c r="G78" s="95"/>
      <c r="H78" s="95"/>
      <c r="I78" s="95"/>
      <c r="J78" s="95"/>
      <c r="K78" s="100"/>
      <c r="L78" s="101" t="str">
        <f>IF(L79="3:0",A77,IF(L79="3:1",A77,IF(L79="3:2",A77,IF(L79="2:3",A79,IF(L79="1:3",A79,IF(L79="0:3",A79,""))))))</f>
        <v>Jantsch Antonín (114) (KMST)</v>
      </c>
      <c r="M78" s="22"/>
      <c r="N78" s="22"/>
      <c r="O78" s="22"/>
      <c r="P78" s="22"/>
      <c r="Q78" s="22"/>
      <c r="R78" s="22"/>
      <c r="S78" s="22"/>
      <c r="T78" s="22"/>
      <c r="U78" s="22"/>
      <c r="V78" s="22"/>
      <c r="W78" s="103"/>
      <c r="X78" s="99"/>
      <c r="Y78" s="99"/>
      <c r="Z78" s="99"/>
      <c r="AA78" s="99"/>
      <c r="AB78" s="99"/>
      <c r="AC78" s="99"/>
      <c r="AD78" s="99"/>
      <c r="AE78" s="99"/>
      <c r="AF78" s="99"/>
      <c r="AG78" s="105"/>
      <c r="AH78" s="104"/>
      <c r="AI78" s="9"/>
    </row>
    <row r="79" ht="12.75" customHeight="1">
      <c r="A79" s="94" t="s">
        <v>99</v>
      </c>
      <c r="B79" s="22"/>
      <c r="C79" s="22"/>
      <c r="D79" s="22"/>
      <c r="E79" s="22"/>
      <c r="F79" s="22"/>
      <c r="G79" s="22"/>
      <c r="H79" s="22"/>
      <c r="I79" s="22"/>
      <c r="J79" s="22"/>
      <c r="K79" s="22"/>
      <c r="L79" s="102" t="s">
        <v>37</v>
      </c>
      <c r="W79" s="99"/>
      <c r="X79" s="99"/>
      <c r="Y79" s="99"/>
      <c r="Z79" s="99"/>
      <c r="AA79" s="99"/>
      <c r="AB79" s="99"/>
      <c r="AC79" s="99"/>
      <c r="AD79" s="99"/>
      <c r="AE79" s="99"/>
      <c r="AF79" s="99"/>
      <c r="AG79" s="105"/>
      <c r="AH79" s="104"/>
      <c r="AI79" s="9"/>
    </row>
    <row r="80" ht="12.75" customHeight="1">
      <c r="A80" s="103"/>
      <c r="B80" s="99"/>
      <c r="C80" s="99"/>
      <c r="D80" s="99"/>
      <c r="E80" s="99"/>
      <c r="F80" s="99"/>
      <c r="G80" s="99"/>
      <c r="H80" s="99"/>
      <c r="I80" s="99"/>
      <c r="J80" s="99"/>
      <c r="K80" s="99"/>
      <c r="L80" s="99"/>
      <c r="M80" s="99"/>
      <c r="N80" s="99"/>
      <c r="O80" s="99"/>
      <c r="P80" s="99"/>
      <c r="Q80" s="99"/>
      <c r="R80" s="99"/>
      <c r="S80" s="99"/>
      <c r="T80" s="99"/>
      <c r="U80" s="99"/>
      <c r="V80" s="99"/>
      <c r="W80" s="107" t="str">
        <f>IF(W81="3:0",W76,IF(W81="3:1",W76,IF(W81="3:2",W76,IF(W81="2:3",W84,IF(W81="1:3",W84,IF(W81="0:3",W84,""))))))</f>
        <v>Jantsch Antonín (114) (KMST)</v>
      </c>
      <c r="X80" s="22"/>
      <c r="Y80" s="22"/>
      <c r="Z80" s="22"/>
      <c r="AA80" s="22"/>
      <c r="AB80" s="22"/>
      <c r="AC80" s="22"/>
      <c r="AD80" s="22"/>
      <c r="AE80" s="22"/>
      <c r="AF80" s="22"/>
      <c r="AG80" s="22"/>
      <c r="AH80" s="104"/>
      <c r="AI80" s="9"/>
    </row>
    <row r="81" ht="12.75" customHeight="1">
      <c r="A81" s="94" t="s">
        <v>94</v>
      </c>
      <c r="B81" s="22"/>
      <c r="C81" s="22"/>
      <c r="D81" s="22"/>
      <c r="E81" s="22"/>
      <c r="F81" s="22"/>
      <c r="G81" s="22"/>
      <c r="H81" s="22"/>
      <c r="I81" s="22"/>
      <c r="J81" s="22"/>
      <c r="K81" s="22"/>
      <c r="L81" s="99"/>
      <c r="M81" s="99"/>
      <c r="N81" s="99"/>
      <c r="O81" s="99"/>
      <c r="P81" s="99"/>
      <c r="Q81" s="99"/>
      <c r="R81" s="99"/>
      <c r="S81" s="99"/>
      <c r="T81" s="99"/>
      <c r="U81" s="99"/>
      <c r="V81" s="99"/>
      <c r="W81" s="108" t="s">
        <v>66</v>
      </c>
      <c r="AH81" s="104"/>
      <c r="AI81" s="9"/>
    </row>
    <row r="82" ht="12.75" customHeight="1">
      <c r="A82" s="103"/>
      <c r="B82" s="99"/>
      <c r="C82" s="95"/>
      <c r="D82" s="95"/>
      <c r="E82" s="95"/>
      <c r="F82" s="95"/>
      <c r="G82" s="95"/>
      <c r="H82" s="95"/>
      <c r="I82" s="95"/>
      <c r="J82" s="95"/>
      <c r="K82" s="95"/>
      <c r="L82" s="101" t="str">
        <f>IF(L83="3:0",A81,IF(L83="3:1",A81,IF(L83="3:2",A81,IF(L83="2:3",A83,IF(L83="1:3",A83,IF(L83="0:3",A83,""))))))</f>
        <v>Vorel Jan (93) (PINK!)</v>
      </c>
      <c r="M82" s="22"/>
      <c r="N82" s="22"/>
      <c r="O82" s="22"/>
      <c r="P82" s="22"/>
      <c r="Q82" s="22"/>
      <c r="R82" s="22"/>
      <c r="S82" s="22"/>
      <c r="T82" s="22"/>
      <c r="U82" s="22"/>
      <c r="V82" s="22"/>
      <c r="W82" s="99"/>
      <c r="X82" s="99"/>
      <c r="Y82" s="99"/>
      <c r="Z82" s="99"/>
      <c r="AA82" s="99"/>
      <c r="AB82" s="99"/>
      <c r="AC82" s="99"/>
      <c r="AD82" s="99"/>
      <c r="AE82" s="99"/>
      <c r="AF82" s="99"/>
      <c r="AG82" s="105"/>
      <c r="AH82" s="104"/>
      <c r="AI82" s="9"/>
    </row>
    <row r="83" ht="12.75" customHeight="1">
      <c r="A83" s="94" t="s">
        <v>100</v>
      </c>
      <c r="B83" s="22"/>
      <c r="C83" s="22"/>
      <c r="D83" s="22"/>
      <c r="E83" s="22"/>
      <c r="F83" s="22"/>
      <c r="G83" s="22"/>
      <c r="H83" s="22"/>
      <c r="I83" s="22"/>
      <c r="J83" s="22"/>
      <c r="K83" s="22"/>
      <c r="L83" s="102" t="s">
        <v>38</v>
      </c>
      <c r="W83" s="103"/>
      <c r="X83" s="99"/>
      <c r="Y83" s="99"/>
      <c r="Z83" s="99"/>
      <c r="AA83" s="99"/>
      <c r="AB83" s="99"/>
      <c r="AC83" s="99"/>
      <c r="AD83" s="99"/>
      <c r="AE83" s="99"/>
      <c r="AF83" s="99"/>
      <c r="AG83" s="105"/>
      <c r="AH83" s="104"/>
      <c r="AI83" s="9"/>
    </row>
    <row r="84" ht="12.75" customHeight="1">
      <c r="A84" s="103"/>
      <c r="B84" s="99"/>
      <c r="C84" s="95"/>
      <c r="D84" s="95"/>
      <c r="E84" s="95"/>
      <c r="F84" s="95"/>
      <c r="G84" s="95"/>
      <c r="H84" s="95"/>
      <c r="I84" s="95"/>
      <c r="J84" s="95"/>
      <c r="K84" s="95"/>
      <c r="L84" s="99"/>
      <c r="M84" s="99"/>
      <c r="N84" s="99"/>
      <c r="O84" s="99"/>
      <c r="P84" s="99"/>
      <c r="Q84" s="99"/>
      <c r="R84" s="99"/>
      <c r="S84" s="99"/>
      <c r="T84" s="99"/>
      <c r="U84" s="99"/>
      <c r="V84" s="99"/>
      <c r="W84" s="101" t="str">
        <f>IF(W85="3:0",L82,IF(W85="3:1",L82,IF(W85="3:2",L82,IF(W85="2:3",L86,IF(W85="1:3",L86,IF(W85="0:3",L86,""))))))</f>
        <v>Vorel Jan (93) (PINK!)</v>
      </c>
      <c r="X84" s="22"/>
      <c r="Y84" s="22"/>
      <c r="Z84" s="22"/>
      <c r="AA84" s="22"/>
      <c r="AB84" s="22"/>
      <c r="AC84" s="22"/>
      <c r="AD84" s="22"/>
      <c r="AE84" s="22"/>
      <c r="AF84" s="22"/>
      <c r="AG84" s="22"/>
      <c r="AH84" s="104"/>
      <c r="AI84" s="9"/>
    </row>
    <row r="85" ht="12.75" customHeight="1">
      <c r="A85" s="94" t="s">
        <v>84</v>
      </c>
      <c r="B85" s="22"/>
      <c r="C85" s="22"/>
      <c r="D85" s="22"/>
      <c r="E85" s="22"/>
      <c r="F85" s="22"/>
      <c r="G85" s="22"/>
      <c r="H85" s="22"/>
      <c r="I85" s="22"/>
      <c r="J85" s="22"/>
      <c r="K85" s="22"/>
      <c r="L85" s="99"/>
      <c r="M85" s="99"/>
      <c r="N85" s="99"/>
      <c r="O85" s="99"/>
      <c r="P85" s="99"/>
      <c r="Q85" s="99"/>
      <c r="R85" s="99"/>
      <c r="S85" s="99"/>
      <c r="T85" s="99"/>
      <c r="U85" s="99"/>
      <c r="V85" s="99"/>
      <c r="W85" s="102" t="s">
        <v>66</v>
      </c>
      <c r="AH85" s="97"/>
      <c r="AI85" s="9"/>
    </row>
    <row r="86" ht="12.75" customHeight="1">
      <c r="A86" s="98"/>
      <c r="B86" s="99"/>
      <c r="C86" s="95"/>
      <c r="D86" s="95"/>
      <c r="E86" s="95"/>
      <c r="F86" s="95"/>
      <c r="G86" s="95"/>
      <c r="H86" s="95"/>
      <c r="I86" s="95"/>
      <c r="J86" s="95"/>
      <c r="K86" s="95"/>
      <c r="L86" s="101" t="str">
        <f>IF(L87="3:0",A85,IF(L87="3:1",A85,IF(L87="3:2",A85,IF(L87="2:3",A87,IF(L87="1:3",A87,IF(L87="0:3",A87,""))))))</f>
        <v>Kozák Jan (92) (Bižu)</v>
      </c>
      <c r="M86" s="22"/>
      <c r="N86" s="22"/>
      <c r="O86" s="22"/>
      <c r="P86" s="22"/>
      <c r="Q86" s="22"/>
      <c r="R86" s="22"/>
      <c r="S86" s="22"/>
      <c r="T86" s="22"/>
      <c r="U86" s="22"/>
      <c r="V86" s="22"/>
      <c r="W86" s="103"/>
      <c r="X86" s="99"/>
      <c r="Y86" s="99"/>
      <c r="Z86" s="99"/>
      <c r="AA86" s="99"/>
      <c r="AB86" s="99"/>
      <c r="AC86" s="99"/>
      <c r="AD86" s="99"/>
      <c r="AE86" s="99"/>
      <c r="AF86" s="99"/>
      <c r="AG86" s="105"/>
      <c r="AH86" s="97"/>
      <c r="AI86" s="9"/>
    </row>
    <row r="87" ht="12.75" customHeight="1">
      <c r="A87" s="94" t="s">
        <v>90</v>
      </c>
      <c r="B87" s="22"/>
      <c r="C87" s="22"/>
      <c r="D87" s="22"/>
      <c r="E87" s="22"/>
      <c r="F87" s="22"/>
      <c r="G87" s="22"/>
      <c r="H87" s="22"/>
      <c r="I87" s="22"/>
      <c r="J87" s="22"/>
      <c r="K87" s="22"/>
      <c r="L87" s="102" t="s">
        <v>38</v>
      </c>
      <c r="W87" s="99"/>
      <c r="X87" s="95"/>
      <c r="Y87" s="95"/>
      <c r="Z87" s="95"/>
      <c r="AA87" s="105"/>
      <c r="AB87" s="105"/>
      <c r="AC87" s="105"/>
      <c r="AD87" s="105"/>
      <c r="AE87" s="105"/>
      <c r="AF87" s="105"/>
      <c r="AG87" s="105"/>
      <c r="AH87" s="97"/>
      <c r="AI87" s="9"/>
    </row>
    <row r="88" ht="12.75" customHeight="1">
      <c r="A88" s="109"/>
      <c r="B88" s="110"/>
      <c r="C88" s="110"/>
      <c r="D88" s="110"/>
      <c r="E88" s="110"/>
      <c r="F88" s="110"/>
      <c r="G88" s="110"/>
      <c r="H88" s="110"/>
      <c r="I88" s="110"/>
      <c r="J88" s="110"/>
      <c r="K88" s="110"/>
      <c r="L88" s="110"/>
      <c r="M88" s="110"/>
      <c r="N88" s="110"/>
      <c r="O88" s="110"/>
      <c r="P88" s="110"/>
      <c r="Q88" s="110"/>
      <c r="R88" s="110"/>
      <c r="S88" s="110"/>
      <c r="T88" s="110"/>
      <c r="U88" s="110"/>
      <c r="V88" s="110"/>
      <c r="W88" s="110"/>
      <c r="X88" s="111"/>
      <c r="Y88" s="111"/>
      <c r="Z88" s="111"/>
      <c r="AA88" s="111"/>
      <c r="AB88" s="111"/>
      <c r="AC88" s="111"/>
      <c r="AD88" s="111"/>
      <c r="AE88" s="111"/>
      <c r="AF88" s="111"/>
      <c r="AG88" s="111"/>
      <c r="AH88" s="112"/>
      <c r="AI88" s="9"/>
    </row>
    <row r="89" ht="12.75" customHeight="1">
      <c r="A89" s="90"/>
      <c r="B89" s="92"/>
      <c r="C89" s="92"/>
      <c r="D89" s="92"/>
      <c r="E89" s="92"/>
      <c r="F89" s="92"/>
      <c r="G89" s="92"/>
      <c r="H89" s="92"/>
      <c r="I89" s="92"/>
      <c r="J89" s="92"/>
      <c r="K89" s="92"/>
      <c r="L89" s="92"/>
      <c r="M89" s="92"/>
      <c r="N89" s="92"/>
      <c r="O89" s="92"/>
      <c r="P89" s="92"/>
      <c r="Q89" s="92"/>
      <c r="R89" s="92"/>
      <c r="S89" s="92"/>
      <c r="T89" s="92"/>
      <c r="U89" s="92"/>
      <c r="V89" s="92"/>
      <c r="W89" s="92"/>
      <c r="X89" s="92"/>
      <c r="Y89" s="92"/>
      <c r="Z89" s="113"/>
      <c r="AA89" s="92"/>
      <c r="AB89" s="92"/>
      <c r="AC89" s="92"/>
      <c r="AD89" s="92"/>
      <c r="AE89" s="92"/>
      <c r="AF89" s="92"/>
      <c r="AG89" s="92"/>
      <c r="AH89" s="93"/>
      <c r="AI89" s="9"/>
    </row>
    <row r="90" ht="12.75" customHeight="1">
      <c r="A90" s="101" t="str">
        <f>IF(L75="3:0",A75,IF(L75="3:1",A75,IF(L75="3:2",A75,IF(L75="2:3",A73,IF(L75="1:3",A73,IF(L75="0:3",A73,""))))))</f>
        <v>Trávníčková Tereza (114) (Hrádek)</v>
      </c>
      <c r="B90" s="22"/>
      <c r="C90" s="22"/>
      <c r="D90" s="22"/>
      <c r="E90" s="22"/>
      <c r="F90" s="22"/>
      <c r="G90" s="22"/>
      <c r="H90" s="22"/>
      <c r="I90" s="22"/>
      <c r="J90" s="22"/>
      <c r="K90" s="22"/>
      <c r="L90" s="95"/>
      <c r="M90" s="95"/>
      <c r="N90" s="95"/>
      <c r="O90" s="95"/>
      <c r="P90" s="95"/>
      <c r="Q90" s="95"/>
      <c r="R90" s="95"/>
      <c r="S90" s="95"/>
      <c r="T90" s="95"/>
      <c r="U90" s="95"/>
      <c r="V90" s="95"/>
      <c r="W90" s="95"/>
      <c r="X90" s="95"/>
      <c r="Y90" s="95"/>
      <c r="Z90" s="96" t="s">
        <v>45</v>
      </c>
      <c r="AA90" s="95"/>
      <c r="AB90" s="95"/>
      <c r="AC90" s="95"/>
      <c r="AD90" s="95"/>
      <c r="AE90" s="95"/>
      <c r="AF90" s="95"/>
      <c r="AG90" s="95"/>
      <c r="AH90" s="100"/>
      <c r="AI90" s="9"/>
    </row>
    <row r="91" ht="12.75" customHeight="1">
      <c r="A91" s="98"/>
      <c r="B91" s="99"/>
      <c r="C91" s="95"/>
      <c r="D91" s="95"/>
      <c r="E91" s="95"/>
      <c r="F91" s="95"/>
      <c r="G91" s="95"/>
      <c r="H91" s="95"/>
      <c r="I91" s="95"/>
      <c r="J91" s="95"/>
      <c r="K91" s="100"/>
      <c r="L91" s="101" t="str">
        <f>IF(L92="3:0",A90,IF(L92="3:1",A90,IF(L92="3:2",A90,IF(L92="2:3",A92,IF(L92="1:3",A92,IF(L92="0:3",A92,""))))))</f>
        <v>Svoboda Jan (98) (PINK!)</v>
      </c>
      <c r="M91" s="22"/>
      <c r="N91" s="22"/>
      <c r="O91" s="22"/>
      <c r="P91" s="22"/>
      <c r="Q91" s="22"/>
      <c r="R91" s="22"/>
      <c r="S91" s="22"/>
      <c r="T91" s="22"/>
      <c r="U91" s="22"/>
      <c r="V91" s="22"/>
      <c r="W91" s="99"/>
      <c r="X91" s="99"/>
      <c r="Y91" s="99"/>
      <c r="Z91" s="99"/>
      <c r="AA91" s="99"/>
      <c r="AB91" s="99"/>
      <c r="AC91" s="99"/>
      <c r="AD91" s="99"/>
      <c r="AE91" s="99"/>
      <c r="AF91" s="99"/>
      <c r="AG91" s="95"/>
      <c r="AH91" s="100"/>
      <c r="AI91" s="9"/>
    </row>
    <row r="92" ht="12.75" customHeight="1">
      <c r="A92" s="101" t="str">
        <f>IF(L79="3:0",A79,IF(L79="3:1",A79,IF(L79="3:2",A79,IF(L79="2:3",A77,IF(L79="1:3",A77,IF(L79="0:3",A77,""))))))</f>
        <v>Svoboda Jan (98) (PINK!)</v>
      </c>
      <c r="B92" s="22"/>
      <c r="C92" s="22"/>
      <c r="D92" s="22"/>
      <c r="E92" s="22"/>
      <c r="F92" s="22"/>
      <c r="G92" s="22"/>
      <c r="H92" s="22"/>
      <c r="I92" s="22"/>
      <c r="J92" s="22"/>
      <c r="K92" s="22"/>
      <c r="L92" s="102" t="s">
        <v>39</v>
      </c>
      <c r="W92" s="103"/>
      <c r="X92" s="99"/>
      <c r="Y92" s="99"/>
      <c r="Z92" s="99"/>
      <c r="AA92" s="99"/>
      <c r="AB92" s="99"/>
      <c r="AC92" s="99"/>
      <c r="AD92" s="99"/>
      <c r="AE92" s="99"/>
      <c r="AF92" s="99"/>
      <c r="AG92" s="95"/>
      <c r="AH92" s="100"/>
      <c r="AI92" s="9"/>
    </row>
    <row r="93" ht="12.75" customHeight="1">
      <c r="A93" s="98"/>
      <c r="B93" s="99"/>
      <c r="C93" s="95"/>
      <c r="D93" s="95"/>
      <c r="E93" s="95"/>
      <c r="F93" s="95"/>
      <c r="G93" s="95"/>
      <c r="H93" s="95"/>
      <c r="I93" s="95"/>
      <c r="J93" s="95"/>
      <c r="K93" s="95"/>
      <c r="L93" s="99"/>
      <c r="M93" s="99"/>
      <c r="N93" s="99"/>
      <c r="O93" s="99"/>
      <c r="P93" s="99"/>
      <c r="Q93" s="99"/>
      <c r="R93" s="99"/>
      <c r="S93" s="99"/>
      <c r="T93" s="99"/>
      <c r="U93" s="99"/>
      <c r="V93" s="99"/>
      <c r="W93" s="101" t="str">
        <f>IF(W94="3:0",L91,IF(W94="3:1",L91,IF(W94="3:2",L91,IF(W94="2:3",L95,IF(W94="1:3",L95,IF(W94="0:3",L95,""))))))</f>
        <v>Svoboda Jan (98) (PINK!)</v>
      </c>
      <c r="X93" s="22"/>
      <c r="Y93" s="22"/>
      <c r="Z93" s="22"/>
      <c r="AA93" s="22"/>
      <c r="AB93" s="22"/>
      <c r="AC93" s="22"/>
      <c r="AD93" s="22"/>
      <c r="AE93" s="22"/>
      <c r="AF93" s="22"/>
      <c r="AG93" s="22"/>
      <c r="AH93" s="97"/>
      <c r="AI93" s="9"/>
    </row>
    <row r="94" ht="12.75" customHeight="1">
      <c r="A94" s="101" t="str">
        <f>IF(L83="3:0",A83,IF(L83="3:1",A83,IF(L83="3:2",A83,IF(L83="2:3",A81,IF(L83="1:3",A81,IF(L83="0:3",A81,""))))))</f>
        <v>Beran Antonín (102) (ČL)</v>
      </c>
      <c r="B94" s="22"/>
      <c r="C94" s="22"/>
      <c r="D94" s="22"/>
      <c r="E94" s="22"/>
      <c r="F94" s="22"/>
      <c r="G94" s="22"/>
      <c r="H94" s="22"/>
      <c r="I94" s="22"/>
      <c r="J94" s="22"/>
      <c r="K94" s="22"/>
      <c r="L94" s="99"/>
      <c r="M94" s="99"/>
      <c r="N94" s="99"/>
      <c r="O94" s="99"/>
      <c r="P94" s="99"/>
      <c r="Q94" s="99"/>
      <c r="R94" s="99"/>
      <c r="S94" s="99"/>
      <c r="T94" s="99"/>
      <c r="U94" s="99"/>
      <c r="V94" s="99"/>
      <c r="W94" s="102" t="s">
        <v>36</v>
      </c>
      <c r="AH94" s="97"/>
      <c r="AI94" s="9"/>
    </row>
    <row r="95" ht="12.75" customHeight="1">
      <c r="A95" s="103"/>
      <c r="B95" s="99"/>
      <c r="C95" s="95"/>
      <c r="D95" s="95"/>
      <c r="E95" s="95"/>
      <c r="F95" s="95"/>
      <c r="G95" s="95"/>
      <c r="H95" s="95"/>
      <c r="I95" s="95"/>
      <c r="J95" s="95"/>
      <c r="K95" s="100"/>
      <c r="L95" s="101" t="str">
        <f>IF(L96="3:0",A94,IF(L96="3:1",A94,IF(L96="3:2",A94,IF(L96="2:3",A96,IF(L96="1:3",A96,IF(L96="0:3",A96,""))))))</f>
        <v>Sainzaya Bayarsuren (119) (ČL)</v>
      </c>
      <c r="M95" s="22"/>
      <c r="N95" s="22"/>
      <c r="O95" s="22"/>
      <c r="P95" s="22"/>
      <c r="Q95" s="22"/>
      <c r="R95" s="22"/>
      <c r="S95" s="22"/>
      <c r="T95" s="22"/>
      <c r="U95" s="22"/>
      <c r="V95" s="22"/>
      <c r="W95" s="102"/>
      <c r="X95" s="99"/>
      <c r="Y95" s="99"/>
      <c r="Z95" s="99"/>
      <c r="AA95" s="99"/>
      <c r="AB95" s="99"/>
      <c r="AC95" s="99"/>
      <c r="AD95" s="99"/>
      <c r="AE95" s="99"/>
      <c r="AF95" s="99"/>
      <c r="AG95" s="105"/>
      <c r="AH95" s="97"/>
      <c r="AI95" s="9"/>
    </row>
    <row r="96" ht="12.75" customHeight="1">
      <c r="A96" s="101" t="str">
        <f>IF(L87="3:0",A87,IF(L87="3:1",A87,IF(L87="3:2",A87,IF(L87="2:3",A85,IF(L87="1:3",A85,IF(L87="0:3",A85,""))))))</f>
        <v>Sainzaya Bayarsuren (119) (ČL)</v>
      </c>
      <c r="B96" s="22"/>
      <c r="C96" s="22"/>
      <c r="D96" s="22"/>
      <c r="E96" s="22"/>
      <c r="F96" s="22"/>
      <c r="G96" s="22"/>
      <c r="H96" s="22"/>
      <c r="I96" s="22"/>
      <c r="J96" s="22"/>
      <c r="K96" s="22"/>
      <c r="L96" s="102" t="s">
        <v>39</v>
      </c>
      <c r="W96" s="108" t="s">
        <v>101</v>
      </c>
      <c r="X96" s="99"/>
      <c r="Y96" s="99"/>
      <c r="Z96" s="99"/>
      <c r="AA96" s="99"/>
      <c r="AB96" s="99"/>
      <c r="AC96" s="99"/>
      <c r="AD96" s="99"/>
      <c r="AE96" s="99"/>
      <c r="AF96" s="99"/>
      <c r="AG96" s="105"/>
      <c r="AH96" s="97"/>
      <c r="AI96" s="9"/>
    </row>
    <row r="97" ht="12.75" customHeight="1">
      <c r="A97" s="114"/>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5"/>
      <c r="AA97" s="111"/>
      <c r="AB97" s="111"/>
      <c r="AC97" s="111"/>
      <c r="AD97" s="111"/>
      <c r="AE97" s="111"/>
      <c r="AF97" s="111"/>
      <c r="AG97" s="111"/>
      <c r="AH97" s="116"/>
      <c r="AI97" s="9"/>
    </row>
    <row r="98" ht="12.75" customHeight="1">
      <c r="A98" s="117"/>
      <c r="B98" s="91"/>
      <c r="C98" s="91"/>
      <c r="D98" s="91"/>
      <c r="E98" s="91"/>
      <c r="F98" s="91"/>
      <c r="G98" s="91"/>
      <c r="H98" s="91"/>
      <c r="I98" s="91"/>
      <c r="J98" s="91"/>
      <c r="K98" s="91"/>
      <c r="L98" s="91"/>
      <c r="M98" s="91"/>
      <c r="N98" s="91"/>
      <c r="O98" s="91"/>
      <c r="P98" s="91"/>
      <c r="Q98" s="91"/>
      <c r="R98" s="91"/>
      <c r="S98" s="91"/>
      <c r="T98" s="91"/>
      <c r="U98" s="91"/>
      <c r="V98" s="91"/>
      <c r="W98" s="91"/>
      <c r="X98" s="91"/>
      <c r="Y98" s="91"/>
      <c r="Z98" s="118" t="s">
        <v>46</v>
      </c>
      <c r="AA98" s="91"/>
      <c r="AB98" s="91"/>
      <c r="AC98" s="91"/>
      <c r="AD98" s="91"/>
      <c r="AE98" s="91"/>
      <c r="AF98" s="91"/>
      <c r="AG98" s="91"/>
      <c r="AH98" s="119"/>
      <c r="AI98" s="9"/>
    </row>
    <row r="99" ht="12.75" customHeight="1">
      <c r="A99" s="103"/>
      <c r="B99" s="99"/>
      <c r="C99" s="99"/>
      <c r="D99" s="99"/>
      <c r="E99" s="99"/>
      <c r="F99" s="99"/>
      <c r="G99" s="99"/>
      <c r="H99" s="99"/>
      <c r="I99" s="99"/>
      <c r="J99" s="99"/>
      <c r="K99" s="99"/>
      <c r="L99" s="107" t="str">
        <f>IF(W77="3:0",L78,IF(W77="3:1",L78,IF(W77="3:2",L78,IF(W77="2:3",L74,IF(W77="1:3",L74,IF(W77="0:3",L74,""))))))</f>
        <v>Louda Ondřej (105) (PINK!)</v>
      </c>
      <c r="M99" s="22"/>
      <c r="N99" s="22"/>
      <c r="O99" s="22"/>
      <c r="P99" s="22"/>
      <c r="Q99" s="22"/>
      <c r="R99" s="22"/>
      <c r="S99" s="22"/>
      <c r="T99" s="22"/>
      <c r="U99" s="22"/>
      <c r="V99" s="22"/>
      <c r="W99" s="95"/>
      <c r="X99" s="95"/>
      <c r="Y99" s="95"/>
      <c r="Z99" s="95"/>
      <c r="AA99" s="95"/>
      <c r="AB99" s="95"/>
      <c r="AC99" s="95"/>
      <c r="AD99" s="95"/>
      <c r="AE99" s="95"/>
      <c r="AF99" s="95"/>
      <c r="AG99" s="95"/>
      <c r="AH99" s="97"/>
      <c r="AI99" s="9"/>
    </row>
    <row r="100" ht="12.75" customHeight="1">
      <c r="A100" s="103"/>
      <c r="B100" s="99"/>
      <c r="C100" s="99"/>
      <c r="D100" s="99"/>
      <c r="E100" s="99"/>
      <c r="F100" s="99"/>
      <c r="G100" s="99"/>
      <c r="H100" s="99"/>
      <c r="I100" s="99"/>
      <c r="J100" s="99"/>
      <c r="K100" s="99"/>
      <c r="L100" s="95"/>
      <c r="M100" s="99"/>
      <c r="N100" s="95"/>
      <c r="O100" s="95"/>
      <c r="P100" s="95"/>
      <c r="Q100" s="95"/>
      <c r="R100" s="95"/>
      <c r="S100" s="95"/>
      <c r="T100" s="95"/>
      <c r="U100" s="95"/>
      <c r="V100" s="100"/>
      <c r="W100" s="101" t="str">
        <f>IF(W101="3:0",L99,IF(W101="3:1",L99,IF(W101="3:2",L99,IF(W101="2:3",L101,IF(W101="1:3",L101,IF(W101="0:3",L101,""))))))</f>
        <v>Louda Ondřej (105) (PINK!)</v>
      </c>
      <c r="X100" s="22"/>
      <c r="Y100" s="22"/>
      <c r="Z100" s="22"/>
      <c r="AA100" s="22"/>
      <c r="AB100" s="22"/>
      <c r="AC100" s="22"/>
      <c r="AD100" s="22"/>
      <c r="AE100" s="22"/>
      <c r="AF100" s="22"/>
      <c r="AG100" s="22"/>
      <c r="AH100" s="97"/>
      <c r="AI100" s="9"/>
    </row>
    <row r="101" ht="12.75" customHeight="1">
      <c r="A101" s="103"/>
      <c r="B101" s="99"/>
      <c r="C101" s="99"/>
      <c r="D101" s="99"/>
      <c r="E101" s="99"/>
      <c r="F101" s="99"/>
      <c r="G101" s="99"/>
      <c r="H101" s="99"/>
      <c r="I101" s="99"/>
      <c r="J101" s="99"/>
      <c r="K101" s="99"/>
      <c r="L101" s="107" t="str">
        <f>IF(W85="3:0",L86,IF(W85="3:1",L86,IF(W85="3:2",L86,IF(W85="2:3",L82,IF(W85="1:3",L82,IF(W85="0:3",L82,""))))))</f>
        <v>Kozák Jan (92) (Bižu)</v>
      </c>
      <c r="M101" s="22"/>
      <c r="N101" s="22"/>
      <c r="O101" s="22"/>
      <c r="P101" s="22"/>
      <c r="Q101" s="22"/>
      <c r="R101" s="22"/>
      <c r="S101" s="22"/>
      <c r="T101" s="22"/>
      <c r="U101" s="22"/>
      <c r="V101" s="22"/>
      <c r="W101" s="102" t="s">
        <v>66</v>
      </c>
      <c r="AH101" s="97"/>
      <c r="AI101" s="9"/>
    </row>
    <row r="102" ht="12.75" customHeight="1">
      <c r="A102" s="114"/>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5"/>
      <c r="AA102" s="111"/>
      <c r="AB102" s="111"/>
      <c r="AC102" s="111"/>
      <c r="AD102" s="111"/>
      <c r="AE102" s="111"/>
      <c r="AF102" s="111"/>
      <c r="AG102" s="111"/>
      <c r="AH102" s="116"/>
      <c r="AI102" s="9"/>
    </row>
    <row r="103" ht="12.75" customHeight="1">
      <c r="A103" s="117"/>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118" t="s">
        <v>47</v>
      </c>
      <c r="AA103" s="91"/>
      <c r="AB103" s="91"/>
      <c r="AC103" s="91"/>
      <c r="AD103" s="91"/>
      <c r="AE103" s="91"/>
      <c r="AF103" s="91"/>
      <c r="AG103" s="91"/>
      <c r="AH103" s="119"/>
      <c r="AI103" s="9"/>
    </row>
    <row r="104" ht="12.75" customHeight="1">
      <c r="A104" s="103"/>
      <c r="B104" s="99"/>
      <c r="C104" s="99"/>
      <c r="D104" s="99"/>
      <c r="E104" s="99"/>
      <c r="F104" s="99"/>
      <c r="G104" s="99"/>
      <c r="H104" s="99"/>
      <c r="I104" s="99"/>
      <c r="J104" s="99"/>
      <c r="K104" s="99"/>
      <c r="L104" s="107" t="str">
        <f>IF(L92="3:0",A92,IF(L92="3:1",A92,IF(L92="3:2",A92,IF(L92="2:3",A90,IF(L92="1:3",A90,IF(L92="0:3",A90,""))))))</f>
        <v>Trávníčková Tereza (114) (Hrádek)</v>
      </c>
      <c r="M104" s="22"/>
      <c r="N104" s="22"/>
      <c r="O104" s="22"/>
      <c r="P104" s="22"/>
      <c r="Q104" s="22"/>
      <c r="R104" s="22"/>
      <c r="S104" s="22"/>
      <c r="T104" s="22"/>
      <c r="U104" s="22"/>
      <c r="V104" s="22"/>
      <c r="W104" s="95"/>
      <c r="X104" s="95"/>
      <c r="Y104" s="95"/>
      <c r="Z104" s="95"/>
      <c r="AA104" s="95"/>
      <c r="AB104" s="95"/>
      <c r="AC104" s="95"/>
      <c r="AD104" s="95"/>
      <c r="AE104" s="95"/>
      <c r="AF104" s="95"/>
      <c r="AG104" s="95"/>
      <c r="AH104" s="97"/>
      <c r="AI104" s="9"/>
    </row>
    <row r="105" ht="12.75" customHeight="1">
      <c r="A105" s="103"/>
      <c r="B105" s="99"/>
      <c r="C105" s="99"/>
      <c r="D105" s="99"/>
      <c r="E105" s="99"/>
      <c r="F105" s="99"/>
      <c r="G105" s="99"/>
      <c r="H105" s="99"/>
      <c r="I105" s="99"/>
      <c r="J105" s="99"/>
      <c r="K105" s="99"/>
      <c r="L105" s="95"/>
      <c r="M105" s="99"/>
      <c r="N105" s="95"/>
      <c r="O105" s="95"/>
      <c r="P105" s="95"/>
      <c r="Q105" s="95"/>
      <c r="R105" s="95"/>
      <c r="S105" s="95"/>
      <c r="T105" s="95"/>
      <c r="U105" s="95"/>
      <c r="V105" s="100"/>
      <c r="W105" s="101" t="str">
        <f>IF(W106="3:0",L104,IF(W106="3:1",L104,IF(W106="3:2",L104,IF(W106="2:3",L106,IF(W106="1:3",L106,IF(W106="0:3",L106,""))))))</f>
        <v>Trávníčková Tereza (114) (Hrádek)</v>
      </c>
      <c r="X105" s="22"/>
      <c r="Y105" s="22"/>
      <c r="Z105" s="22"/>
      <c r="AA105" s="22"/>
      <c r="AB105" s="22"/>
      <c r="AC105" s="22"/>
      <c r="AD105" s="22"/>
      <c r="AE105" s="22"/>
      <c r="AF105" s="22"/>
      <c r="AG105" s="22"/>
      <c r="AH105" s="97"/>
      <c r="AI105" s="9"/>
    </row>
    <row r="106" ht="12.75" customHeight="1">
      <c r="A106" s="103"/>
      <c r="B106" s="99"/>
      <c r="C106" s="99"/>
      <c r="D106" s="99"/>
      <c r="E106" s="99"/>
      <c r="F106" s="99"/>
      <c r="G106" s="99"/>
      <c r="H106" s="99"/>
      <c r="I106" s="99"/>
      <c r="J106" s="99"/>
      <c r="K106" s="99"/>
      <c r="L106" s="107" t="str">
        <f>IF(L96="3:0",A96,IF(L96="3:1",A96,IF(L96="3:2",A96,IF(L96="2:3",A94,IF(L96="1:3",A94,IF(L96="0:3",A94,""))))))</f>
        <v>Beran Antonín (102) (ČL)</v>
      </c>
      <c r="M106" s="22"/>
      <c r="N106" s="22"/>
      <c r="O106" s="22"/>
      <c r="P106" s="22"/>
      <c r="Q106" s="22"/>
      <c r="R106" s="22"/>
      <c r="S106" s="22"/>
      <c r="T106" s="22"/>
      <c r="U106" s="22"/>
      <c r="V106" s="22"/>
      <c r="W106" s="102" t="s">
        <v>36</v>
      </c>
      <c r="AH106" s="139" t="s">
        <v>101</v>
      </c>
      <c r="AI106" s="9"/>
    </row>
    <row r="107" ht="12.75" customHeight="1">
      <c r="A107" s="114"/>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6"/>
      <c r="AI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ht="15.7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row>
    <row r="209" ht="15.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row>
    <row r="210"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row>
    <row r="211"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row>
    <row r="212"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row>
    <row r="213"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row>
    <row r="214"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row>
    <row r="21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row>
    <row r="21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row>
    <row r="217"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row>
    <row r="218"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row>
    <row r="219"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row>
    <row r="220"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row>
    <row r="221"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row>
    <row r="222"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row>
    <row r="223"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row>
    <row r="224"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row>
    <row r="2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row>
    <row r="2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row>
    <row r="227"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row>
    <row r="228"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row>
    <row r="229"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row>
    <row r="230"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row>
    <row r="231"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row>
    <row r="232"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row>
    <row r="233"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row>
    <row r="234"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row>
    <row r="23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row>
    <row r="23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row>
    <row r="237"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row>
    <row r="238"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row>
    <row r="239"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row>
    <row r="240"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row>
    <row r="241"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row>
    <row r="242"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row>
    <row r="243"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row>
    <row r="244"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row>
    <row r="24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row>
    <row r="24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row>
    <row r="247"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row>
    <row r="248"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row>
    <row r="249"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row>
    <row r="250"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row>
    <row r="251"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row>
    <row r="252"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row>
    <row r="253"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row>
    <row r="254"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row>
    <row r="25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row>
    <row r="25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row>
    <row r="257"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row>
    <row r="258"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row>
    <row r="259"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row>
    <row r="260"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row>
    <row r="261"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row>
    <row r="262"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row>
    <row r="263"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row>
    <row r="264"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row>
    <row r="26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row>
    <row r="26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row>
    <row r="267"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row>
    <row r="268"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row>
    <row r="269"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row>
    <row r="270"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row>
    <row r="271"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row>
    <row r="272"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row>
    <row r="273"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row>
    <row r="274"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row>
    <row r="27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row>
    <row r="27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row>
    <row r="277"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row>
    <row r="278"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row>
    <row r="279"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row>
    <row r="280"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row>
    <row r="281"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row>
    <row r="282"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row>
    <row r="283"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row>
    <row r="284"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row>
    <row r="28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row>
    <row r="298" ht="15.75" customHeight="1">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row>
    <row r="299" ht="15.75" customHeight="1">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row>
    <row r="300" ht="15.7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row>
    <row r="301" ht="15.7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row>
    <row r="302" ht="15.7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row>
    <row r="303" ht="15.7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row>
    <row r="304" ht="15.7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row>
    <row r="305" ht="15.7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row>
    <row r="306" ht="15.7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row>
    <row r="307" ht="15.7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row>
    <row r="308" ht="15.7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row>
    <row r="309" ht="15.7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row>
    <row r="310" ht="15.7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row>
    <row r="311" ht="15.7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row>
    <row r="312" ht="15.7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row>
    <row r="313" ht="15.7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row>
    <row r="314" ht="15.7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row>
    <row r="315" ht="15.7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row>
    <row r="316" ht="15.7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row>
    <row r="317" ht="15.7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row>
    <row r="318" ht="15.7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row>
    <row r="319" ht="15.7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row>
    <row r="320" ht="15.7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row>
    <row r="321" ht="15.7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row>
    <row r="322" ht="15.7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row>
    <row r="323" ht="15.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row>
    <row r="324" ht="15.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row>
    <row r="325" ht="15.7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row>
    <row r="326" ht="15.7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row>
    <row r="327" ht="15.7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row>
    <row r="328" ht="15.7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row>
    <row r="329" ht="15.7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row>
    <row r="330" ht="15.7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row>
    <row r="331" ht="15.7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row>
    <row r="332" ht="15.7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row>
    <row r="333" ht="15.7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row>
    <row r="334" ht="15.7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row>
    <row r="335" ht="15.7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row>
    <row r="336" ht="15.7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row>
    <row r="337" ht="15.7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row>
    <row r="338" ht="15.7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row>
    <row r="339" ht="15.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row>
    <row r="340" ht="15.7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row>
    <row r="341" ht="15.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row>
    <row r="342" ht="15.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row>
    <row r="343" ht="15.7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row>
    <row r="344" ht="15.7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row>
    <row r="345" ht="15.7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row>
    <row r="346" ht="15.7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row>
    <row r="347" ht="15.7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row>
    <row r="348" ht="15.7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row>
    <row r="349" ht="15.7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row>
    <row r="350" ht="15.7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row>
    <row r="351" ht="15.7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row>
    <row r="352" ht="15.7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row>
    <row r="353" ht="15.7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row>
    <row r="354" ht="15.7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row>
    <row r="355" ht="15.7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row>
    <row r="356" ht="15.7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row>
    <row r="357" ht="15.7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row>
    <row r="358" ht="15.7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row>
    <row r="359" ht="15.7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row>
    <row r="360" ht="15.7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row>
    <row r="361" ht="15.7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row>
    <row r="362" ht="15.7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row>
    <row r="363" ht="15.7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row>
    <row r="364" ht="15.7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row>
    <row r="365" ht="15.7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row>
    <row r="366" ht="15.7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row>
    <row r="367" ht="15.7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row>
    <row r="368" ht="15.7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row>
    <row r="369" ht="15.7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row>
    <row r="370" ht="15.7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row>
    <row r="371" ht="15.7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row>
    <row r="372" ht="15.7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row>
    <row r="373" ht="15.7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row>
    <row r="374" ht="15.7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row>
    <row r="375" ht="15.7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row>
    <row r="932" ht="15.7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row>
    <row r="933" ht="15.7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row>
    <row r="934" ht="15.7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row>
    <row r="935" ht="15.7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row>
    <row r="936" ht="15.7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row>
    <row r="937" ht="15.7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row>
    <row r="938" ht="15.7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row>
    <row r="939" ht="15.7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row>
    <row r="940" ht="15.7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row>
    <row r="941" ht="15.7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row>
    <row r="942" ht="15.7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row>
    <row r="943" ht="15.7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row>
    <row r="944" ht="15.7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row>
    <row r="945" ht="15.7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row>
    <row r="946" ht="15.7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row>
    <row r="947" ht="15.7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row>
    <row r="948" ht="15.7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row>
    <row r="949" ht="15.7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row>
    <row r="950" ht="15.7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row>
    <row r="951" ht="15.7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row>
    <row r="952" ht="15.7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row>
    <row r="953" ht="15.7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row>
    <row r="954" ht="15.7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row>
    <row r="955" ht="15.7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row>
    <row r="956" ht="15.7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row>
    <row r="957" ht="15.7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row>
    <row r="958" ht="15.7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row>
    <row r="959" ht="15.7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row>
    <row r="960" ht="15.7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row>
    <row r="961" ht="15.7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row>
    <row r="962" ht="15.7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row>
    <row r="963" ht="15.7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row>
    <row r="964" ht="15.7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row>
    <row r="965" ht="15.7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row>
    <row r="966" ht="15.7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row>
    <row r="967" ht="15.7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row>
    <row r="968" ht="15.7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row>
    <row r="969" ht="15.7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row>
    <row r="970" ht="15.7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row>
    <row r="971" ht="15.7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row>
    <row r="972" ht="15.7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row>
    <row r="973" ht="15.7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row>
    <row r="974" ht="15.7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row>
    <row r="975" ht="15.7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row>
    <row r="976" ht="15.7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row>
    <row r="977" ht="15.7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row>
    <row r="978" ht="15.7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row>
    <row r="979" ht="15.7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row>
    <row r="980" ht="15.7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row>
    <row r="981" ht="15.7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row>
    <row r="982" ht="15.7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row>
    <row r="983" ht="15.7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row>
    <row r="984" ht="15.7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row>
    <row r="985" ht="15.7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row>
    <row r="986" ht="15.7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row>
    <row r="987" ht="15.7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row>
    <row r="988" ht="15.7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row>
    <row r="989" ht="15.7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row>
    <row r="990" ht="15.7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row>
    <row r="991" ht="15.7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row>
    <row r="992" ht="15.7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row>
    <row r="993" ht="15.7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row>
    <row r="994" ht="15.7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row>
    <row r="995" ht="15.7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row>
    <row r="996" ht="15.7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row>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div_D!$B$5:$B$26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fitToPage="1"/>
  </sheetPr>
  <sheetViews>
    <sheetView showGridLines="0" workbookViewId="0"/>
  </sheetViews>
  <sheetFormatPr customHeight="1" defaultColWidth="14.43" defaultRowHeight="15.0"/>
  <cols>
    <col customWidth="1" min="1" max="33" width="2.86"/>
    <col customWidth="1" min="34" max="35" width="3.14"/>
  </cols>
  <sheetData>
    <row r="1">
      <c r="A1" s="1" t="s">
        <v>0</v>
      </c>
      <c r="B1" s="2"/>
      <c r="C1" s="2"/>
      <c r="D1" s="2"/>
      <c r="E1" s="2"/>
      <c r="F1" s="2"/>
      <c r="G1" s="2"/>
      <c r="H1" s="2"/>
      <c r="I1" s="2"/>
      <c r="J1" s="3"/>
      <c r="K1" s="4" t="s">
        <v>1</v>
      </c>
      <c r="L1" s="2"/>
      <c r="M1" s="2"/>
      <c r="N1" s="2"/>
      <c r="O1" s="2"/>
      <c r="P1" s="2"/>
      <c r="Q1" s="2"/>
      <c r="R1" s="2"/>
      <c r="S1" s="2"/>
      <c r="T1" s="5"/>
      <c r="U1" s="140" t="s">
        <v>2</v>
      </c>
      <c r="V1" s="2"/>
      <c r="W1" s="2"/>
      <c r="X1" s="141" t="s">
        <v>102</v>
      </c>
      <c r="Y1" s="2"/>
      <c r="Z1" s="2"/>
      <c r="AA1" s="141" t="s">
        <v>4</v>
      </c>
      <c r="AB1" s="2"/>
      <c r="AC1" s="2"/>
      <c r="AD1" s="2"/>
      <c r="AE1" s="2"/>
      <c r="AF1" s="2"/>
      <c r="AG1" s="2"/>
      <c r="AH1" s="8"/>
      <c r="AI1" s="9"/>
    </row>
    <row r="2" ht="9.0" customHeight="1">
      <c r="A2" s="10"/>
      <c r="B2" s="11"/>
      <c r="C2" s="11"/>
      <c r="D2" s="11"/>
      <c r="E2" s="11"/>
      <c r="F2" s="11"/>
      <c r="G2" s="11"/>
      <c r="H2" s="11"/>
      <c r="I2" s="11"/>
      <c r="J2" s="11"/>
      <c r="K2" s="11"/>
      <c r="L2" s="11"/>
      <c r="M2" s="11"/>
      <c r="N2" s="11"/>
      <c r="O2" s="12"/>
      <c r="P2" s="12"/>
      <c r="Q2" s="12"/>
      <c r="R2" s="12"/>
      <c r="S2" s="12"/>
      <c r="T2" s="12"/>
      <c r="U2" s="12"/>
      <c r="V2" s="12"/>
      <c r="W2" s="12"/>
      <c r="X2" s="12"/>
      <c r="Y2" s="12"/>
      <c r="Z2" s="12"/>
      <c r="AA2" s="12"/>
      <c r="AB2" s="12"/>
      <c r="AC2" s="12"/>
      <c r="AD2" s="12"/>
      <c r="AE2" s="12"/>
      <c r="AF2" s="12"/>
      <c r="AG2" s="12"/>
      <c r="AH2" s="9"/>
      <c r="AI2" s="9"/>
    </row>
    <row r="3" ht="9.0" customHeight="1">
      <c r="A3" s="10"/>
      <c r="B3" s="11"/>
      <c r="C3" s="11"/>
      <c r="D3" s="11"/>
      <c r="E3" s="11"/>
      <c r="F3" s="11"/>
      <c r="G3" s="11"/>
      <c r="H3" s="11"/>
      <c r="I3" s="11"/>
      <c r="J3" s="11"/>
      <c r="K3" s="11"/>
      <c r="L3" s="11"/>
      <c r="M3" s="11"/>
      <c r="N3" s="11"/>
      <c r="O3" s="12"/>
      <c r="P3" s="12"/>
      <c r="Q3" s="12"/>
      <c r="R3" s="12"/>
      <c r="S3" s="12"/>
      <c r="T3" s="12"/>
      <c r="U3" s="12"/>
      <c r="V3" s="12"/>
      <c r="W3" s="12"/>
      <c r="X3" s="12"/>
      <c r="Y3" s="12"/>
      <c r="Z3" s="12"/>
      <c r="AA3" s="12"/>
      <c r="AB3" s="12"/>
      <c r="AC3" s="12"/>
      <c r="AD3" s="12"/>
      <c r="AE3" s="12"/>
      <c r="AF3" s="12"/>
      <c r="AG3" s="12"/>
      <c r="AH3" s="9"/>
      <c r="AI3" s="9"/>
    </row>
    <row r="4" ht="16.5" customHeight="1">
      <c r="A4" s="13"/>
      <c r="B4" s="2"/>
      <c r="C4" s="14" t="s">
        <v>5</v>
      </c>
      <c r="D4" s="2"/>
      <c r="E4" s="2"/>
      <c r="F4" s="2"/>
      <c r="G4" s="2"/>
      <c r="H4" s="2"/>
      <c r="I4" s="2"/>
      <c r="J4" s="2"/>
      <c r="K4" s="2"/>
      <c r="L4" s="2"/>
      <c r="M4" s="2"/>
      <c r="N4" s="8"/>
      <c r="O4" s="15">
        <v>1.0</v>
      </c>
      <c r="P4" s="2"/>
      <c r="Q4" s="16"/>
      <c r="R4" s="17">
        <v>2.0</v>
      </c>
      <c r="S4" s="2"/>
      <c r="T4" s="16"/>
      <c r="U4" s="17">
        <v>3.0</v>
      </c>
      <c r="V4" s="2"/>
      <c r="W4" s="16"/>
      <c r="X4" s="17">
        <v>4.0</v>
      </c>
      <c r="Y4" s="2"/>
      <c r="Z4" s="8"/>
      <c r="AA4" s="18" t="s">
        <v>6</v>
      </c>
      <c r="AB4" s="18" t="s">
        <v>7</v>
      </c>
      <c r="AC4" s="17" t="s">
        <v>8</v>
      </c>
      <c r="AD4" s="2"/>
      <c r="AE4" s="16"/>
      <c r="AF4" s="17" t="s">
        <v>9</v>
      </c>
      <c r="AG4" s="19" t="s">
        <v>10</v>
      </c>
      <c r="AH4" s="8"/>
      <c r="AI4" s="9"/>
    </row>
    <row r="5" ht="16.5" customHeight="1">
      <c r="A5" s="20">
        <v>1.0</v>
      </c>
      <c r="B5" s="21" t="s">
        <v>103</v>
      </c>
      <c r="C5" s="22"/>
      <c r="D5" s="22"/>
      <c r="E5" s="22"/>
      <c r="F5" s="22"/>
      <c r="G5" s="22"/>
      <c r="H5" s="22"/>
      <c r="I5" s="22"/>
      <c r="J5" s="22"/>
      <c r="K5" s="22"/>
      <c r="L5" s="22"/>
      <c r="M5" s="22"/>
      <c r="N5" s="22"/>
      <c r="O5" s="23" t="s">
        <v>12</v>
      </c>
      <c r="P5" s="24"/>
      <c r="Q5" s="25"/>
      <c r="R5" s="26">
        <v>3.0</v>
      </c>
      <c r="S5" s="27" t="s">
        <v>13</v>
      </c>
      <c r="T5" s="28">
        <v>1.0</v>
      </c>
      <c r="U5" s="29">
        <v>3.0</v>
      </c>
      <c r="V5" s="30" t="s">
        <v>13</v>
      </c>
      <c r="W5" s="31">
        <v>2.0</v>
      </c>
      <c r="X5" s="26">
        <v>3.0</v>
      </c>
      <c r="Y5" s="27" t="s">
        <v>13</v>
      </c>
      <c r="Z5" s="26">
        <v>0.0</v>
      </c>
      <c r="AA5" s="32">
        <f>IF(B5&lt;&gt;"",SUM(IF(R5&gt;T5,1,0),IF(U5&gt;W5,1,0),IF(X5&gt;Z5,1,0)),"")</f>
        <v>3</v>
      </c>
      <c r="AB5" s="33">
        <f>IF(B5&lt;&gt;"",SUM(IF(R5&lt;T5,1,0),IF(U5&lt;W5,1,0),IF(X5&lt;Z5,1,0)),"")</f>
        <v>0</v>
      </c>
      <c r="AC5" s="34">
        <f>IF(B5&lt;&gt;"",R5+U5+X5,"")</f>
        <v>9</v>
      </c>
      <c r="AD5" s="34" t="s">
        <v>13</v>
      </c>
      <c r="AE5" s="35">
        <f>IF(B5&lt;&gt;"",T5+W5+Z5,"")</f>
        <v>3</v>
      </c>
      <c r="AF5" s="36">
        <f t="shared" ref="AF5:AF8" si="1">IF(B5&lt;&gt;"",(AA5*2)+AB5,"")</f>
        <v>6</v>
      </c>
      <c r="AG5" s="37">
        <f t="shared" ref="AG5:AG8" si="2">IF(B5&lt;&gt;"",RANK(AF5,$AF$5:$AF$8,0),"")</f>
        <v>1</v>
      </c>
      <c r="AH5" s="38"/>
      <c r="AI5" s="9"/>
    </row>
    <row r="6" ht="16.5" customHeight="1">
      <c r="A6" s="39">
        <v>2.0</v>
      </c>
      <c r="B6" s="21" t="s">
        <v>104</v>
      </c>
      <c r="C6" s="22"/>
      <c r="D6" s="22"/>
      <c r="E6" s="22"/>
      <c r="F6" s="22"/>
      <c r="G6" s="22"/>
      <c r="H6" s="22"/>
      <c r="I6" s="22"/>
      <c r="J6" s="22"/>
      <c r="K6" s="22"/>
      <c r="L6" s="22"/>
      <c r="M6" s="22"/>
      <c r="N6" s="22"/>
      <c r="O6" s="40">
        <f>T5</f>
        <v>1</v>
      </c>
      <c r="P6" s="41" t="s">
        <v>13</v>
      </c>
      <c r="Q6" s="42">
        <f>R5</f>
        <v>3</v>
      </c>
      <c r="R6" s="43" t="s">
        <v>12</v>
      </c>
      <c r="S6" s="44"/>
      <c r="T6" s="45"/>
      <c r="U6" s="46">
        <v>3.0</v>
      </c>
      <c r="V6" s="47" t="s">
        <v>13</v>
      </c>
      <c r="W6" s="48">
        <v>2.0</v>
      </c>
      <c r="X6" s="46">
        <v>3.0</v>
      </c>
      <c r="Y6" s="47" t="s">
        <v>13</v>
      </c>
      <c r="Z6" s="49">
        <v>0.0</v>
      </c>
      <c r="AA6" s="50">
        <f>IF(B6&lt;&gt;"",SUM(IF(O6&gt;Q6,1,0),IF(U6&gt;W6,1,0),IF(X6&gt;Z6,1,0)),"")</f>
        <v>2</v>
      </c>
      <c r="AB6" s="51">
        <f>IF(B6&lt;&gt;"",SUM(IF(O6&lt;Q6,1,0),IF(U6&lt;W6,1,0),IF(X6&lt;Z6,1,0)),"")</f>
        <v>1</v>
      </c>
      <c r="AC6" s="52">
        <f>IF(B6&lt;&gt;"",O6+U6+X6,"")</f>
        <v>7</v>
      </c>
      <c r="AD6" s="53" t="s">
        <v>13</v>
      </c>
      <c r="AE6" s="54">
        <f>IF(B6&lt;&gt;"",Q6+W6+Z6,"")</f>
        <v>5</v>
      </c>
      <c r="AF6" s="55">
        <f t="shared" si="1"/>
        <v>5</v>
      </c>
      <c r="AG6" s="37">
        <f t="shared" si="2"/>
        <v>2</v>
      </c>
      <c r="AH6" s="38"/>
      <c r="AI6" s="56"/>
    </row>
    <row r="7" ht="16.5" customHeight="1">
      <c r="A7" s="57">
        <v>3.0</v>
      </c>
      <c r="B7" s="21" t="s">
        <v>105</v>
      </c>
      <c r="C7" s="22"/>
      <c r="D7" s="22"/>
      <c r="E7" s="22"/>
      <c r="F7" s="22"/>
      <c r="G7" s="22"/>
      <c r="H7" s="22"/>
      <c r="I7" s="22"/>
      <c r="J7" s="22"/>
      <c r="K7" s="22"/>
      <c r="L7" s="22"/>
      <c r="M7" s="22"/>
      <c r="N7" s="22"/>
      <c r="O7" s="58">
        <f>W5</f>
        <v>2</v>
      </c>
      <c r="P7" s="59" t="s">
        <v>13</v>
      </c>
      <c r="Q7" s="60">
        <f>U5</f>
        <v>3</v>
      </c>
      <c r="R7" s="61">
        <f>W6</f>
        <v>2</v>
      </c>
      <c r="S7" s="59" t="s">
        <v>13</v>
      </c>
      <c r="T7" s="60">
        <f>U6</f>
        <v>3</v>
      </c>
      <c r="U7" s="43" t="s">
        <v>12</v>
      </c>
      <c r="V7" s="44"/>
      <c r="W7" s="45"/>
      <c r="X7" s="46">
        <v>3.0</v>
      </c>
      <c r="Y7" s="47" t="s">
        <v>13</v>
      </c>
      <c r="Z7" s="49">
        <v>0.0</v>
      </c>
      <c r="AA7" s="50">
        <f>IF(B7&lt;&gt;"",SUM(IF(O7&gt;Q7,1,0),IF(R7&gt;T7,1,0),IF(X7&gt;Z7,1,0)),"")</f>
        <v>1</v>
      </c>
      <c r="AB7" s="51">
        <f>IF(B7&lt;&gt;"",SUM(IF(O7&lt;Q7,1,0),IF(R7&lt;T7,1,0),IF(X7&lt;Z7,1,0)),"")</f>
        <v>2</v>
      </c>
      <c r="AC7" s="52">
        <f>IF(B7&lt;&gt;"",O7+R7+X7,"")</f>
        <v>7</v>
      </c>
      <c r="AD7" s="53" t="s">
        <v>13</v>
      </c>
      <c r="AE7" s="54">
        <f>IF(B7&lt;&gt;"",Q7+T7+Z7,"")</f>
        <v>6</v>
      </c>
      <c r="AF7" s="55">
        <f t="shared" si="1"/>
        <v>4</v>
      </c>
      <c r="AG7" s="37">
        <f t="shared" si="2"/>
        <v>3</v>
      </c>
      <c r="AH7" s="38"/>
      <c r="AI7" s="56"/>
    </row>
    <row r="8" ht="16.5" customHeight="1">
      <c r="A8" s="62">
        <v>4.0</v>
      </c>
      <c r="B8" s="63" t="s">
        <v>106</v>
      </c>
      <c r="C8" s="64"/>
      <c r="D8" s="64"/>
      <c r="E8" s="64"/>
      <c r="F8" s="64"/>
      <c r="G8" s="64"/>
      <c r="H8" s="64"/>
      <c r="I8" s="64"/>
      <c r="J8" s="64"/>
      <c r="K8" s="64"/>
      <c r="L8" s="64"/>
      <c r="M8" s="64"/>
      <c r="N8" s="64"/>
      <c r="O8" s="65">
        <f>Z5</f>
        <v>0</v>
      </c>
      <c r="P8" s="66" t="s">
        <v>13</v>
      </c>
      <c r="Q8" s="67">
        <f>X5</f>
        <v>3</v>
      </c>
      <c r="R8" s="68">
        <f>Z6</f>
        <v>0</v>
      </c>
      <c r="S8" s="66" t="s">
        <v>13</v>
      </c>
      <c r="T8" s="69">
        <f>X6</f>
        <v>3</v>
      </c>
      <c r="U8" s="68">
        <f>Z7</f>
        <v>0</v>
      </c>
      <c r="V8" s="70" t="s">
        <v>13</v>
      </c>
      <c r="W8" s="69">
        <f>X7</f>
        <v>3</v>
      </c>
      <c r="X8" s="71" t="s">
        <v>12</v>
      </c>
      <c r="Y8" s="72"/>
      <c r="Z8" s="73"/>
      <c r="AA8" s="74">
        <f>IF(B8&lt;&gt;"",SUM(IF(O8&gt;Q8,1,0),IF(R8&gt;T8,1,0),IF(U8&gt;W8,1,0)),"")</f>
        <v>0</v>
      </c>
      <c r="AB8" s="75">
        <f>IF(B8&lt;&gt;"",SUM(IF(O8&lt;Q8,1,0),IF(R8&lt;T8,1,0),IF(U8&lt;W8,1,0)),"")</f>
        <v>3</v>
      </c>
      <c r="AC8" s="76">
        <f>IF(B8&lt;&gt;"",O8+R8+U8,"")</f>
        <v>0</v>
      </c>
      <c r="AD8" s="77" t="s">
        <v>13</v>
      </c>
      <c r="AE8" s="78">
        <f>IF(B8&lt;&gt;"",Q8+T8+W8,"")</f>
        <v>9</v>
      </c>
      <c r="AF8" s="79">
        <f t="shared" si="1"/>
        <v>3</v>
      </c>
      <c r="AG8" s="80">
        <f t="shared" si="2"/>
        <v>4</v>
      </c>
      <c r="AH8" s="81"/>
      <c r="AI8" s="56"/>
    </row>
    <row r="9" ht="16.5" customHeight="1">
      <c r="A9" s="9"/>
      <c r="B9" s="11"/>
      <c r="C9" s="11"/>
      <c r="D9" s="11"/>
      <c r="E9" s="11"/>
      <c r="F9" s="11"/>
      <c r="G9" s="11"/>
      <c r="H9" s="11"/>
      <c r="I9" s="11"/>
      <c r="J9" s="11"/>
      <c r="K9" s="11"/>
      <c r="L9" s="11"/>
      <c r="M9" s="11"/>
      <c r="N9" s="11"/>
      <c r="O9" s="12"/>
      <c r="P9" s="12"/>
      <c r="Q9" s="12"/>
      <c r="R9" s="12"/>
      <c r="S9" s="12"/>
      <c r="T9" s="12"/>
      <c r="U9" s="12"/>
      <c r="V9" s="12"/>
      <c r="W9" s="12"/>
      <c r="X9" s="12"/>
      <c r="Y9" s="12"/>
      <c r="Z9" s="12"/>
      <c r="AA9" s="12"/>
      <c r="AB9" s="12"/>
      <c r="AC9" s="12"/>
      <c r="AD9" s="12"/>
      <c r="AE9" s="12"/>
      <c r="AF9" s="82"/>
      <c r="AG9" s="82"/>
      <c r="AH9" s="9"/>
      <c r="AI9" s="9"/>
    </row>
    <row r="10" ht="16.5" customHeight="1">
      <c r="A10" s="13"/>
      <c r="B10" s="2"/>
      <c r="C10" s="83" t="s">
        <v>17</v>
      </c>
      <c r="D10" s="2"/>
      <c r="E10" s="2"/>
      <c r="F10" s="2"/>
      <c r="G10" s="2"/>
      <c r="H10" s="2"/>
      <c r="I10" s="2"/>
      <c r="J10" s="2"/>
      <c r="K10" s="2"/>
      <c r="L10" s="2"/>
      <c r="M10" s="2"/>
      <c r="N10" s="8"/>
      <c r="O10" s="15">
        <v>1.0</v>
      </c>
      <c r="P10" s="2"/>
      <c r="Q10" s="16"/>
      <c r="R10" s="17">
        <v>2.0</v>
      </c>
      <c r="S10" s="2"/>
      <c r="T10" s="16"/>
      <c r="U10" s="17">
        <v>3.0</v>
      </c>
      <c r="V10" s="2"/>
      <c r="W10" s="16"/>
      <c r="X10" s="17">
        <v>4.0</v>
      </c>
      <c r="Y10" s="2"/>
      <c r="Z10" s="8"/>
      <c r="AA10" s="18" t="s">
        <v>6</v>
      </c>
      <c r="AB10" s="18" t="s">
        <v>7</v>
      </c>
      <c r="AC10" s="17" t="s">
        <v>8</v>
      </c>
      <c r="AD10" s="2"/>
      <c r="AE10" s="16"/>
      <c r="AF10" s="17" t="s">
        <v>9</v>
      </c>
      <c r="AG10" s="19" t="s">
        <v>10</v>
      </c>
      <c r="AH10" s="8"/>
      <c r="AI10" s="9"/>
    </row>
    <row r="11" ht="16.5" customHeight="1">
      <c r="A11" s="20">
        <v>1.0</v>
      </c>
      <c r="B11" s="21" t="s">
        <v>107</v>
      </c>
      <c r="C11" s="22"/>
      <c r="D11" s="22"/>
      <c r="E11" s="22"/>
      <c r="F11" s="22"/>
      <c r="G11" s="22"/>
      <c r="H11" s="22"/>
      <c r="I11" s="22"/>
      <c r="J11" s="22"/>
      <c r="K11" s="22"/>
      <c r="L11" s="22"/>
      <c r="M11" s="22"/>
      <c r="N11" s="22"/>
      <c r="O11" s="23" t="s">
        <v>12</v>
      </c>
      <c r="P11" s="24"/>
      <c r="Q11" s="25"/>
      <c r="R11" s="26">
        <v>3.0</v>
      </c>
      <c r="S11" s="27" t="s">
        <v>13</v>
      </c>
      <c r="T11" s="28">
        <v>1.0</v>
      </c>
      <c r="U11" s="29">
        <v>3.0</v>
      </c>
      <c r="V11" s="30" t="s">
        <v>13</v>
      </c>
      <c r="W11" s="31">
        <v>0.0</v>
      </c>
      <c r="X11" s="26">
        <v>3.0</v>
      </c>
      <c r="Y11" s="27" t="s">
        <v>13</v>
      </c>
      <c r="Z11" s="26">
        <v>2.0</v>
      </c>
      <c r="AA11" s="32">
        <f>IF(B11&lt;&gt;"",SUM(IF(R11&gt;T11,1,0),IF(U11&gt;W11,1,0),IF(X11&gt;Z11,1,0)),"")</f>
        <v>3</v>
      </c>
      <c r="AB11" s="33">
        <f>IF(B11&lt;&gt;"",SUM(IF(R11&lt;T11,1,0),IF(U11&lt;W11,1,0),IF(X11&lt;Z11,1,0)),"")</f>
        <v>0</v>
      </c>
      <c r="AC11" s="34">
        <f>IF(B11&lt;&gt;"",R11+U11+X11,"")</f>
        <v>9</v>
      </c>
      <c r="AD11" s="34" t="s">
        <v>13</v>
      </c>
      <c r="AE11" s="35">
        <f>IF(B11&lt;&gt;"",T11+W11+Z11,"")</f>
        <v>3</v>
      </c>
      <c r="AF11" s="36">
        <f t="shared" ref="AF11:AF14" si="3">IF(B11&lt;&gt;"",(AA11*2)+AB11,"")</f>
        <v>6</v>
      </c>
      <c r="AG11" s="37">
        <f t="shared" ref="AG11:AG14" si="4">IF(B11&lt;&gt;"",RANK(AF11,$AF$11:$AF$14,0),"")</f>
        <v>1</v>
      </c>
      <c r="AH11" s="38"/>
      <c r="AI11" s="9"/>
    </row>
    <row r="12" ht="16.5" customHeight="1">
      <c r="A12" s="39">
        <v>2.0</v>
      </c>
      <c r="B12" s="21" t="s">
        <v>108</v>
      </c>
      <c r="C12" s="22"/>
      <c r="D12" s="22"/>
      <c r="E12" s="22"/>
      <c r="F12" s="22"/>
      <c r="G12" s="22"/>
      <c r="H12" s="22"/>
      <c r="I12" s="22"/>
      <c r="J12" s="22"/>
      <c r="K12" s="22"/>
      <c r="L12" s="22"/>
      <c r="M12" s="22"/>
      <c r="N12" s="22"/>
      <c r="O12" s="40">
        <f>T11</f>
        <v>1</v>
      </c>
      <c r="P12" s="41" t="s">
        <v>13</v>
      </c>
      <c r="Q12" s="42">
        <f>R11</f>
        <v>3</v>
      </c>
      <c r="R12" s="43" t="s">
        <v>12</v>
      </c>
      <c r="S12" s="44"/>
      <c r="T12" s="45"/>
      <c r="U12" s="46">
        <v>1.0</v>
      </c>
      <c r="V12" s="47" t="s">
        <v>13</v>
      </c>
      <c r="W12" s="48">
        <v>3.0</v>
      </c>
      <c r="X12" s="46">
        <v>0.0</v>
      </c>
      <c r="Y12" s="47" t="s">
        <v>13</v>
      </c>
      <c r="Z12" s="49">
        <v>3.0</v>
      </c>
      <c r="AA12" s="50">
        <f>IF(B12&lt;&gt;"",SUM(IF(O12&gt;Q12,1,0),IF(U12&gt;W12,1,0),IF(X12&gt;Z12,1,0)),"")</f>
        <v>0</v>
      </c>
      <c r="AB12" s="51">
        <f>IF(B12&lt;&gt;"",SUM(IF(O12&lt;Q12,1,0),IF(U12&lt;W12,1,0),IF(X12&lt;Z12,1,0)),"")</f>
        <v>3</v>
      </c>
      <c r="AC12" s="52">
        <f>IF(B12&lt;&gt;"",O12+U12+X12,"")</f>
        <v>2</v>
      </c>
      <c r="AD12" s="53" t="s">
        <v>13</v>
      </c>
      <c r="AE12" s="54">
        <f>IF(B12&lt;&gt;"",Q12+W12+Z12,"")</f>
        <v>9</v>
      </c>
      <c r="AF12" s="55">
        <f t="shared" si="3"/>
        <v>3</v>
      </c>
      <c r="AG12" s="37">
        <f t="shared" si="4"/>
        <v>4</v>
      </c>
      <c r="AH12" s="38"/>
      <c r="AI12" s="9"/>
    </row>
    <row r="13" ht="16.5" customHeight="1">
      <c r="A13" s="57">
        <v>3.0</v>
      </c>
      <c r="B13" s="21" t="s">
        <v>109</v>
      </c>
      <c r="C13" s="22"/>
      <c r="D13" s="22"/>
      <c r="E13" s="22"/>
      <c r="F13" s="22"/>
      <c r="G13" s="22"/>
      <c r="H13" s="22"/>
      <c r="I13" s="22"/>
      <c r="J13" s="22"/>
      <c r="K13" s="22"/>
      <c r="L13" s="22"/>
      <c r="M13" s="22"/>
      <c r="N13" s="22"/>
      <c r="O13" s="58">
        <f>W11</f>
        <v>0</v>
      </c>
      <c r="P13" s="59" t="s">
        <v>13</v>
      </c>
      <c r="Q13" s="60">
        <f>U11</f>
        <v>3</v>
      </c>
      <c r="R13" s="61">
        <f>W12</f>
        <v>3</v>
      </c>
      <c r="S13" s="59" t="s">
        <v>13</v>
      </c>
      <c r="T13" s="60">
        <f>U12</f>
        <v>1</v>
      </c>
      <c r="U13" s="43" t="s">
        <v>12</v>
      </c>
      <c r="V13" s="44"/>
      <c r="W13" s="45"/>
      <c r="X13" s="46">
        <v>0.0</v>
      </c>
      <c r="Y13" s="47" t="s">
        <v>13</v>
      </c>
      <c r="Z13" s="49">
        <v>3.0</v>
      </c>
      <c r="AA13" s="50">
        <f>IF(B13&lt;&gt;"",SUM(IF(O13&gt;Q13,1,0),IF(R13&gt;T13,1,0),IF(X13&gt;Z13,1,0)),"")</f>
        <v>1</v>
      </c>
      <c r="AB13" s="51">
        <f>IF(B13&lt;&gt;"",SUM(IF(O13&lt;Q13,1,0),IF(R13&lt;T13,1,0),IF(X13&lt;Z13,1,0)),"")</f>
        <v>2</v>
      </c>
      <c r="AC13" s="52">
        <f>IF(B13&lt;&gt;"",O13+R13+X13,"")</f>
        <v>3</v>
      </c>
      <c r="AD13" s="53" t="s">
        <v>13</v>
      </c>
      <c r="AE13" s="54">
        <f>IF(B13&lt;&gt;"",Q13+T13+Z13,"")</f>
        <v>7</v>
      </c>
      <c r="AF13" s="55">
        <f t="shared" si="3"/>
        <v>4</v>
      </c>
      <c r="AG13" s="37">
        <f t="shared" si="4"/>
        <v>3</v>
      </c>
      <c r="AH13" s="38"/>
      <c r="AI13" s="9"/>
    </row>
    <row r="14" ht="16.5" customHeight="1">
      <c r="A14" s="62">
        <v>4.0</v>
      </c>
      <c r="B14" s="63" t="s">
        <v>110</v>
      </c>
      <c r="C14" s="64"/>
      <c r="D14" s="64"/>
      <c r="E14" s="64"/>
      <c r="F14" s="64"/>
      <c r="G14" s="64"/>
      <c r="H14" s="64"/>
      <c r="I14" s="64"/>
      <c r="J14" s="64"/>
      <c r="K14" s="64"/>
      <c r="L14" s="64"/>
      <c r="M14" s="64"/>
      <c r="N14" s="64"/>
      <c r="O14" s="65">
        <f>Z11</f>
        <v>2</v>
      </c>
      <c r="P14" s="66" t="s">
        <v>13</v>
      </c>
      <c r="Q14" s="67">
        <f>X11</f>
        <v>3</v>
      </c>
      <c r="R14" s="68">
        <f>Z12</f>
        <v>3</v>
      </c>
      <c r="S14" s="66" t="s">
        <v>13</v>
      </c>
      <c r="T14" s="69">
        <f>X12</f>
        <v>0</v>
      </c>
      <c r="U14" s="68">
        <f>Z13</f>
        <v>3</v>
      </c>
      <c r="V14" s="70" t="s">
        <v>13</v>
      </c>
      <c r="W14" s="69">
        <f>X13</f>
        <v>0</v>
      </c>
      <c r="X14" s="71" t="s">
        <v>12</v>
      </c>
      <c r="Y14" s="72"/>
      <c r="Z14" s="73"/>
      <c r="AA14" s="74">
        <f>IF(B14&lt;&gt;"",SUM(IF(O14&gt;Q14,1,0),IF(R14&gt;T14,1,0),IF(U14&gt;W14,1,0)),"")</f>
        <v>2</v>
      </c>
      <c r="AB14" s="75">
        <f>IF(B14&lt;&gt;"",SUM(IF(O14&lt;Q14,1,0),IF(R14&lt;T14,1,0),IF(U14&lt;W14,1,0)),"")</f>
        <v>1</v>
      </c>
      <c r="AC14" s="76">
        <f>IF(B14&lt;&gt;"",O14+R14+U14,"")</f>
        <v>8</v>
      </c>
      <c r="AD14" s="77" t="s">
        <v>13</v>
      </c>
      <c r="AE14" s="78">
        <f>IF(B14&lt;&gt;"",Q14+T14+W14,"")</f>
        <v>3</v>
      </c>
      <c r="AF14" s="79">
        <f t="shared" si="3"/>
        <v>5</v>
      </c>
      <c r="AG14" s="80">
        <f t="shared" si="4"/>
        <v>2</v>
      </c>
      <c r="AH14" s="81"/>
      <c r="AI14" s="9"/>
    </row>
    <row r="15" ht="16.5" customHeight="1">
      <c r="A15" s="9"/>
      <c r="B15" s="11"/>
      <c r="C15" s="11"/>
      <c r="D15" s="11"/>
      <c r="E15" s="11"/>
      <c r="F15" s="11"/>
      <c r="G15" s="11"/>
      <c r="H15" s="11"/>
      <c r="I15" s="11"/>
      <c r="J15" s="11"/>
      <c r="K15" s="11"/>
      <c r="L15" s="11"/>
      <c r="M15" s="11"/>
      <c r="N15" s="11"/>
      <c r="O15" s="12"/>
      <c r="P15" s="12"/>
      <c r="Q15" s="12"/>
      <c r="R15" s="12"/>
      <c r="S15" s="12"/>
      <c r="T15" s="12"/>
      <c r="U15" s="12"/>
      <c r="V15" s="12"/>
      <c r="W15" s="12"/>
      <c r="X15" s="12"/>
      <c r="Y15" s="12"/>
      <c r="Z15" s="12"/>
      <c r="AA15" s="12"/>
      <c r="AB15" s="12"/>
      <c r="AC15" s="12"/>
      <c r="AD15" s="12"/>
      <c r="AE15" s="12"/>
      <c r="AF15" s="12"/>
      <c r="AG15" s="12"/>
      <c r="AH15" s="86"/>
      <c r="AI15" s="9"/>
    </row>
    <row r="16" ht="16.5" customHeight="1">
      <c r="A16" s="13"/>
      <c r="B16" s="2"/>
      <c r="C16" s="83" t="s">
        <v>25</v>
      </c>
      <c r="D16" s="2"/>
      <c r="E16" s="2"/>
      <c r="F16" s="2"/>
      <c r="G16" s="2"/>
      <c r="H16" s="2"/>
      <c r="I16" s="2"/>
      <c r="J16" s="2"/>
      <c r="K16" s="2"/>
      <c r="L16" s="2"/>
      <c r="M16" s="2"/>
      <c r="N16" s="8"/>
      <c r="O16" s="15">
        <v>1.0</v>
      </c>
      <c r="P16" s="2"/>
      <c r="Q16" s="16"/>
      <c r="R16" s="17">
        <v>2.0</v>
      </c>
      <c r="S16" s="2"/>
      <c r="T16" s="16"/>
      <c r="U16" s="17">
        <v>3.0</v>
      </c>
      <c r="V16" s="2"/>
      <c r="W16" s="16"/>
      <c r="X16" s="17">
        <v>4.0</v>
      </c>
      <c r="Y16" s="2"/>
      <c r="Z16" s="8"/>
      <c r="AA16" s="18" t="s">
        <v>6</v>
      </c>
      <c r="AB16" s="18" t="s">
        <v>7</v>
      </c>
      <c r="AC16" s="17" t="s">
        <v>8</v>
      </c>
      <c r="AD16" s="2"/>
      <c r="AE16" s="16"/>
      <c r="AF16" s="17" t="s">
        <v>9</v>
      </c>
      <c r="AG16" s="19" t="s">
        <v>10</v>
      </c>
      <c r="AH16" s="8"/>
      <c r="AI16" s="9"/>
    </row>
    <row r="17" ht="16.5" customHeight="1">
      <c r="A17" s="20">
        <v>1.0</v>
      </c>
      <c r="B17" s="21" t="s">
        <v>111</v>
      </c>
      <c r="C17" s="22"/>
      <c r="D17" s="22"/>
      <c r="E17" s="22"/>
      <c r="F17" s="22"/>
      <c r="G17" s="22"/>
      <c r="H17" s="22"/>
      <c r="I17" s="22"/>
      <c r="J17" s="22"/>
      <c r="K17" s="22"/>
      <c r="L17" s="22"/>
      <c r="M17" s="22"/>
      <c r="N17" s="22"/>
      <c r="O17" s="23" t="s">
        <v>12</v>
      </c>
      <c r="P17" s="24"/>
      <c r="Q17" s="25"/>
      <c r="R17" s="26">
        <v>3.0</v>
      </c>
      <c r="S17" s="27" t="s">
        <v>13</v>
      </c>
      <c r="T17" s="28">
        <v>2.0</v>
      </c>
      <c r="U17" s="29">
        <v>3.0</v>
      </c>
      <c r="V17" s="30" t="s">
        <v>13</v>
      </c>
      <c r="W17" s="31">
        <v>0.0</v>
      </c>
      <c r="X17" s="26">
        <v>3.0</v>
      </c>
      <c r="Y17" s="27" t="s">
        <v>13</v>
      </c>
      <c r="Z17" s="26">
        <v>1.0</v>
      </c>
      <c r="AA17" s="32">
        <f>IF(B17&lt;&gt;"",SUM(IF(R17&gt;T17,1,0),IF(U17&gt;W17,1,0),IF(X17&gt;Z17,1,0)),"")</f>
        <v>3</v>
      </c>
      <c r="AB17" s="33">
        <f>IF(B17&lt;&gt;"",SUM(IF(R17&lt;T17,1,0),IF(U17&lt;W17,1,0),IF(X17&lt;Z17,1,0)),"")</f>
        <v>0</v>
      </c>
      <c r="AC17" s="34">
        <f>IF(B17&lt;&gt;"",R17+U17+X17,"")</f>
        <v>9</v>
      </c>
      <c r="AD17" s="34" t="s">
        <v>13</v>
      </c>
      <c r="AE17" s="35">
        <f>IF(B17&lt;&gt;"",T17+W17+Z17,"")</f>
        <v>3</v>
      </c>
      <c r="AF17" s="36">
        <f t="shared" ref="AF17:AF20" si="5">IF(B17&lt;&gt;"",(AA17*2)+AB17,"")</f>
        <v>6</v>
      </c>
      <c r="AG17" s="37">
        <f t="shared" ref="AG17:AG18" si="6">IF(B17&lt;&gt;"",RANK(AF17,$AF$17:$AF$20,0),"")</f>
        <v>1</v>
      </c>
      <c r="AH17" s="38"/>
      <c r="AI17" s="9"/>
    </row>
    <row r="18" ht="16.5" customHeight="1">
      <c r="A18" s="39">
        <v>2.0</v>
      </c>
      <c r="B18" s="21" t="s">
        <v>112</v>
      </c>
      <c r="C18" s="22"/>
      <c r="D18" s="22"/>
      <c r="E18" s="22"/>
      <c r="F18" s="22"/>
      <c r="G18" s="22"/>
      <c r="H18" s="22"/>
      <c r="I18" s="22"/>
      <c r="J18" s="22"/>
      <c r="K18" s="22"/>
      <c r="L18" s="22"/>
      <c r="M18" s="22"/>
      <c r="N18" s="22"/>
      <c r="O18" s="40">
        <f>T17</f>
        <v>2</v>
      </c>
      <c r="P18" s="41" t="s">
        <v>13</v>
      </c>
      <c r="Q18" s="42">
        <f>R17</f>
        <v>3</v>
      </c>
      <c r="R18" s="43" t="s">
        <v>12</v>
      </c>
      <c r="S18" s="44"/>
      <c r="T18" s="45"/>
      <c r="U18" s="46">
        <v>2.0</v>
      </c>
      <c r="V18" s="47" t="s">
        <v>13</v>
      </c>
      <c r="W18" s="48">
        <v>3.0</v>
      </c>
      <c r="X18" s="46">
        <v>3.0</v>
      </c>
      <c r="Y18" s="47" t="s">
        <v>13</v>
      </c>
      <c r="Z18" s="49">
        <v>0.0</v>
      </c>
      <c r="AA18" s="50">
        <f>IF(B18&lt;&gt;"",SUM(IF(O18&gt;Q18,1,0),IF(U18&gt;W18,1,0),IF(X18&gt;Z18,1,0)),"")</f>
        <v>1</v>
      </c>
      <c r="AB18" s="51">
        <f>IF(B18&lt;&gt;"",SUM(IF(O18&lt;Q18,1,0),IF(U18&lt;W18,1,0),IF(X18&lt;Z18,1,0)),"")</f>
        <v>2</v>
      </c>
      <c r="AC18" s="52">
        <f>IF(B18&lt;&gt;"",O18+U18+X18,"")</f>
        <v>7</v>
      </c>
      <c r="AD18" s="53" t="s">
        <v>13</v>
      </c>
      <c r="AE18" s="54">
        <f>IF(B18&lt;&gt;"",Q18+W18+Z18,"")</f>
        <v>6</v>
      </c>
      <c r="AF18" s="55">
        <f t="shared" si="5"/>
        <v>4</v>
      </c>
      <c r="AG18" s="37">
        <f t="shared" si="6"/>
        <v>2</v>
      </c>
      <c r="AH18" s="38"/>
      <c r="AI18" s="56" t="s">
        <v>92</v>
      </c>
    </row>
    <row r="19" ht="16.5" customHeight="1">
      <c r="A19" s="57">
        <v>3.0</v>
      </c>
      <c r="B19" s="21" t="s">
        <v>113</v>
      </c>
      <c r="C19" s="22"/>
      <c r="D19" s="22"/>
      <c r="E19" s="22"/>
      <c r="F19" s="22"/>
      <c r="G19" s="22"/>
      <c r="H19" s="22"/>
      <c r="I19" s="22"/>
      <c r="J19" s="22"/>
      <c r="K19" s="22"/>
      <c r="L19" s="22"/>
      <c r="M19" s="22"/>
      <c r="N19" s="22"/>
      <c r="O19" s="58">
        <f>W17</f>
        <v>0</v>
      </c>
      <c r="P19" s="59" t="s">
        <v>13</v>
      </c>
      <c r="Q19" s="60">
        <f>U17</f>
        <v>3</v>
      </c>
      <c r="R19" s="61">
        <f>W18</f>
        <v>3</v>
      </c>
      <c r="S19" s="59" t="s">
        <v>13</v>
      </c>
      <c r="T19" s="60">
        <f>U18</f>
        <v>2</v>
      </c>
      <c r="U19" s="43" t="s">
        <v>12</v>
      </c>
      <c r="V19" s="44"/>
      <c r="W19" s="45"/>
      <c r="X19" s="46">
        <v>0.0</v>
      </c>
      <c r="Y19" s="47" t="s">
        <v>13</v>
      </c>
      <c r="Z19" s="49">
        <v>3.0</v>
      </c>
      <c r="AA19" s="50">
        <f>IF(B19&lt;&gt;"",SUM(IF(O19&gt;Q19,1,0),IF(R19&gt;T19,1,0),IF(X19&gt;Z19,1,0)),"")</f>
        <v>1</v>
      </c>
      <c r="AB19" s="51">
        <f>IF(B19&lt;&gt;"",SUM(IF(O19&lt;Q19,1,0),IF(R19&lt;T19,1,0),IF(X19&lt;Z19,1,0)),"")</f>
        <v>2</v>
      </c>
      <c r="AC19" s="52">
        <f>IF(B19&lt;&gt;"",O19+R19+X19,"")</f>
        <v>3</v>
      </c>
      <c r="AD19" s="53" t="s">
        <v>13</v>
      </c>
      <c r="AE19" s="54">
        <f>IF(B19&lt;&gt;"",Q19+T19+Z19,"")</f>
        <v>8</v>
      </c>
      <c r="AF19" s="55">
        <f t="shared" si="5"/>
        <v>4</v>
      </c>
      <c r="AG19" s="84">
        <v>4.0</v>
      </c>
      <c r="AH19" s="38"/>
      <c r="AI19" s="56" t="s">
        <v>89</v>
      </c>
    </row>
    <row r="20" ht="16.5" customHeight="1">
      <c r="A20" s="62">
        <v>4.0</v>
      </c>
      <c r="B20" s="63" t="s">
        <v>114</v>
      </c>
      <c r="C20" s="64"/>
      <c r="D20" s="64"/>
      <c r="E20" s="64"/>
      <c r="F20" s="64"/>
      <c r="G20" s="64"/>
      <c r="H20" s="64"/>
      <c r="I20" s="64"/>
      <c r="J20" s="64"/>
      <c r="K20" s="64"/>
      <c r="L20" s="64"/>
      <c r="M20" s="64"/>
      <c r="N20" s="64"/>
      <c r="O20" s="65">
        <f>Z17</f>
        <v>1</v>
      </c>
      <c r="P20" s="66" t="s">
        <v>13</v>
      </c>
      <c r="Q20" s="67">
        <f>X17</f>
        <v>3</v>
      </c>
      <c r="R20" s="68">
        <f>Z18</f>
        <v>0</v>
      </c>
      <c r="S20" s="66" t="s">
        <v>13</v>
      </c>
      <c r="T20" s="69">
        <f>X18</f>
        <v>3</v>
      </c>
      <c r="U20" s="68">
        <f>Z19</f>
        <v>3</v>
      </c>
      <c r="V20" s="70" t="s">
        <v>13</v>
      </c>
      <c r="W20" s="69">
        <f>X19</f>
        <v>0</v>
      </c>
      <c r="X20" s="71" t="s">
        <v>12</v>
      </c>
      <c r="Y20" s="72"/>
      <c r="Z20" s="73"/>
      <c r="AA20" s="74">
        <f>IF(B20&lt;&gt;"",SUM(IF(O20&gt;Q20,1,0),IF(R20&gt;T20,1,0),IF(U20&gt;W20,1,0)),"")</f>
        <v>1</v>
      </c>
      <c r="AB20" s="75">
        <f>IF(B20&lt;&gt;"",SUM(IF(O20&lt;Q20,1,0),IF(R20&lt;T20,1,0),IF(U20&lt;W20,1,0)),"")</f>
        <v>2</v>
      </c>
      <c r="AC20" s="76">
        <f>IF(B20&lt;&gt;"",O20+R20+U20,"")</f>
        <v>4</v>
      </c>
      <c r="AD20" s="77" t="s">
        <v>13</v>
      </c>
      <c r="AE20" s="78">
        <f>IF(B20&lt;&gt;"",Q20+T20+W20,"")</f>
        <v>6</v>
      </c>
      <c r="AF20" s="79">
        <f t="shared" si="5"/>
        <v>4</v>
      </c>
      <c r="AG20" s="85">
        <v>3.0</v>
      </c>
      <c r="AH20" s="81"/>
      <c r="AI20" s="56" t="s">
        <v>115</v>
      </c>
    </row>
    <row r="21" ht="16.5" customHeight="1">
      <c r="A21" s="9"/>
      <c r="B21" s="11"/>
      <c r="C21" s="11"/>
      <c r="D21" s="11"/>
      <c r="E21" s="11"/>
      <c r="F21" s="11"/>
      <c r="G21" s="11"/>
      <c r="H21" s="11"/>
      <c r="I21" s="11"/>
      <c r="J21" s="11"/>
      <c r="K21" s="11"/>
      <c r="L21" s="11"/>
      <c r="M21" s="11"/>
      <c r="N21" s="11"/>
      <c r="O21" s="12"/>
      <c r="P21" s="12"/>
      <c r="Q21" s="12"/>
      <c r="R21" s="12"/>
      <c r="S21" s="12"/>
      <c r="T21" s="12"/>
      <c r="U21" s="12"/>
      <c r="V21" s="12"/>
      <c r="W21" s="12"/>
      <c r="X21" s="12"/>
      <c r="Y21" s="12"/>
      <c r="Z21" s="12"/>
      <c r="AA21" s="12"/>
      <c r="AB21" s="12"/>
      <c r="AC21" s="12"/>
      <c r="AD21" s="12"/>
      <c r="AE21" s="12"/>
      <c r="AF21" s="12"/>
      <c r="AG21" s="12"/>
      <c r="AH21" s="86"/>
      <c r="AI21" s="9"/>
    </row>
    <row r="22" ht="16.5" customHeight="1">
      <c r="A22" s="13"/>
      <c r="B22" s="2"/>
      <c r="C22" s="83" t="s">
        <v>30</v>
      </c>
      <c r="D22" s="2"/>
      <c r="E22" s="2"/>
      <c r="F22" s="2"/>
      <c r="G22" s="2"/>
      <c r="H22" s="2"/>
      <c r="I22" s="2"/>
      <c r="J22" s="2"/>
      <c r="K22" s="2"/>
      <c r="L22" s="2"/>
      <c r="M22" s="2"/>
      <c r="N22" s="8"/>
      <c r="O22" s="15">
        <v>1.0</v>
      </c>
      <c r="P22" s="2"/>
      <c r="Q22" s="16"/>
      <c r="R22" s="17">
        <v>2.0</v>
      </c>
      <c r="S22" s="2"/>
      <c r="T22" s="16"/>
      <c r="U22" s="17">
        <v>3.0</v>
      </c>
      <c r="V22" s="2"/>
      <c r="W22" s="16"/>
      <c r="X22" s="17">
        <v>4.0</v>
      </c>
      <c r="Y22" s="2"/>
      <c r="Z22" s="8"/>
      <c r="AA22" s="18" t="s">
        <v>6</v>
      </c>
      <c r="AB22" s="18" t="s">
        <v>7</v>
      </c>
      <c r="AC22" s="17" t="s">
        <v>8</v>
      </c>
      <c r="AD22" s="2"/>
      <c r="AE22" s="16"/>
      <c r="AF22" s="17" t="s">
        <v>9</v>
      </c>
      <c r="AG22" s="19" t="s">
        <v>10</v>
      </c>
      <c r="AH22" s="8"/>
      <c r="AI22" s="9"/>
    </row>
    <row r="23" ht="16.5" customHeight="1">
      <c r="A23" s="20">
        <v>1.0</v>
      </c>
      <c r="B23" s="21" t="s">
        <v>116</v>
      </c>
      <c r="C23" s="22"/>
      <c r="D23" s="22"/>
      <c r="E23" s="22"/>
      <c r="F23" s="22"/>
      <c r="G23" s="22"/>
      <c r="H23" s="22"/>
      <c r="I23" s="22"/>
      <c r="J23" s="22"/>
      <c r="K23" s="22"/>
      <c r="L23" s="22"/>
      <c r="M23" s="22"/>
      <c r="N23" s="22"/>
      <c r="O23" s="23" t="s">
        <v>12</v>
      </c>
      <c r="P23" s="24"/>
      <c r="Q23" s="25"/>
      <c r="R23" s="26">
        <v>3.0</v>
      </c>
      <c r="S23" s="27" t="s">
        <v>13</v>
      </c>
      <c r="T23" s="28">
        <v>0.0</v>
      </c>
      <c r="U23" s="29">
        <v>1.0</v>
      </c>
      <c r="V23" s="30" t="s">
        <v>13</v>
      </c>
      <c r="W23" s="31">
        <v>3.0</v>
      </c>
      <c r="X23" s="26">
        <v>2.0</v>
      </c>
      <c r="Y23" s="27" t="s">
        <v>13</v>
      </c>
      <c r="Z23" s="26">
        <v>3.0</v>
      </c>
      <c r="AA23" s="32">
        <f>IF(B23&lt;&gt;"",SUM(IF(R23&gt;T23,1,0),IF(U23&gt;W23,1,0),IF(X23&gt;Z23,1,0)),"")</f>
        <v>1</v>
      </c>
      <c r="AB23" s="33">
        <f>IF(B23&lt;&gt;"",SUM(IF(R23&lt;T23,1,0),IF(U23&lt;W23,1,0),IF(X23&lt;Z23,1,0)),"")</f>
        <v>2</v>
      </c>
      <c r="AC23" s="34">
        <f>IF(B23&lt;&gt;"",R23+U23+X23,"")</f>
        <v>6</v>
      </c>
      <c r="AD23" s="34" t="s">
        <v>13</v>
      </c>
      <c r="AE23" s="35">
        <f>IF(B23&lt;&gt;"",T23+W23+Z23,"")</f>
        <v>6</v>
      </c>
      <c r="AF23" s="36">
        <f t="shared" ref="AF23:AF26" si="7">IF(B23&lt;&gt;"",(AA23*2)+AB23,"")</f>
        <v>4</v>
      </c>
      <c r="AG23" s="37">
        <f>IF(B23&lt;&gt;"",RANK(AF23,$AF$23:$AF$26,0),"")</f>
        <v>2</v>
      </c>
      <c r="AH23" s="38"/>
      <c r="AI23" s="56" t="s">
        <v>92</v>
      </c>
    </row>
    <row r="24" ht="16.5" customHeight="1">
      <c r="A24" s="39">
        <v>2.0</v>
      </c>
      <c r="B24" s="21" t="s">
        <v>117</v>
      </c>
      <c r="C24" s="22"/>
      <c r="D24" s="22"/>
      <c r="E24" s="22"/>
      <c r="F24" s="22"/>
      <c r="G24" s="22"/>
      <c r="H24" s="22"/>
      <c r="I24" s="22"/>
      <c r="J24" s="22"/>
      <c r="K24" s="22"/>
      <c r="L24" s="22"/>
      <c r="M24" s="22"/>
      <c r="N24" s="22"/>
      <c r="O24" s="40">
        <f>T23</f>
        <v>0</v>
      </c>
      <c r="P24" s="41" t="s">
        <v>13</v>
      </c>
      <c r="Q24" s="42">
        <f>R23</f>
        <v>3</v>
      </c>
      <c r="R24" s="87" t="s">
        <v>12</v>
      </c>
      <c r="S24" s="44"/>
      <c r="T24" s="45"/>
      <c r="U24" s="46">
        <v>1.0</v>
      </c>
      <c r="V24" s="47" t="s">
        <v>13</v>
      </c>
      <c r="W24" s="48">
        <v>3.0</v>
      </c>
      <c r="X24" s="46">
        <v>3.0</v>
      </c>
      <c r="Y24" s="47" t="s">
        <v>13</v>
      </c>
      <c r="Z24" s="49">
        <v>1.0</v>
      </c>
      <c r="AA24" s="50">
        <f>IF(B24&lt;&gt;"",SUM(IF(O24&gt;Q24,1,0),IF(U24&gt;W24,1,0),IF(X24&gt;Z24,1,0)),"")</f>
        <v>1</v>
      </c>
      <c r="AB24" s="51">
        <f>IF(B24&lt;&gt;"",SUM(IF(O24&lt;Q24,1,0),IF(U24&lt;W24,1,0),IF(X24&lt;Z24,1,0)),"")</f>
        <v>2</v>
      </c>
      <c r="AC24" s="52">
        <f>IF(B24&lt;&gt;"",O24+U24+X24,"")</f>
        <v>4</v>
      </c>
      <c r="AD24" s="53" t="s">
        <v>13</v>
      </c>
      <c r="AE24" s="54">
        <f>IF(B24&lt;&gt;"",Q24+W24+Z24,"")</f>
        <v>7</v>
      </c>
      <c r="AF24" s="55">
        <f t="shared" si="7"/>
        <v>4</v>
      </c>
      <c r="AG24" s="84">
        <v>4.0</v>
      </c>
      <c r="AH24" s="38"/>
      <c r="AI24" s="56" t="s">
        <v>118</v>
      </c>
    </row>
    <row r="25" ht="16.5" customHeight="1">
      <c r="A25" s="57">
        <v>3.0</v>
      </c>
      <c r="B25" s="21" t="s">
        <v>119</v>
      </c>
      <c r="C25" s="22"/>
      <c r="D25" s="22"/>
      <c r="E25" s="22"/>
      <c r="F25" s="22"/>
      <c r="G25" s="22"/>
      <c r="H25" s="22"/>
      <c r="I25" s="22"/>
      <c r="J25" s="22"/>
      <c r="K25" s="22"/>
      <c r="L25" s="22"/>
      <c r="M25" s="22"/>
      <c r="N25" s="22"/>
      <c r="O25" s="58">
        <f>W23</f>
        <v>3</v>
      </c>
      <c r="P25" s="59" t="s">
        <v>13</v>
      </c>
      <c r="Q25" s="60">
        <f>U23</f>
        <v>1</v>
      </c>
      <c r="R25" s="61">
        <f>W24</f>
        <v>3</v>
      </c>
      <c r="S25" s="59" t="s">
        <v>13</v>
      </c>
      <c r="T25" s="60">
        <f>U24</f>
        <v>1</v>
      </c>
      <c r="U25" s="43" t="s">
        <v>12</v>
      </c>
      <c r="V25" s="44"/>
      <c r="W25" s="45"/>
      <c r="X25" s="46">
        <v>3.0</v>
      </c>
      <c r="Y25" s="47" t="s">
        <v>13</v>
      </c>
      <c r="Z25" s="49">
        <v>2.0</v>
      </c>
      <c r="AA25" s="50">
        <f>IF(B25&lt;&gt;"",SUM(IF(O25&gt;Q25,1,0),IF(R25&gt;T25,1,0),IF(X25&gt;Z25,1,0)),"")</f>
        <v>3</v>
      </c>
      <c r="AB25" s="51">
        <f>IF(B25&lt;&gt;"",SUM(IF(O25&lt;Q25,1,0),IF(R25&lt;T25,1,0),IF(X25&lt;Z25,1,0)),"")</f>
        <v>0</v>
      </c>
      <c r="AC25" s="52">
        <f>IF(B25&lt;&gt;"",O25+R25+X25,"")</f>
        <v>9</v>
      </c>
      <c r="AD25" s="53" t="s">
        <v>13</v>
      </c>
      <c r="AE25" s="54">
        <f>IF(B25&lt;&gt;"",Q25+T25+Z25,"")</f>
        <v>4</v>
      </c>
      <c r="AF25" s="55">
        <f t="shared" si="7"/>
        <v>6</v>
      </c>
      <c r="AG25" s="37">
        <f>IF(B25&lt;&gt;"",RANK(AF25,$AF$23:$AF$26,0),"")</f>
        <v>1</v>
      </c>
      <c r="AH25" s="38"/>
      <c r="AI25" s="56"/>
    </row>
    <row r="26" ht="16.5" customHeight="1">
      <c r="A26" s="62">
        <v>4.0</v>
      </c>
      <c r="B26" s="63" t="s">
        <v>120</v>
      </c>
      <c r="C26" s="64"/>
      <c r="D26" s="64"/>
      <c r="E26" s="64"/>
      <c r="F26" s="64"/>
      <c r="G26" s="64"/>
      <c r="H26" s="64"/>
      <c r="I26" s="64"/>
      <c r="J26" s="64"/>
      <c r="K26" s="64"/>
      <c r="L26" s="64"/>
      <c r="M26" s="64"/>
      <c r="N26" s="64"/>
      <c r="O26" s="65">
        <f>Z23</f>
        <v>3</v>
      </c>
      <c r="P26" s="66" t="s">
        <v>13</v>
      </c>
      <c r="Q26" s="67">
        <f>X23</f>
        <v>2</v>
      </c>
      <c r="R26" s="68">
        <f>Z24</f>
        <v>1</v>
      </c>
      <c r="S26" s="66" t="s">
        <v>13</v>
      </c>
      <c r="T26" s="69">
        <f>X24</f>
        <v>3</v>
      </c>
      <c r="U26" s="68">
        <f>Z25</f>
        <v>2</v>
      </c>
      <c r="V26" s="70" t="s">
        <v>13</v>
      </c>
      <c r="W26" s="69">
        <f>X25</f>
        <v>3</v>
      </c>
      <c r="X26" s="71" t="s">
        <v>12</v>
      </c>
      <c r="Y26" s="72"/>
      <c r="Z26" s="73"/>
      <c r="AA26" s="74">
        <f>IF(B26&lt;&gt;"",SUM(IF(O26&gt;Q26,1,0),IF(R26&gt;T26,1,0),IF(U26&gt;W26,1,0)),"")</f>
        <v>1</v>
      </c>
      <c r="AB26" s="75">
        <f>IF(B26&lt;&gt;"",SUM(IF(O26&lt;Q26,1,0),IF(R26&lt;T26,1,0),IF(U26&lt;W26,1,0)),"")</f>
        <v>2</v>
      </c>
      <c r="AC26" s="76">
        <f>IF(B26&lt;&gt;"",O26+R26+U26,"")</f>
        <v>6</v>
      </c>
      <c r="AD26" s="77" t="s">
        <v>13</v>
      </c>
      <c r="AE26" s="78">
        <f>IF(B26&lt;&gt;"",Q26+T26+W26,"")</f>
        <v>8</v>
      </c>
      <c r="AF26" s="79">
        <f t="shared" si="7"/>
        <v>4</v>
      </c>
      <c r="AG26" s="85">
        <v>3.0</v>
      </c>
      <c r="AH26" s="81"/>
      <c r="AI26" s="56" t="s">
        <v>20</v>
      </c>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ht="12.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c r="A29" s="88" t="str">
        <f>A1</f>
        <v>3. KBT Libereckého kraje</v>
      </c>
      <c r="B29" s="2"/>
      <c r="C29" s="2"/>
      <c r="D29" s="2"/>
      <c r="E29" s="2"/>
      <c r="F29" s="2"/>
      <c r="G29" s="2"/>
      <c r="H29" s="2"/>
      <c r="I29" s="2"/>
      <c r="J29" s="3"/>
      <c r="K29" s="4" t="str">
        <f>K1</f>
        <v>Hrádek nad Nisou, 17.11.2024</v>
      </c>
      <c r="L29" s="2"/>
      <c r="M29" s="2"/>
      <c r="N29" s="2"/>
      <c r="O29" s="2"/>
      <c r="P29" s="2"/>
      <c r="Q29" s="2"/>
      <c r="R29" s="2"/>
      <c r="S29" s="2"/>
      <c r="T29" s="3"/>
      <c r="U29" s="140" t="str">
        <f>U1</f>
        <v>Divize</v>
      </c>
      <c r="V29" s="2"/>
      <c r="W29" s="2"/>
      <c r="X29" s="141" t="str">
        <f>X1</f>
        <v>E</v>
      </c>
      <c r="Y29" s="2"/>
      <c r="Z29" s="2"/>
      <c r="AA29" s="141" t="str">
        <f>Z32</f>
        <v>o 1.-8. místo</v>
      </c>
      <c r="AB29" s="2"/>
      <c r="AC29" s="2"/>
      <c r="AD29" s="2"/>
      <c r="AE29" s="2"/>
      <c r="AF29" s="2"/>
      <c r="AG29" s="2"/>
      <c r="AH29" s="8"/>
      <c r="AI29" s="9"/>
    </row>
    <row r="30" ht="10.5" customHeight="1">
      <c r="A30" s="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
      <c r="AH30" s="9"/>
      <c r="AI30" s="9"/>
    </row>
    <row r="31" ht="10.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93"/>
      <c r="AI31" s="9"/>
    </row>
    <row r="32" ht="12.75" customHeight="1">
      <c r="A32" s="94" t="s">
        <v>103</v>
      </c>
      <c r="B32" s="22"/>
      <c r="C32" s="22"/>
      <c r="D32" s="22"/>
      <c r="E32" s="22"/>
      <c r="F32" s="22"/>
      <c r="G32" s="22"/>
      <c r="H32" s="22"/>
      <c r="I32" s="22"/>
      <c r="J32" s="22"/>
      <c r="K32" s="22"/>
      <c r="L32" s="95"/>
      <c r="M32" s="95"/>
      <c r="N32" s="95"/>
      <c r="O32" s="95"/>
      <c r="P32" s="95"/>
      <c r="Q32" s="95"/>
      <c r="R32" s="95"/>
      <c r="S32" s="95"/>
      <c r="T32" s="95"/>
      <c r="U32" s="95"/>
      <c r="V32" s="95"/>
      <c r="W32" s="95"/>
      <c r="X32" s="95"/>
      <c r="Y32" s="95"/>
      <c r="Z32" s="96" t="s">
        <v>35</v>
      </c>
      <c r="AA32" s="95"/>
      <c r="AB32" s="95"/>
      <c r="AC32" s="95"/>
      <c r="AD32" s="95"/>
      <c r="AE32" s="95"/>
      <c r="AF32" s="95"/>
      <c r="AG32" s="95"/>
      <c r="AH32" s="97"/>
      <c r="AI32" s="89"/>
    </row>
    <row r="33" ht="12.75" customHeight="1">
      <c r="A33" s="98"/>
      <c r="B33" s="99"/>
      <c r="C33" s="95"/>
      <c r="D33" s="95"/>
      <c r="E33" s="95"/>
      <c r="F33" s="95"/>
      <c r="G33" s="95"/>
      <c r="H33" s="95"/>
      <c r="I33" s="95"/>
      <c r="J33" s="95"/>
      <c r="K33" s="100"/>
      <c r="L33" s="101" t="str">
        <f>IF(L34="3:0",A32,IF(L34="3:1",A32,IF(L34="3:2",A32,IF(L34="2:3",A34,IF(L34="1:3",A34,IF(L34="0:3",A34,""))))))</f>
        <v>Novotný Ondřej (129) (PINK!)</v>
      </c>
      <c r="M33" s="22"/>
      <c r="N33" s="22"/>
      <c r="O33" s="22"/>
      <c r="P33" s="22"/>
      <c r="Q33" s="22"/>
      <c r="R33" s="22"/>
      <c r="S33" s="22"/>
      <c r="T33" s="22"/>
      <c r="U33" s="22"/>
      <c r="V33" s="22"/>
      <c r="W33" s="99"/>
      <c r="X33" s="99"/>
      <c r="Y33" s="99"/>
      <c r="Z33" s="99"/>
      <c r="AA33" s="99"/>
      <c r="AB33" s="99"/>
      <c r="AC33" s="99"/>
      <c r="AD33" s="99"/>
      <c r="AE33" s="99"/>
      <c r="AF33" s="99"/>
      <c r="AG33" s="95"/>
      <c r="AH33" s="97"/>
      <c r="AI33" s="89"/>
    </row>
    <row r="34" ht="12.75" customHeight="1">
      <c r="A34" s="94" t="s">
        <v>110</v>
      </c>
      <c r="B34" s="22"/>
      <c r="C34" s="22"/>
      <c r="D34" s="22"/>
      <c r="E34" s="22"/>
      <c r="F34" s="22"/>
      <c r="G34" s="22"/>
      <c r="H34" s="22"/>
      <c r="I34" s="22"/>
      <c r="J34" s="22"/>
      <c r="K34" s="22"/>
      <c r="L34" s="102" t="s">
        <v>37</v>
      </c>
      <c r="W34" s="103"/>
      <c r="X34" s="99"/>
      <c r="Y34" s="99"/>
      <c r="Z34" s="99"/>
      <c r="AA34" s="99"/>
      <c r="AB34" s="99"/>
      <c r="AC34" s="99"/>
      <c r="AD34" s="99"/>
      <c r="AE34" s="99"/>
      <c r="AF34" s="99"/>
      <c r="AG34" s="95"/>
      <c r="AH34" s="97"/>
      <c r="AI34" s="89"/>
    </row>
    <row r="35" ht="12.75" customHeight="1">
      <c r="A35" s="98"/>
      <c r="B35" s="99"/>
      <c r="C35" s="95"/>
      <c r="D35" s="95"/>
      <c r="E35" s="95"/>
      <c r="F35" s="95"/>
      <c r="G35" s="95"/>
      <c r="H35" s="95"/>
      <c r="I35" s="95"/>
      <c r="J35" s="95"/>
      <c r="K35" s="95"/>
      <c r="L35" s="99"/>
      <c r="M35" s="99"/>
      <c r="N35" s="99"/>
      <c r="O35" s="99"/>
      <c r="P35" s="99"/>
      <c r="Q35" s="99"/>
      <c r="R35" s="99"/>
      <c r="S35" s="99"/>
      <c r="T35" s="99"/>
      <c r="U35" s="99"/>
      <c r="V35" s="99"/>
      <c r="W35" s="101" t="str">
        <f>IF(W36="3:0",L33,IF(W36="3:1",L33,IF(W36="3:2",L33,IF(W36="2:3",L37,IF(W36="1:3",L37,IF(W36="0:3",L37,""))))))</f>
        <v>Novotný Ondřej (129) (PINK!)</v>
      </c>
      <c r="X35" s="22"/>
      <c r="Y35" s="22"/>
      <c r="Z35" s="22"/>
      <c r="AA35" s="22"/>
      <c r="AB35" s="22"/>
      <c r="AC35" s="22"/>
      <c r="AD35" s="22"/>
      <c r="AE35" s="22"/>
      <c r="AF35" s="22"/>
      <c r="AG35" s="22"/>
      <c r="AH35" s="97"/>
      <c r="AI35" s="89"/>
    </row>
    <row r="36" ht="12.75" customHeight="1">
      <c r="A36" s="94" t="s">
        <v>112</v>
      </c>
      <c r="B36" s="22"/>
      <c r="C36" s="22"/>
      <c r="D36" s="22"/>
      <c r="E36" s="22"/>
      <c r="F36" s="22"/>
      <c r="G36" s="22"/>
      <c r="H36" s="22"/>
      <c r="I36" s="22"/>
      <c r="J36" s="22"/>
      <c r="K36" s="22"/>
      <c r="L36" s="99"/>
      <c r="M36" s="99"/>
      <c r="N36" s="99"/>
      <c r="O36" s="99"/>
      <c r="P36" s="99"/>
      <c r="Q36" s="99"/>
      <c r="R36" s="99"/>
      <c r="S36" s="99"/>
      <c r="T36" s="99"/>
      <c r="U36" s="99"/>
      <c r="V36" s="99"/>
      <c r="W36" s="102" t="s">
        <v>36</v>
      </c>
      <c r="AH36" s="104"/>
      <c r="AI36" s="89"/>
    </row>
    <row r="37" ht="12.75" customHeight="1">
      <c r="A37" s="103"/>
      <c r="B37" s="99"/>
      <c r="C37" s="95"/>
      <c r="D37" s="95"/>
      <c r="E37" s="95"/>
      <c r="F37" s="95"/>
      <c r="G37" s="95"/>
      <c r="H37" s="95"/>
      <c r="I37" s="95"/>
      <c r="J37" s="95"/>
      <c r="K37" s="100"/>
      <c r="L37" s="101" t="str">
        <f>IF(L38="3:0",A36,IF(L38="3:1",A36,IF(L38="3:2",A36,IF(L38="2:3",A38,IF(L38="1:3",A38,IF(L38="0:3",A38,""))))))</f>
        <v>Baumruková Anežka (123) (PINK!)</v>
      </c>
      <c r="M37" s="22"/>
      <c r="N37" s="22"/>
      <c r="O37" s="22"/>
      <c r="P37" s="22"/>
      <c r="Q37" s="22"/>
      <c r="R37" s="22"/>
      <c r="S37" s="22"/>
      <c r="T37" s="22"/>
      <c r="U37" s="22"/>
      <c r="V37" s="22"/>
      <c r="W37" s="103"/>
      <c r="X37" s="99"/>
      <c r="Y37" s="99"/>
      <c r="Z37" s="99"/>
      <c r="AA37" s="99"/>
      <c r="AB37" s="99"/>
      <c r="AC37" s="99"/>
      <c r="AD37" s="99"/>
      <c r="AE37" s="99"/>
      <c r="AF37" s="99"/>
      <c r="AG37" s="105"/>
      <c r="AH37" s="104"/>
      <c r="AI37" s="89"/>
    </row>
    <row r="38" ht="12.75" customHeight="1">
      <c r="A38" s="94" t="s">
        <v>119</v>
      </c>
      <c r="B38" s="22"/>
      <c r="C38" s="22"/>
      <c r="D38" s="22"/>
      <c r="E38" s="22"/>
      <c r="F38" s="22"/>
      <c r="G38" s="22"/>
      <c r="H38" s="22"/>
      <c r="I38" s="22"/>
      <c r="J38" s="22"/>
      <c r="K38" s="22"/>
      <c r="L38" s="102" t="s">
        <v>38</v>
      </c>
      <c r="W38" s="99"/>
      <c r="X38" s="99"/>
      <c r="Y38" s="99"/>
      <c r="Z38" s="99"/>
      <c r="AA38" s="99"/>
      <c r="AB38" s="99"/>
      <c r="AC38" s="99"/>
      <c r="AD38" s="99"/>
      <c r="AE38" s="99"/>
      <c r="AF38" s="99"/>
      <c r="AG38" s="105"/>
      <c r="AH38" s="104"/>
      <c r="AI38" s="89"/>
    </row>
    <row r="39" ht="12.75" customHeight="1">
      <c r="A39" s="103"/>
      <c r="B39" s="99"/>
      <c r="C39" s="99"/>
      <c r="D39" s="99"/>
      <c r="E39" s="99"/>
      <c r="F39" s="99"/>
      <c r="G39" s="99"/>
      <c r="H39" s="99"/>
      <c r="I39" s="99"/>
      <c r="J39" s="99"/>
      <c r="K39" s="99"/>
      <c r="L39" s="106"/>
      <c r="M39" s="99"/>
      <c r="N39" s="99"/>
      <c r="O39" s="99"/>
      <c r="P39" s="99"/>
      <c r="Q39" s="99"/>
      <c r="R39" s="99"/>
      <c r="S39" s="99"/>
      <c r="T39" s="99"/>
      <c r="U39" s="99"/>
      <c r="V39" s="99"/>
      <c r="W39" s="107" t="str">
        <f>IF(W40="3:0",W35,IF(W40="3:1",W35,IF(W40="3:2",W35,IF(W40="2:3",W43,IF(W40="1:3",W43,IF(W40="0:3",W43,""))))))</f>
        <v>Novotný Ondřej (129) (PINK!)</v>
      </c>
      <c r="X39" s="22"/>
      <c r="Y39" s="22"/>
      <c r="Z39" s="22"/>
      <c r="AA39" s="22"/>
      <c r="AB39" s="22"/>
      <c r="AC39" s="22"/>
      <c r="AD39" s="22"/>
      <c r="AE39" s="22"/>
      <c r="AF39" s="22"/>
      <c r="AG39" s="22"/>
      <c r="AH39" s="104"/>
      <c r="AI39" s="89"/>
    </row>
    <row r="40" ht="12.75" customHeight="1">
      <c r="A40" s="94" t="s">
        <v>111</v>
      </c>
      <c r="B40" s="22"/>
      <c r="C40" s="22"/>
      <c r="D40" s="22"/>
      <c r="E40" s="22"/>
      <c r="F40" s="22"/>
      <c r="G40" s="22"/>
      <c r="H40" s="22"/>
      <c r="I40" s="22"/>
      <c r="J40" s="22"/>
      <c r="K40" s="22"/>
      <c r="L40" s="99"/>
      <c r="M40" s="99"/>
      <c r="N40" s="99"/>
      <c r="O40" s="99"/>
      <c r="P40" s="99"/>
      <c r="Q40" s="99"/>
      <c r="R40" s="99"/>
      <c r="S40" s="99"/>
      <c r="T40" s="99"/>
      <c r="U40" s="99"/>
      <c r="V40" s="99"/>
      <c r="W40" s="108" t="s">
        <v>38</v>
      </c>
      <c r="AH40" s="104"/>
      <c r="AI40" s="89"/>
    </row>
    <row r="41" ht="12.75" customHeight="1">
      <c r="A41" s="103"/>
      <c r="B41" s="99"/>
      <c r="C41" s="95"/>
      <c r="D41" s="95"/>
      <c r="E41" s="95"/>
      <c r="F41" s="95"/>
      <c r="G41" s="95"/>
      <c r="H41" s="95"/>
      <c r="I41" s="95"/>
      <c r="J41" s="95"/>
      <c r="K41" s="95"/>
      <c r="L41" s="101" t="str">
        <f>IF(L42="3:0",A40,IF(L42="3:1",A40,IF(L42="3:2",A40,IF(L42="2:3",A42,IF(L42="1:3",A42,IF(L42="0:3",A42,""))))))</f>
        <v>Ondráček Josef (116) (Bižu)</v>
      </c>
      <c r="M41" s="22"/>
      <c r="N41" s="22"/>
      <c r="O41" s="22"/>
      <c r="P41" s="22"/>
      <c r="Q41" s="22"/>
      <c r="R41" s="22"/>
      <c r="S41" s="22"/>
      <c r="T41" s="22"/>
      <c r="U41" s="22"/>
      <c r="V41" s="22"/>
      <c r="W41" s="99"/>
      <c r="X41" s="99"/>
      <c r="Y41" s="99"/>
      <c r="Z41" s="99"/>
      <c r="AA41" s="99"/>
      <c r="AB41" s="99"/>
      <c r="AC41" s="99"/>
      <c r="AD41" s="99"/>
      <c r="AE41" s="99"/>
      <c r="AF41" s="99"/>
      <c r="AG41" s="105"/>
      <c r="AH41" s="104"/>
      <c r="AI41" s="89"/>
    </row>
    <row r="42" ht="12.75" customHeight="1">
      <c r="A42" s="94" t="s">
        <v>116</v>
      </c>
      <c r="B42" s="22"/>
      <c r="C42" s="22"/>
      <c r="D42" s="22"/>
      <c r="E42" s="22"/>
      <c r="F42" s="22"/>
      <c r="G42" s="22"/>
      <c r="H42" s="22"/>
      <c r="I42" s="22"/>
      <c r="J42" s="22"/>
      <c r="K42" s="22"/>
      <c r="L42" s="102" t="s">
        <v>41</v>
      </c>
      <c r="W42" s="103"/>
      <c r="X42" s="99"/>
      <c r="Y42" s="99"/>
      <c r="Z42" s="99"/>
      <c r="AA42" s="99"/>
      <c r="AB42" s="99"/>
      <c r="AC42" s="99"/>
      <c r="AD42" s="99"/>
      <c r="AE42" s="99"/>
      <c r="AF42" s="99"/>
      <c r="AG42" s="105"/>
      <c r="AH42" s="104"/>
      <c r="AI42" s="89"/>
    </row>
    <row r="43" ht="12.75" customHeight="1">
      <c r="A43" s="103"/>
      <c r="B43" s="99"/>
      <c r="C43" s="95"/>
      <c r="D43" s="95"/>
      <c r="E43" s="95"/>
      <c r="F43" s="95"/>
      <c r="G43" s="95"/>
      <c r="H43" s="95"/>
      <c r="I43" s="95"/>
      <c r="J43" s="95"/>
      <c r="K43" s="95"/>
      <c r="L43" s="99"/>
      <c r="M43" s="99"/>
      <c r="N43" s="99"/>
      <c r="O43" s="99"/>
      <c r="P43" s="99"/>
      <c r="Q43" s="99"/>
      <c r="R43" s="99"/>
      <c r="S43" s="99"/>
      <c r="T43" s="99"/>
      <c r="U43" s="99"/>
      <c r="V43" s="99"/>
      <c r="W43" s="101" t="str">
        <f>IF(W44="3:0",L41,IF(W44="3:1",L41,IF(W44="3:2",L41,IF(W44="2:3",L45,IF(W44="1:3",L45,IF(W44="0:3",L45,""))))))</f>
        <v>Kuchyňa Josef (106) (Bižu)</v>
      </c>
      <c r="X43" s="22"/>
      <c r="Y43" s="22"/>
      <c r="Z43" s="22"/>
      <c r="AA43" s="22"/>
      <c r="AB43" s="22"/>
      <c r="AC43" s="22"/>
      <c r="AD43" s="22"/>
      <c r="AE43" s="22"/>
      <c r="AF43" s="22"/>
      <c r="AG43" s="22"/>
      <c r="AH43" s="104"/>
      <c r="AI43" s="89"/>
    </row>
    <row r="44" ht="12.75" customHeight="1">
      <c r="A44" s="94" t="s">
        <v>104</v>
      </c>
      <c r="B44" s="22"/>
      <c r="C44" s="22"/>
      <c r="D44" s="22"/>
      <c r="E44" s="22"/>
      <c r="F44" s="22"/>
      <c r="G44" s="22"/>
      <c r="H44" s="22"/>
      <c r="I44" s="22"/>
      <c r="J44" s="22"/>
      <c r="K44" s="22"/>
      <c r="L44" s="99"/>
      <c r="M44" s="99"/>
      <c r="N44" s="99"/>
      <c r="O44" s="99"/>
      <c r="P44" s="99"/>
      <c r="Q44" s="99"/>
      <c r="R44" s="99"/>
      <c r="S44" s="99"/>
      <c r="T44" s="99"/>
      <c r="U44" s="99"/>
      <c r="V44" s="99"/>
      <c r="W44" s="102" t="s">
        <v>37</v>
      </c>
      <c r="AH44" s="97"/>
      <c r="AI44" s="89"/>
    </row>
    <row r="45" ht="12.75" customHeight="1">
      <c r="A45" s="98"/>
      <c r="B45" s="99"/>
      <c r="C45" s="95"/>
      <c r="D45" s="95"/>
      <c r="E45" s="95"/>
      <c r="F45" s="95"/>
      <c r="G45" s="95"/>
      <c r="H45" s="95"/>
      <c r="I45" s="95"/>
      <c r="J45" s="95"/>
      <c r="K45" s="95"/>
      <c r="L45" s="101" t="str">
        <f>IF(L46="3:0",A44,IF(L46="3:1",A44,IF(L46="3:2",A44,IF(L46="2:3",A46,IF(L46="1:3",A46,IF(L46="0:3",A46,""))))))</f>
        <v>Kuchyňa Josef (106) (Bižu)</v>
      </c>
      <c r="M45" s="22"/>
      <c r="N45" s="22"/>
      <c r="O45" s="22"/>
      <c r="P45" s="22"/>
      <c r="Q45" s="22"/>
      <c r="R45" s="22"/>
      <c r="S45" s="22"/>
      <c r="T45" s="22"/>
      <c r="U45" s="22"/>
      <c r="V45" s="22"/>
      <c r="W45" s="103"/>
      <c r="X45" s="99"/>
      <c r="Y45" s="99"/>
      <c r="Z45" s="99"/>
      <c r="AA45" s="99"/>
      <c r="AB45" s="99"/>
      <c r="AC45" s="99"/>
      <c r="AD45" s="99"/>
      <c r="AE45" s="99"/>
      <c r="AF45" s="99"/>
      <c r="AG45" s="105"/>
      <c r="AH45" s="97"/>
      <c r="AI45" s="89"/>
    </row>
    <row r="46" ht="12.75" customHeight="1">
      <c r="A46" s="94" t="s">
        <v>107</v>
      </c>
      <c r="B46" s="22"/>
      <c r="C46" s="22"/>
      <c r="D46" s="22"/>
      <c r="E46" s="22"/>
      <c r="F46" s="22"/>
      <c r="G46" s="22"/>
      <c r="H46" s="22"/>
      <c r="I46" s="22"/>
      <c r="J46" s="22"/>
      <c r="K46" s="22"/>
      <c r="L46" s="102" t="s">
        <v>39</v>
      </c>
      <c r="W46" s="99"/>
      <c r="X46" s="95"/>
      <c r="Y46" s="95"/>
      <c r="Z46" s="95"/>
      <c r="AA46" s="105"/>
      <c r="AB46" s="105"/>
      <c r="AC46" s="105"/>
      <c r="AD46" s="105"/>
      <c r="AE46" s="105"/>
      <c r="AF46" s="105"/>
      <c r="AG46" s="105"/>
      <c r="AH46" s="97"/>
      <c r="AI46" s="89"/>
    </row>
    <row r="47" ht="10.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1"/>
      <c r="Y47" s="111"/>
      <c r="Z47" s="111"/>
      <c r="AA47" s="111"/>
      <c r="AB47" s="111"/>
      <c r="AC47" s="111"/>
      <c r="AD47" s="111"/>
      <c r="AE47" s="111"/>
      <c r="AF47" s="111"/>
      <c r="AG47" s="111"/>
      <c r="AH47" s="112"/>
      <c r="AI47" s="9"/>
    </row>
    <row r="48" ht="12.75" customHeight="1">
      <c r="A48" s="90"/>
      <c r="B48" s="92"/>
      <c r="C48" s="92"/>
      <c r="D48" s="92"/>
      <c r="E48" s="92"/>
      <c r="F48" s="92"/>
      <c r="G48" s="92"/>
      <c r="H48" s="92"/>
      <c r="I48" s="92"/>
      <c r="J48" s="92"/>
      <c r="K48" s="92"/>
      <c r="L48" s="92"/>
      <c r="M48" s="92"/>
      <c r="N48" s="92"/>
      <c r="O48" s="92"/>
      <c r="P48" s="92"/>
      <c r="Q48" s="92"/>
      <c r="R48" s="92"/>
      <c r="S48" s="92"/>
      <c r="T48" s="92"/>
      <c r="U48" s="92"/>
      <c r="V48" s="92"/>
      <c r="W48" s="92"/>
      <c r="X48" s="92"/>
      <c r="Y48" s="92"/>
      <c r="Z48" s="113"/>
      <c r="AA48" s="92"/>
      <c r="AB48" s="92"/>
      <c r="AC48" s="92"/>
      <c r="AD48" s="92"/>
      <c r="AE48" s="92"/>
      <c r="AF48" s="92"/>
      <c r="AG48" s="92"/>
      <c r="AH48" s="93"/>
      <c r="AI48" s="9"/>
    </row>
    <row r="49" ht="12.75" customHeight="1">
      <c r="A49" s="94" t="str">
        <f>IF(L34="3:0",A34,IF(L34="3:1",A34,IF(L34="3:2",A34,IF(L34="2:3",A32,IF(L34="1:3",A32,IF(L34="0:3",A32,""))))))</f>
        <v>Vargová Stella (103) (PINK!)</v>
      </c>
      <c r="B49" s="22"/>
      <c r="C49" s="22"/>
      <c r="D49" s="22"/>
      <c r="E49" s="22"/>
      <c r="F49" s="22"/>
      <c r="G49" s="22"/>
      <c r="H49" s="22"/>
      <c r="I49" s="22"/>
      <c r="J49" s="22"/>
      <c r="K49" s="22"/>
      <c r="L49" s="95"/>
      <c r="M49" s="95"/>
      <c r="N49" s="95"/>
      <c r="O49" s="95"/>
      <c r="P49" s="95"/>
      <c r="Q49" s="95"/>
      <c r="R49" s="95"/>
      <c r="S49" s="95"/>
      <c r="T49" s="95"/>
      <c r="U49" s="95"/>
      <c r="V49" s="95"/>
      <c r="W49" s="95"/>
      <c r="X49" s="95"/>
      <c r="Y49" s="95"/>
      <c r="Z49" s="96" t="s">
        <v>40</v>
      </c>
      <c r="AA49" s="95"/>
      <c r="AB49" s="95"/>
      <c r="AC49" s="95"/>
      <c r="AD49" s="95"/>
      <c r="AE49" s="95"/>
      <c r="AF49" s="95"/>
      <c r="AG49" s="95"/>
      <c r="AH49" s="100"/>
      <c r="AI49" s="9"/>
    </row>
    <row r="50" ht="12.75" customHeight="1">
      <c r="A50" s="98"/>
      <c r="B50" s="99"/>
      <c r="C50" s="95"/>
      <c r="D50" s="95"/>
      <c r="E50" s="95"/>
      <c r="F50" s="95"/>
      <c r="G50" s="95"/>
      <c r="H50" s="95"/>
      <c r="I50" s="95"/>
      <c r="J50" s="95"/>
      <c r="K50" s="100"/>
      <c r="L50" s="101" t="str">
        <f>IF(L51="3:0",A49,IF(L51="3:1",A49,IF(L51="3:2",A49,IF(L51="2:3",A51,IF(L51="1:3",A51,IF(L51="0:3",A51,""))))))</f>
        <v>Vargová Stella (103) (PINK!)</v>
      </c>
      <c r="M50" s="22"/>
      <c r="N50" s="22"/>
      <c r="O50" s="22"/>
      <c r="P50" s="22"/>
      <c r="Q50" s="22"/>
      <c r="R50" s="22"/>
      <c r="S50" s="22"/>
      <c r="T50" s="22"/>
      <c r="U50" s="22"/>
      <c r="V50" s="22"/>
      <c r="W50" s="99"/>
      <c r="X50" s="99"/>
      <c r="Y50" s="99"/>
      <c r="Z50" s="99"/>
      <c r="AA50" s="99"/>
      <c r="AB50" s="99"/>
      <c r="AC50" s="99"/>
      <c r="AD50" s="99"/>
      <c r="AE50" s="99"/>
      <c r="AF50" s="99"/>
      <c r="AG50" s="95"/>
      <c r="AH50" s="100"/>
      <c r="AI50" s="9"/>
    </row>
    <row r="51" ht="12.75" customHeight="1">
      <c r="A51" s="101" t="str">
        <f>IF(L38="3:0",A38,IF(L38="3:1",A38,IF(L38="3:2",A38,IF(L38="2:3",A36,IF(L38="1:3",A36,IF(L38="0:3",A36,""))))))</f>
        <v>Peřina Jan (135) (PINK!)</v>
      </c>
      <c r="B51" s="22"/>
      <c r="C51" s="22"/>
      <c r="D51" s="22"/>
      <c r="E51" s="22"/>
      <c r="F51" s="22"/>
      <c r="G51" s="22"/>
      <c r="H51" s="22"/>
      <c r="I51" s="22"/>
      <c r="J51" s="22"/>
      <c r="K51" s="22"/>
      <c r="L51" s="102" t="s">
        <v>66</v>
      </c>
      <c r="W51" s="103"/>
      <c r="X51" s="99"/>
      <c r="Y51" s="99"/>
      <c r="Z51" s="99"/>
      <c r="AA51" s="99"/>
      <c r="AB51" s="99"/>
      <c r="AC51" s="99"/>
      <c r="AD51" s="99"/>
      <c r="AE51" s="99"/>
      <c r="AF51" s="99"/>
      <c r="AG51" s="95"/>
      <c r="AH51" s="100"/>
      <c r="AI51" s="9"/>
    </row>
    <row r="52" ht="12.75" customHeight="1">
      <c r="A52" s="98"/>
      <c r="B52" s="99"/>
      <c r="C52" s="95"/>
      <c r="D52" s="95"/>
      <c r="E52" s="95"/>
      <c r="F52" s="95"/>
      <c r="G52" s="95"/>
      <c r="H52" s="95"/>
      <c r="I52" s="95"/>
      <c r="J52" s="95"/>
      <c r="K52" s="95"/>
      <c r="L52" s="99"/>
      <c r="M52" s="99"/>
      <c r="N52" s="99"/>
      <c r="O52" s="99"/>
      <c r="P52" s="99"/>
      <c r="Q52" s="99"/>
      <c r="R52" s="99"/>
      <c r="S52" s="99"/>
      <c r="T52" s="99"/>
      <c r="U52" s="99"/>
      <c r="V52" s="99"/>
      <c r="W52" s="101" t="str">
        <f>IF(W53="3:0",L50,IF(W53="3:1",L50,IF(W53="3:2",L50,IF(W53="2:3",L54,IF(W53="1:3",L54,IF(W53="0:3",L54,""))))))</f>
        <v>Vargová Stella (103) (PINK!)</v>
      </c>
      <c r="X52" s="22"/>
      <c r="Y52" s="22"/>
      <c r="Z52" s="22"/>
      <c r="AA52" s="22"/>
      <c r="AB52" s="22"/>
      <c r="AC52" s="22"/>
      <c r="AD52" s="22"/>
      <c r="AE52" s="22"/>
      <c r="AF52" s="22"/>
      <c r="AG52" s="22"/>
      <c r="AH52" s="97"/>
      <c r="AI52" s="9"/>
    </row>
    <row r="53" ht="12.75" customHeight="1">
      <c r="A53" s="101" t="str">
        <f>IF(L42="3:0",A42,IF(L42="3:1",A42,IF(L42="3:2",A42,IF(L42="2:3",A40,IF(L42="1:3",A40,IF(L42="0:3",A40,""))))))</f>
        <v>Harus Petr (111) (PINK!)</v>
      </c>
      <c r="B53" s="22"/>
      <c r="C53" s="22"/>
      <c r="D53" s="22"/>
      <c r="E53" s="22"/>
      <c r="F53" s="22"/>
      <c r="G53" s="22"/>
      <c r="H53" s="22"/>
      <c r="I53" s="22"/>
      <c r="J53" s="22"/>
      <c r="K53" s="22"/>
      <c r="L53" s="99"/>
      <c r="M53" s="99"/>
      <c r="N53" s="99"/>
      <c r="O53" s="99"/>
      <c r="P53" s="99"/>
      <c r="Q53" s="99"/>
      <c r="R53" s="99"/>
      <c r="S53" s="99"/>
      <c r="T53" s="99"/>
      <c r="U53" s="99"/>
      <c r="V53" s="99"/>
      <c r="W53" s="102" t="s">
        <v>38</v>
      </c>
      <c r="AH53" s="97"/>
      <c r="AI53" s="9"/>
    </row>
    <row r="54" ht="12.75" customHeight="1">
      <c r="A54" s="103"/>
      <c r="B54" s="99"/>
      <c r="C54" s="95"/>
      <c r="D54" s="95"/>
      <c r="E54" s="95"/>
      <c r="F54" s="95"/>
      <c r="G54" s="95"/>
      <c r="H54" s="95"/>
      <c r="I54" s="95"/>
      <c r="J54" s="95"/>
      <c r="K54" s="100"/>
      <c r="L54" s="101" t="str">
        <f>IF(L55="3:0",A53,IF(L55="3:1",A53,IF(L55="3:2",A53,IF(L55="2:3",A55,IF(L55="1:3",A55,IF(L55="0:3",A55,""))))))</f>
        <v>Harus Petr (111) (PINK!)</v>
      </c>
      <c r="M54" s="22"/>
      <c r="N54" s="22"/>
      <c r="O54" s="22"/>
      <c r="P54" s="22"/>
      <c r="Q54" s="22"/>
      <c r="R54" s="22"/>
      <c r="S54" s="22"/>
      <c r="T54" s="22"/>
      <c r="U54" s="22"/>
      <c r="V54" s="22"/>
      <c r="W54" s="103"/>
      <c r="X54" s="99"/>
      <c r="Y54" s="99"/>
      <c r="Z54" s="99"/>
      <c r="AA54" s="99"/>
      <c r="AB54" s="99"/>
      <c r="AC54" s="99"/>
      <c r="AD54" s="99"/>
      <c r="AE54" s="99"/>
      <c r="AF54" s="99"/>
      <c r="AG54" s="105"/>
      <c r="AH54" s="97"/>
      <c r="AI54" s="9"/>
    </row>
    <row r="55" ht="11.25" customHeight="1">
      <c r="A55" s="101" t="str">
        <f>IF(L46="3:0",A46,IF(L46="3:1",A46,IF(L46="3:2",A46,IF(L46="2:3",A44,IF(L46="1:3",A44,IF(L46="0:3",A44,""))))))</f>
        <v>Diblík Lukáš (121) (KMST)</v>
      </c>
      <c r="B55" s="22"/>
      <c r="C55" s="22"/>
      <c r="D55" s="22"/>
      <c r="E55" s="22"/>
      <c r="F55" s="22"/>
      <c r="G55" s="22"/>
      <c r="H55" s="22"/>
      <c r="I55" s="22"/>
      <c r="J55" s="22"/>
      <c r="K55" s="22"/>
      <c r="L55" s="102" t="s">
        <v>38</v>
      </c>
      <c r="W55" s="99"/>
      <c r="X55" s="99"/>
      <c r="Y55" s="99"/>
      <c r="Z55" s="99"/>
      <c r="AA55" s="99"/>
      <c r="AB55" s="99"/>
      <c r="AC55" s="99"/>
      <c r="AD55" s="99"/>
      <c r="AE55" s="99"/>
      <c r="AF55" s="99"/>
      <c r="AG55" s="105"/>
      <c r="AH55" s="97"/>
      <c r="AI55" s="9"/>
    </row>
    <row r="56" ht="12.75" customHeight="1">
      <c r="A56" s="114"/>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5"/>
      <c r="AA56" s="111"/>
      <c r="AB56" s="111"/>
      <c r="AC56" s="111"/>
      <c r="AD56" s="111"/>
      <c r="AE56" s="111"/>
      <c r="AF56" s="111"/>
      <c r="AG56" s="111"/>
      <c r="AH56" s="116"/>
      <c r="AI56" s="9"/>
    </row>
    <row r="57" ht="12.75" customHeight="1">
      <c r="A57" s="117"/>
      <c r="B57" s="91"/>
      <c r="C57" s="91"/>
      <c r="D57" s="91"/>
      <c r="E57" s="91"/>
      <c r="F57" s="91"/>
      <c r="G57" s="91"/>
      <c r="H57" s="91"/>
      <c r="I57" s="91"/>
      <c r="J57" s="91"/>
      <c r="K57" s="91"/>
      <c r="L57" s="91"/>
      <c r="M57" s="91"/>
      <c r="N57" s="91"/>
      <c r="O57" s="91"/>
      <c r="P57" s="91"/>
      <c r="Q57" s="91"/>
      <c r="R57" s="91"/>
      <c r="S57" s="91"/>
      <c r="T57" s="91"/>
      <c r="U57" s="91"/>
      <c r="V57" s="91"/>
      <c r="W57" s="91"/>
      <c r="X57" s="91"/>
      <c r="Y57" s="91"/>
      <c r="Z57" s="118" t="s">
        <v>42</v>
      </c>
      <c r="AA57" s="91"/>
      <c r="AB57" s="91"/>
      <c r="AC57" s="91"/>
      <c r="AD57" s="91"/>
      <c r="AE57" s="91"/>
      <c r="AF57" s="91"/>
      <c r="AG57" s="91"/>
      <c r="AH57" s="119"/>
      <c r="AI57" s="9"/>
    </row>
    <row r="58" ht="12.75" customHeight="1">
      <c r="A58" s="103"/>
      <c r="B58" s="99"/>
      <c r="C58" s="99"/>
      <c r="D58" s="99"/>
      <c r="E58" s="99"/>
      <c r="F58" s="99"/>
      <c r="G58" s="99"/>
      <c r="H58" s="99"/>
      <c r="I58" s="99"/>
      <c r="J58" s="99"/>
      <c r="K58" s="99"/>
      <c r="L58" s="107" t="str">
        <f>IF(W36="3:0",L37,IF(W36="3:1",L37,IF(W36="3:2",L37,IF(W36="2:3",L33,IF(W36="1:3",L33,IF(W36="0:3",L33,""))))))</f>
        <v>Baumruková Anežka (123) (PINK!)</v>
      </c>
      <c r="M58" s="22"/>
      <c r="N58" s="22"/>
      <c r="O58" s="22"/>
      <c r="P58" s="22"/>
      <c r="Q58" s="22"/>
      <c r="R58" s="22"/>
      <c r="S58" s="22"/>
      <c r="T58" s="22"/>
      <c r="U58" s="22"/>
      <c r="V58" s="22"/>
      <c r="W58" s="95"/>
      <c r="X58" s="95"/>
      <c r="Y58" s="95"/>
      <c r="Z58" s="95"/>
      <c r="AA58" s="95"/>
      <c r="AB58" s="95"/>
      <c r="AC58" s="95"/>
      <c r="AD58" s="95"/>
      <c r="AE58" s="95"/>
      <c r="AF58" s="95"/>
      <c r="AG58" s="95"/>
      <c r="AH58" s="97"/>
      <c r="AI58" s="9"/>
    </row>
    <row r="59" ht="11.25" customHeight="1">
      <c r="A59" s="103"/>
      <c r="B59" s="99"/>
      <c r="C59" s="99"/>
      <c r="D59" s="99"/>
      <c r="E59" s="99"/>
      <c r="F59" s="99"/>
      <c r="G59" s="99"/>
      <c r="H59" s="99"/>
      <c r="I59" s="99"/>
      <c r="J59" s="99"/>
      <c r="K59" s="99"/>
      <c r="L59" s="95"/>
      <c r="M59" s="99"/>
      <c r="N59" s="95"/>
      <c r="O59" s="95"/>
      <c r="P59" s="95"/>
      <c r="Q59" s="95"/>
      <c r="R59" s="95"/>
      <c r="S59" s="95"/>
      <c r="T59" s="95"/>
      <c r="U59" s="95"/>
      <c r="V59" s="100"/>
      <c r="W59" s="101" t="str">
        <f>IF(W60="3:0",L58,IF(W60="3:1",L58,IF(W60="3:2",L58,IF(W60="2:3",L60,IF(W60="1:3",L60,IF(W60="0:3",L60,""))))))</f>
        <v>Ondráček Josef (116) (Bižu)</v>
      </c>
      <c r="X59" s="22"/>
      <c r="Y59" s="22"/>
      <c r="Z59" s="22"/>
      <c r="AA59" s="22"/>
      <c r="AB59" s="22"/>
      <c r="AC59" s="22"/>
      <c r="AD59" s="22"/>
      <c r="AE59" s="22"/>
      <c r="AF59" s="22"/>
      <c r="AG59" s="22"/>
      <c r="AH59" s="97"/>
      <c r="AI59" s="9"/>
    </row>
    <row r="60" ht="12.75" customHeight="1">
      <c r="A60" s="103"/>
      <c r="B60" s="99"/>
      <c r="C60" s="99"/>
      <c r="D60" s="99"/>
      <c r="E60" s="99"/>
      <c r="F60" s="99"/>
      <c r="G60" s="99"/>
      <c r="H60" s="99"/>
      <c r="I60" s="99"/>
      <c r="J60" s="99"/>
      <c r="K60" s="99"/>
      <c r="L60" s="107" t="str">
        <f>IF(W44="3:0",L45,IF(W44="3:1",L45,IF(W44="3:2",L45,IF(W44="2:3",L41,IF(W44="1:3",L41,IF(W44="0:3",L41,""))))))</f>
        <v>Ondráček Josef (116) (Bižu)</v>
      </c>
      <c r="M60" s="22"/>
      <c r="N60" s="22"/>
      <c r="O60" s="22"/>
      <c r="P60" s="22"/>
      <c r="Q60" s="22"/>
      <c r="R60" s="22"/>
      <c r="S60" s="22"/>
      <c r="T60" s="22"/>
      <c r="U60" s="22"/>
      <c r="V60" s="22"/>
      <c r="W60" s="102" t="s">
        <v>39</v>
      </c>
      <c r="AH60" s="97"/>
      <c r="AI60" s="9"/>
    </row>
    <row r="61" ht="12.75" customHeight="1">
      <c r="A61" s="114"/>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5"/>
      <c r="AA61" s="111"/>
      <c r="AB61" s="111"/>
      <c r="AC61" s="111"/>
      <c r="AD61" s="111"/>
      <c r="AE61" s="111"/>
      <c r="AF61" s="111"/>
      <c r="AG61" s="111"/>
      <c r="AH61" s="116"/>
      <c r="AI61" s="9"/>
    </row>
    <row r="62" ht="12.75" customHeight="1">
      <c r="A62" s="117"/>
      <c r="B62" s="91"/>
      <c r="C62" s="91"/>
      <c r="D62" s="91"/>
      <c r="E62" s="91"/>
      <c r="F62" s="91"/>
      <c r="G62" s="91"/>
      <c r="H62" s="91"/>
      <c r="I62" s="91"/>
      <c r="J62" s="91"/>
      <c r="K62" s="91"/>
      <c r="L62" s="91"/>
      <c r="M62" s="91"/>
      <c r="N62" s="91"/>
      <c r="O62" s="91"/>
      <c r="P62" s="91"/>
      <c r="Q62" s="91"/>
      <c r="R62" s="91"/>
      <c r="S62" s="91"/>
      <c r="T62" s="91"/>
      <c r="U62" s="91"/>
      <c r="V62" s="91"/>
      <c r="W62" s="91"/>
      <c r="X62" s="91"/>
      <c r="Y62" s="91"/>
      <c r="Z62" s="118" t="s">
        <v>43</v>
      </c>
      <c r="AA62" s="91"/>
      <c r="AB62" s="91"/>
      <c r="AC62" s="91"/>
      <c r="AD62" s="91"/>
      <c r="AE62" s="91"/>
      <c r="AF62" s="91"/>
      <c r="AG62" s="91"/>
      <c r="AH62" s="119"/>
      <c r="AI62" s="9"/>
    </row>
    <row r="63" ht="12.75" customHeight="1">
      <c r="A63" s="103"/>
      <c r="B63" s="99"/>
      <c r="C63" s="99"/>
      <c r="D63" s="99"/>
      <c r="E63" s="99"/>
      <c r="F63" s="99"/>
      <c r="G63" s="99"/>
      <c r="H63" s="99"/>
      <c r="I63" s="99"/>
      <c r="J63" s="99"/>
      <c r="K63" s="99"/>
      <c r="L63" s="107" t="str">
        <f>IF(L51="3:0",A51,IF(L51="3:1",A51,IF(L51="3:2",A51,IF(L51="2:3",A49,IF(L51="1:3",A49,IF(L51="0:3",A49,""))))))</f>
        <v>Peřina Jan (135) (PINK!)</v>
      </c>
      <c r="M63" s="22"/>
      <c r="N63" s="22"/>
      <c r="O63" s="22"/>
      <c r="P63" s="22"/>
      <c r="Q63" s="22"/>
      <c r="R63" s="22"/>
      <c r="S63" s="22"/>
      <c r="T63" s="22"/>
      <c r="U63" s="22"/>
      <c r="V63" s="22"/>
      <c r="W63" s="95"/>
      <c r="X63" s="95"/>
      <c r="Y63" s="95"/>
      <c r="Z63" s="95"/>
      <c r="AA63" s="95"/>
      <c r="AB63" s="95"/>
      <c r="AC63" s="95"/>
      <c r="AD63" s="95"/>
      <c r="AE63" s="95"/>
      <c r="AF63" s="95"/>
      <c r="AG63" s="95"/>
      <c r="AH63" s="97"/>
      <c r="AI63" s="9"/>
    </row>
    <row r="64" ht="12.75" customHeight="1">
      <c r="A64" s="103"/>
      <c r="B64" s="99"/>
      <c r="C64" s="99"/>
      <c r="D64" s="99"/>
      <c r="E64" s="99"/>
      <c r="F64" s="99"/>
      <c r="G64" s="99"/>
      <c r="H64" s="99"/>
      <c r="I64" s="99"/>
      <c r="J64" s="99"/>
      <c r="K64" s="99"/>
      <c r="L64" s="95"/>
      <c r="M64" s="99"/>
      <c r="N64" s="95"/>
      <c r="O64" s="95"/>
      <c r="P64" s="95"/>
      <c r="Q64" s="95"/>
      <c r="R64" s="95"/>
      <c r="S64" s="95"/>
      <c r="T64" s="95"/>
      <c r="U64" s="95"/>
      <c r="V64" s="100"/>
      <c r="W64" s="101" t="str">
        <f>IF(W65="3:0",L63,IF(W65="3:1",L63,IF(W65="3:2",L63,IF(W65="2:3",L65,IF(W65="1:3",L65,IF(W65="0:3",L65,""))))))</f>
        <v>Peřina Jan (135) (PINK!)</v>
      </c>
      <c r="X64" s="22"/>
      <c r="Y64" s="22"/>
      <c r="Z64" s="22"/>
      <c r="AA64" s="22"/>
      <c r="AB64" s="22"/>
      <c r="AC64" s="22"/>
      <c r="AD64" s="22"/>
      <c r="AE64" s="22"/>
      <c r="AF64" s="22"/>
      <c r="AG64" s="22"/>
      <c r="AH64" s="97"/>
      <c r="AI64" s="9"/>
    </row>
    <row r="65" ht="15.75" customHeight="1">
      <c r="A65" s="103"/>
      <c r="B65" s="99"/>
      <c r="C65" s="99"/>
      <c r="D65" s="99"/>
      <c r="E65" s="99"/>
      <c r="F65" s="99"/>
      <c r="G65" s="99"/>
      <c r="H65" s="99"/>
      <c r="I65" s="99"/>
      <c r="J65" s="99"/>
      <c r="K65" s="99"/>
      <c r="L65" s="107" t="str">
        <f>IF(L55="3:0",A55,IF(L55="3:1",A55,IF(L55="3:2",A55,IF(L55="2:3",A53,IF(L55="1:3",A53,IF(L55="0:3",A53,""))))))</f>
        <v>Diblík Lukáš (121) (KMST)</v>
      </c>
      <c r="M65" s="22"/>
      <c r="N65" s="22"/>
      <c r="O65" s="22"/>
      <c r="P65" s="22"/>
      <c r="Q65" s="22"/>
      <c r="R65" s="22"/>
      <c r="S65" s="22"/>
      <c r="T65" s="22"/>
      <c r="U65" s="22"/>
      <c r="V65" s="22"/>
      <c r="W65" s="102" t="s">
        <v>66</v>
      </c>
      <c r="AH65" s="97"/>
      <c r="AI65" s="9"/>
    </row>
    <row r="66" ht="12.75" customHeight="1">
      <c r="A66" s="11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6"/>
      <c r="AI66" s="9"/>
    </row>
    <row r="67" ht="12.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
    </row>
    <row r="68" ht="12.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
    </row>
    <row r="69" ht="12.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
    </row>
    <row r="70" ht="12.75" customHeight="1">
      <c r="A70" s="120" t="str">
        <f>A1</f>
        <v>3. KBT Libereckého kraje</v>
      </c>
      <c r="B70" s="2"/>
      <c r="C70" s="2"/>
      <c r="D70" s="2"/>
      <c r="E70" s="2"/>
      <c r="F70" s="2"/>
      <c r="G70" s="2"/>
      <c r="H70" s="2"/>
      <c r="I70" s="2"/>
      <c r="J70" s="121"/>
      <c r="K70" s="122" t="str">
        <f>K1</f>
        <v>Hrádek nad Nisou, 17.11.2024</v>
      </c>
      <c r="L70" s="2"/>
      <c r="M70" s="2"/>
      <c r="N70" s="2"/>
      <c r="O70" s="2"/>
      <c r="P70" s="2"/>
      <c r="Q70" s="2"/>
      <c r="R70" s="2"/>
      <c r="S70" s="2"/>
      <c r="T70" s="121"/>
      <c r="U70" s="142" t="str">
        <f>U1</f>
        <v>Divize</v>
      </c>
      <c r="V70" s="2"/>
      <c r="W70" s="2"/>
      <c r="X70" s="143" t="str">
        <f>X1</f>
        <v>E</v>
      </c>
      <c r="Y70" s="2"/>
      <c r="Z70" s="2"/>
      <c r="AA70" s="143" t="str">
        <f>Z73</f>
        <v>o 9.-16.místo</v>
      </c>
      <c r="AB70" s="2"/>
      <c r="AC70" s="2"/>
      <c r="AD70" s="2"/>
      <c r="AE70" s="2"/>
      <c r="AF70" s="2"/>
      <c r="AG70" s="2"/>
      <c r="AH70" s="8"/>
      <c r="AI70" s="9"/>
    </row>
    <row r="71" ht="12.75" customHeight="1">
      <c r="A71" s="9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5"/>
      <c r="AH71" s="95"/>
      <c r="AI71" s="9"/>
    </row>
    <row r="72" ht="12.75" customHeight="1">
      <c r="A72" s="90"/>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2"/>
      <c r="AH72" s="93"/>
      <c r="AI72" s="9"/>
    </row>
    <row r="73" ht="12.75" customHeight="1">
      <c r="A73" s="94" t="s">
        <v>105</v>
      </c>
      <c r="B73" s="22"/>
      <c r="C73" s="22"/>
      <c r="D73" s="22"/>
      <c r="E73" s="22"/>
      <c r="F73" s="22"/>
      <c r="G73" s="22"/>
      <c r="H73" s="22"/>
      <c r="I73" s="22"/>
      <c r="J73" s="22"/>
      <c r="K73" s="22"/>
      <c r="L73" s="95"/>
      <c r="M73" s="95"/>
      <c r="N73" s="95"/>
      <c r="O73" s="95"/>
      <c r="P73" s="95"/>
      <c r="Q73" s="95"/>
      <c r="R73" s="95"/>
      <c r="S73" s="95"/>
      <c r="T73" s="95"/>
      <c r="U73" s="95"/>
      <c r="V73" s="95"/>
      <c r="W73" s="95"/>
      <c r="X73" s="95"/>
      <c r="Y73" s="95"/>
      <c r="Z73" s="96" t="s">
        <v>44</v>
      </c>
      <c r="AA73" s="95"/>
      <c r="AB73" s="95"/>
      <c r="AC73" s="95"/>
      <c r="AD73" s="95"/>
      <c r="AE73" s="95"/>
      <c r="AF73" s="95"/>
      <c r="AG73" s="95"/>
      <c r="AH73" s="97"/>
      <c r="AI73" s="9"/>
    </row>
    <row r="74" ht="12.75" customHeight="1">
      <c r="A74" s="98"/>
      <c r="B74" s="99"/>
      <c r="C74" s="95"/>
      <c r="D74" s="95"/>
      <c r="E74" s="95"/>
      <c r="F74" s="95"/>
      <c r="G74" s="95"/>
      <c r="H74" s="95"/>
      <c r="I74" s="95"/>
      <c r="J74" s="95"/>
      <c r="K74" s="100"/>
      <c r="L74" s="101" t="str">
        <f>IF(L75="3:0",A73,IF(L75="3:1",A73,IF(L75="3:2",A73,IF(L75="2:3",A75,IF(L75="1:3",A75,IF(L75="0:3",A75,""))))))</f>
        <v>Doubrava Matyáš (148) (PINK!)</v>
      </c>
      <c r="M74" s="22"/>
      <c r="N74" s="22"/>
      <c r="O74" s="22"/>
      <c r="P74" s="22"/>
      <c r="Q74" s="22"/>
      <c r="R74" s="22"/>
      <c r="S74" s="22"/>
      <c r="T74" s="22"/>
      <c r="U74" s="22"/>
      <c r="V74" s="22"/>
      <c r="W74" s="99"/>
      <c r="X74" s="99"/>
      <c r="Y74" s="99"/>
      <c r="Z74" s="99"/>
      <c r="AA74" s="99"/>
      <c r="AB74" s="99"/>
      <c r="AC74" s="99"/>
      <c r="AD74" s="99"/>
      <c r="AE74" s="99"/>
      <c r="AF74" s="99"/>
      <c r="AG74" s="95"/>
      <c r="AH74" s="97"/>
      <c r="AI74" s="82"/>
    </row>
    <row r="75" ht="12.75" customHeight="1">
      <c r="A75" s="94" t="s">
        <v>113</v>
      </c>
      <c r="B75" s="22"/>
      <c r="C75" s="22"/>
      <c r="D75" s="22"/>
      <c r="E75" s="22"/>
      <c r="F75" s="22"/>
      <c r="G75" s="22"/>
      <c r="H75" s="22"/>
      <c r="I75" s="22"/>
      <c r="J75" s="22"/>
      <c r="K75" s="22"/>
      <c r="L75" s="102" t="s">
        <v>36</v>
      </c>
      <c r="W75" s="103"/>
      <c r="X75" s="99"/>
      <c r="Y75" s="99"/>
      <c r="Z75" s="99"/>
      <c r="AA75" s="99"/>
      <c r="AB75" s="99"/>
      <c r="AC75" s="99"/>
      <c r="AD75" s="99"/>
      <c r="AE75" s="99"/>
      <c r="AF75" s="99"/>
      <c r="AG75" s="95"/>
      <c r="AH75" s="97"/>
      <c r="AI75" s="9"/>
    </row>
    <row r="76" ht="12.75" customHeight="1">
      <c r="A76" s="98"/>
      <c r="B76" s="99"/>
      <c r="C76" s="95"/>
      <c r="D76" s="95"/>
      <c r="E76" s="95"/>
      <c r="F76" s="95"/>
      <c r="G76" s="95"/>
      <c r="H76" s="95"/>
      <c r="I76" s="95"/>
      <c r="J76" s="95"/>
      <c r="K76" s="95"/>
      <c r="L76" s="99"/>
      <c r="M76" s="99"/>
      <c r="N76" s="99"/>
      <c r="O76" s="99"/>
      <c r="P76" s="99"/>
      <c r="Q76" s="99"/>
      <c r="R76" s="99"/>
      <c r="S76" s="99"/>
      <c r="T76" s="99"/>
      <c r="U76" s="99"/>
      <c r="V76" s="99"/>
      <c r="W76" s="101" t="str">
        <f>IF(W77="3:0",L74,IF(W77="3:1",L74,IF(W77="3:2",L74,IF(W77="2:3",L78,IF(W77="1:3",L78,IF(W77="0:3",L78,""))))))</f>
        <v>Doubrava Matyáš (148) (PINK!)</v>
      </c>
      <c r="X76" s="22"/>
      <c r="Y76" s="22"/>
      <c r="Z76" s="22"/>
      <c r="AA76" s="22"/>
      <c r="AB76" s="22"/>
      <c r="AC76" s="22"/>
      <c r="AD76" s="22"/>
      <c r="AE76" s="22"/>
      <c r="AF76" s="22"/>
      <c r="AG76" s="22"/>
      <c r="AH76" s="97"/>
      <c r="AI76" s="9"/>
    </row>
    <row r="77" ht="12.75" customHeight="1">
      <c r="A77" s="94" t="s">
        <v>108</v>
      </c>
      <c r="B77" s="22"/>
      <c r="C77" s="22"/>
      <c r="D77" s="22"/>
      <c r="E77" s="22"/>
      <c r="F77" s="22"/>
      <c r="G77" s="22"/>
      <c r="H77" s="22"/>
      <c r="I77" s="22"/>
      <c r="J77" s="22"/>
      <c r="K77" s="22"/>
      <c r="L77" s="99"/>
      <c r="M77" s="99"/>
      <c r="N77" s="99"/>
      <c r="O77" s="99"/>
      <c r="P77" s="99"/>
      <c r="Q77" s="99"/>
      <c r="R77" s="99"/>
      <c r="S77" s="99"/>
      <c r="T77" s="99"/>
      <c r="U77" s="99"/>
      <c r="V77" s="99"/>
      <c r="W77" s="102" t="s">
        <v>36</v>
      </c>
      <c r="AH77" s="104"/>
      <c r="AI77" s="9"/>
    </row>
    <row r="78" ht="12.75" customHeight="1">
      <c r="A78" s="103"/>
      <c r="B78" s="99"/>
      <c r="C78" s="95"/>
      <c r="D78" s="95"/>
      <c r="E78" s="95"/>
      <c r="F78" s="95"/>
      <c r="G78" s="95"/>
      <c r="H78" s="95"/>
      <c r="I78" s="95"/>
      <c r="J78" s="95"/>
      <c r="K78" s="100"/>
      <c r="L78" s="101" t="str">
        <f>IF(L79="3:0",A77,IF(L79="3:1",A77,IF(L79="3:2",A77,IF(L79="2:3",A79,IF(L79="1:3",A79,IF(L79="0:3",A79,""))))))</f>
        <v>Moravec Matyáš (126) (KMST)</v>
      </c>
      <c r="M78" s="22"/>
      <c r="N78" s="22"/>
      <c r="O78" s="22"/>
      <c r="P78" s="22"/>
      <c r="Q78" s="22"/>
      <c r="R78" s="22"/>
      <c r="S78" s="22"/>
      <c r="T78" s="22"/>
      <c r="U78" s="22"/>
      <c r="V78" s="22"/>
      <c r="W78" s="103"/>
      <c r="X78" s="99"/>
      <c r="Y78" s="99"/>
      <c r="Z78" s="99"/>
      <c r="AA78" s="99"/>
      <c r="AB78" s="99"/>
      <c r="AC78" s="99"/>
      <c r="AD78" s="99"/>
      <c r="AE78" s="99"/>
      <c r="AF78" s="99"/>
      <c r="AG78" s="105"/>
      <c r="AH78" s="104"/>
      <c r="AI78" s="9"/>
    </row>
    <row r="79" ht="12.75" customHeight="1">
      <c r="A79" s="94" t="s">
        <v>120</v>
      </c>
      <c r="B79" s="22"/>
      <c r="C79" s="22"/>
      <c r="D79" s="22"/>
      <c r="E79" s="22"/>
      <c r="F79" s="22"/>
      <c r="G79" s="22"/>
      <c r="H79" s="22"/>
      <c r="I79" s="22"/>
      <c r="J79" s="22"/>
      <c r="K79" s="22"/>
      <c r="L79" s="102" t="s">
        <v>37</v>
      </c>
      <c r="W79" s="99"/>
      <c r="X79" s="99"/>
      <c r="Y79" s="99"/>
      <c r="Z79" s="99"/>
      <c r="AA79" s="99"/>
      <c r="AB79" s="99"/>
      <c r="AC79" s="99"/>
      <c r="AD79" s="99"/>
      <c r="AE79" s="99"/>
      <c r="AF79" s="99"/>
      <c r="AG79" s="105"/>
      <c r="AH79" s="104"/>
      <c r="AI79" s="9"/>
    </row>
    <row r="80" ht="12.75" customHeight="1">
      <c r="A80" s="103"/>
      <c r="B80" s="99"/>
      <c r="C80" s="99"/>
      <c r="D80" s="99"/>
      <c r="E80" s="99"/>
      <c r="F80" s="99"/>
      <c r="G80" s="99"/>
      <c r="H80" s="99"/>
      <c r="I80" s="99"/>
      <c r="J80" s="99"/>
      <c r="K80" s="99"/>
      <c r="L80" s="99"/>
      <c r="M80" s="99"/>
      <c r="N80" s="99"/>
      <c r="O80" s="99"/>
      <c r="P80" s="99"/>
      <c r="Q80" s="99"/>
      <c r="R80" s="99"/>
      <c r="S80" s="99"/>
      <c r="T80" s="99"/>
      <c r="U80" s="99"/>
      <c r="V80" s="99"/>
      <c r="W80" s="107" t="str">
        <f>IF(W81="3:0",W76,IF(W81="3:1",W76,IF(W81="3:2",W76,IF(W81="2:3",W84,IF(W81="1:3",W84,IF(W81="0:3",W84,""))))))</f>
        <v>Doubrava Matyáš (148) (PINK!)</v>
      </c>
      <c r="X80" s="22"/>
      <c r="Y80" s="22"/>
      <c r="Z80" s="22"/>
      <c r="AA80" s="22"/>
      <c r="AB80" s="22"/>
      <c r="AC80" s="22"/>
      <c r="AD80" s="22"/>
      <c r="AE80" s="22"/>
      <c r="AF80" s="22"/>
      <c r="AG80" s="22"/>
      <c r="AH80" s="104"/>
      <c r="AI80" s="9"/>
    </row>
    <row r="81" ht="12.75" customHeight="1">
      <c r="A81" s="94" t="s">
        <v>114</v>
      </c>
      <c r="B81" s="22"/>
      <c r="C81" s="22"/>
      <c r="D81" s="22"/>
      <c r="E81" s="22"/>
      <c r="F81" s="22"/>
      <c r="G81" s="22"/>
      <c r="H81" s="22"/>
      <c r="I81" s="22"/>
      <c r="J81" s="22"/>
      <c r="K81" s="22"/>
      <c r="L81" s="99"/>
      <c r="M81" s="99"/>
      <c r="N81" s="99"/>
      <c r="O81" s="99"/>
      <c r="P81" s="99"/>
      <c r="Q81" s="99"/>
      <c r="R81" s="99"/>
      <c r="S81" s="99"/>
      <c r="T81" s="99"/>
      <c r="U81" s="99"/>
      <c r="V81" s="99"/>
      <c r="W81" s="108" t="s">
        <v>36</v>
      </c>
      <c r="AH81" s="104"/>
      <c r="AI81" s="9"/>
    </row>
    <row r="82" ht="12.75" customHeight="1">
      <c r="A82" s="103"/>
      <c r="B82" s="99"/>
      <c r="C82" s="95"/>
      <c r="D82" s="95"/>
      <c r="E82" s="95"/>
      <c r="F82" s="95"/>
      <c r="G82" s="95"/>
      <c r="H82" s="95"/>
      <c r="I82" s="95"/>
      <c r="J82" s="95"/>
      <c r="K82" s="95"/>
      <c r="L82" s="101" t="str">
        <f>IF(L83="3:0",A81,IF(L83="3:1",A81,IF(L83="3:2",A81,IF(L83="2:3",A83,IF(L83="1:3",A83,IF(L83="0:3",A83,""))))))</f>
        <v>Štěpánek Petr (130) (Bižu)</v>
      </c>
      <c r="M82" s="22"/>
      <c r="N82" s="22"/>
      <c r="O82" s="22"/>
      <c r="P82" s="22"/>
      <c r="Q82" s="22"/>
      <c r="R82" s="22"/>
      <c r="S82" s="22"/>
      <c r="T82" s="22"/>
      <c r="U82" s="22"/>
      <c r="V82" s="22"/>
      <c r="W82" s="99"/>
      <c r="X82" s="99"/>
      <c r="Y82" s="99"/>
      <c r="Z82" s="99"/>
      <c r="AA82" s="99"/>
      <c r="AB82" s="99"/>
      <c r="AC82" s="99"/>
      <c r="AD82" s="99"/>
      <c r="AE82" s="99"/>
      <c r="AF82" s="99"/>
      <c r="AG82" s="105"/>
      <c r="AH82" s="104"/>
      <c r="AI82" s="9"/>
    </row>
    <row r="83" ht="12.75" customHeight="1">
      <c r="A83" s="94" t="s">
        <v>117</v>
      </c>
      <c r="B83" s="22"/>
      <c r="C83" s="22"/>
      <c r="D83" s="22"/>
      <c r="E83" s="22"/>
      <c r="F83" s="22"/>
      <c r="G83" s="22"/>
      <c r="H83" s="22"/>
      <c r="I83" s="22"/>
      <c r="J83" s="22"/>
      <c r="K83" s="22"/>
      <c r="L83" s="102" t="s">
        <v>36</v>
      </c>
      <c r="W83" s="103"/>
      <c r="X83" s="99"/>
      <c r="Y83" s="99"/>
      <c r="Z83" s="99"/>
      <c r="AA83" s="99"/>
      <c r="AB83" s="99"/>
      <c r="AC83" s="99"/>
      <c r="AD83" s="99"/>
      <c r="AE83" s="99"/>
      <c r="AF83" s="99"/>
      <c r="AG83" s="105"/>
      <c r="AH83" s="104"/>
      <c r="AI83" s="9"/>
    </row>
    <row r="84" ht="12.75" customHeight="1">
      <c r="A84" s="103"/>
      <c r="B84" s="99"/>
      <c r="C84" s="95"/>
      <c r="D84" s="95"/>
      <c r="E84" s="95"/>
      <c r="F84" s="95"/>
      <c r="G84" s="95"/>
      <c r="H84" s="95"/>
      <c r="I84" s="95"/>
      <c r="J84" s="95"/>
      <c r="K84" s="95"/>
      <c r="L84" s="99"/>
      <c r="M84" s="99"/>
      <c r="N84" s="99"/>
      <c r="O84" s="99"/>
      <c r="P84" s="99"/>
      <c r="Q84" s="99"/>
      <c r="R84" s="99"/>
      <c r="S84" s="99"/>
      <c r="T84" s="99"/>
      <c r="U84" s="99"/>
      <c r="V84" s="99"/>
      <c r="W84" s="101" t="str">
        <f>IF(W85="3:0",L82,IF(W85="3:1",L82,IF(W85="3:2",L82,IF(W85="2:3",L86,IF(W85="1:3",L86,IF(W85="0:3",L86,""))))))</f>
        <v>Štěpánek Petr (130) (Bižu)</v>
      </c>
      <c r="X84" s="22"/>
      <c r="Y84" s="22"/>
      <c r="Z84" s="22"/>
      <c r="AA84" s="22"/>
      <c r="AB84" s="22"/>
      <c r="AC84" s="22"/>
      <c r="AD84" s="22"/>
      <c r="AE84" s="22"/>
      <c r="AF84" s="22"/>
      <c r="AG84" s="22"/>
      <c r="AH84" s="104"/>
      <c r="AI84" s="9"/>
    </row>
    <row r="85" ht="12.75" customHeight="1">
      <c r="A85" s="94" t="s">
        <v>106</v>
      </c>
      <c r="B85" s="22"/>
      <c r="C85" s="22"/>
      <c r="D85" s="22"/>
      <c r="E85" s="22"/>
      <c r="F85" s="22"/>
      <c r="G85" s="22"/>
      <c r="H85" s="22"/>
      <c r="I85" s="22"/>
      <c r="J85" s="22"/>
      <c r="K85" s="22"/>
      <c r="L85" s="99"/>
      <c r="M85" s="99"/>
      <c r="N85" s="99"/>
      <c r="O85" s="99"/>
      <c r="P85" s="99"/>
      <c r="Q85" s="99"/>
      <c r="R85" s="99"/>
      <c r="S85" s="99"/>
      <c r="T85" s="99"/>
      <c r="U85" s="99"/>
      <c r="V85" s="99"/>
      <c r="W85" s="102" t="s">
        <v>36</v>
      </c>
      <c r="AH85" s="97"/>
      <c r="AI85" s="9"/>
    </row>
    <row r="86" ht="12.75" customHeight="1">
      <c r="A86" s="98"/>
      <c r="B86" s="99"/>
      <c r="C86" s="95"/>
      <c r="D86" s="95"/>
      <c r="E86" s="95"/>
      <c r="F86" s="95"/>
      <c r="G86" s="95"/>
      <c r="H86" s="95"/>
      <c r="I86" s="95"/>
      <c r="J86" s="95"/>
      <c r="K86" s="95"/>
      <c r="L86" s="101" t="str">
        <f>IF(L87="3:0",A85,IF(L87="3:1",A85,IF(L87="3:2",A85,IF(L87="2:3",A87,IF(L87="1:3",A87,IF(L87="0:3",A87,""))))))</f>
        <v>Hlubuček František (125) (N. Ves)</v>
      </c>
      <c r="M86" s="22"/>
      <c r="N86" s="22"/>
      <c r="O86" s="22"/>
      <c r="P86" s="22"/>
      <c r="Q86" s="22"/>
      <c r="R86" s="22"/>
      <c r="S86" s="22"/>
      <c r="T86" s="22"/>
      <c r="U86" s="22"/>
      <c r="V86" s="22"/>
      <c r="W86" s="103"/>
      <c r="X86" s="99"/>
      <c r="Y86" s="99"/>
      <c r="Z86" s="99"/>
      <c r="AA86" s="99"/>
      <c r="AB86" s="99"/>
      <c r="AC86" s="99"/>
      <c r="AD86" s="99"/>
      <c r="AE86" s="99"/>
      <c r="AF86" s="99"/>
      <c r="AG86" s="105"/>
      <c r="AH86" s="97"/>
      <c r="AI86" s="9"/>
    </row>
    <row r="87" ht="12.75" customHeight="1">
      <c r="A87" s="94" t="s">
        <v>109</v>
      </c>
      <c r="B87" s="22"/>
      <c r="C87" s="22"/>
      <c r="D87" s="22"/>
      <c r="E87" s="22"/>
      <c r="F87" s="22"/>
      <c r="G87" s="22"/>
      <c r="H87" s="22"/>
      <c r="I87" s="22"/>
      <c r="J87" s="22"/>
      <c r="K87" s="22"/>
      <c r="L87" s="102" t="s">
        <v>66</v>
      </c>
      <c r="W87" s="99"/>
      <c r="X87" s="95"/>
      <c r="Y87" s="95"/>
      <c r="Z87" s="95"/>
      <c r="AA87" s="105"/>
      <c r="AB87" s="105"/>
      <c r="AC87" s="105"/>
      <c r="AD87" s="105"/>
      <c r="AE87" s="105"/>
      <c r="AF87" s="105"/>
      <c r="AG87" s="105"/>
      <c r="AH87" s="97"/>
      <c r="AI87" s="9"/>
    </row>
    <row r="88" ht="12.75" customHeight="1">
      <c r="A88" s="109"/>
      <c r="B88" s="110"/>
      <c r="C88" s="110"/>
      <c r="D88" s="110"/>
      <c r="E88" s="110"/>
      <c r="F88" s="110"/>
      <c r="G88" s="110"/>
      <c r="H88" s="110"/>
      <c r="I88" s="110"/>
      <c r="J88" s="110"/>
      <c r="K88" s="110"/>
      <c r="L88" s="110"/>
      <c r="M88" s="110"/>
      <c r="N88" s="110"/>
      <c r="O88" s="110"/>
      <c r="P88" s="110"/>
      <c r="Q88" s="110"/>
      <c r="R88" s="110"/>
      <c r="S88" s="110"/>
      <c r="T88" s="110"/>
      <c r="U88" s="110"/>
      <c r="V88" s="110"/>
      <c r="W88" s="110"/>
      <c r="X88" s="111"/>
      <c r="Y88" s="111"/>
      <c r="Z88" s="111"/>
      <c r="AA88" s="111"/>
      <c r="AB88" s="111"/>
      <c r="AC88" s="111"/>
      <c r="AD88" s="111"/>
      <c r="AE88" s="111"/>
      <c r="AF88" s="111"/>
      <c r="AG88" s="111"/>
      <c r="AH88" s="112"/>
      <c r="AI88" s="9"/>
    </row>
    <row r="89" ht="12.75" customHeight="1">
      <c r="A89" s="90"/>
      <c r="B89" s="92"/>
      <c r="C89" s="92"/>
      <c r="D89" s="92"/>
      <c r="E89" s="92"/>
      <c r="F89" s="92"/>
      <c r="G89" s="92"/>
      <c r="H89" s="92"/>
      <c r="I89" s="92"/>
      <c r="J89" s="92"/>
      <c r="K89" s="92"/>
      <c r="L89" s="92"/>
      <c r="M89" s="92"/>
      <c r="N89" s="92"/>
      <c r="O89" s="92"/>
      <c r="P89" s="92"/>
      <c r="Q89" s="92"/>
      <c r="R89" s="92"/>
      <c r="S89" s="92"/>
      <c r="T89" s="92"/>
      <c r="U89" s="92"/>
      <c r="V89" s="92"/>
      <c r="W89" s="92"/>
      <c r="X89" s="92"/>
      <c r="Y89" s="92"/>
      <c r="Z89" s="113"/>
      <c r="AA89" s="92"/>
      <c r="AB89" s="92"/>
      <c r="AC89" s="92"/>
      <c r="AD89" s="92"/>
      <c r="AE89" s="92"/>
      <c r="AF89" s="92"/>
      <c r="AG89" s="92"/>
      <c r="AH89" s="93"/>
      <c r="AI89" s="9"/>
    </row>
    <row r="90" ht="12.75" customHeight="1">
      <c r="A90" s="101" t="str">
        <f>IF(L75="3:0",A75,IF(L75="3:1",A75,IF(L75="3:2",A75,IF(L75="2:3",A73,IF(L75="1:3",A73,IF(L75="0:3",A73,""))))))</f>
        <v>Trojan Vincent (132) (KMST)</v>
      </c>
      <c r="B90" s="22"/>
      <c r="C90" s="22"/>
      <c r="D90" s="22"/>
      <c r="E90" s="22"/>
      <c r="F90" s="22"/>
      <c r="G90" s="22"/>
      <c r="H90" s="22"/>
      <c r="I90" s="22"/>
      <c r="J90" s="22"/>
      <c r="K90" s="22"/>
      <c r="L90" s="95"/>
      <c r="M90" s="95"/>
      <c r="N90" s="95"/>
      <c r="O90" s="95"/>
      <c r="P90" s="95"/>
      <c r="Q90" s="95"/>
      <c r="R90" s="95"/>
      <c r="S90" s="95"/>
      <c r="T90" s="95"/>
      <c r="U90" s="95"/>
      <c r="V90" s="95"/>
      <c r="W90" s="95"/>
      <c r="X90" s="95"/>
      <c r="Y90" s="95"/>
      <c r="Z90" s="96" t="s">
        <v>45</v>
      </c>
      <c r="AA90" s="95"/>
      <c r="AB90" s="95"/>
      <c r="AC90" s="95"/>
      <c r="AD90" s="95"/>
      <c r="AE90" s="95"/>
      <c r="AF90" s="95"/>
      <c r="AG90" s="95"/>
      <c r="AH90" s="100"/>
      <c r="AI90" s="9"/>
    </row>
    <row r="91" ht="12.75" customHeight="1">
      <c r="A91" s="98"/>
      <c r="B91" s="99"/>
      <c r="C91" s="95"/>
      <c r="D91" s="95"/>
      <c r="E91" s="95"/>
      <c r="F91" s="95"/>
      <c r="G91" s="95"/>
      <c r="H91" s="95"/>
      <c r="I91" s="95"/>
      <c r="J91" s="95"/>
      <c r="K91" s="100"/>
      <c r="L91" s="101" t="str">
        <f>IF(L92="3:0",A90,IF(L92="3:1",A90,IF(L92="3:2",A90,IF(L92="2:3",A92,IF(L92="1:3",A92,IF(L92="0:3",A92,""))))))</f>
        <v>Trojan Vincent (132) (KMST)</v>
      </c>
      <c r="M91" s="22"/>
      <c r="N91" s="22"/>
      <c r="O91" s="22"/>
      <c r="P91" s="22"/>
      <c r="Q91" s="22"/>
      <c r="R91" s="22"/>
      <c r="S91" s="22"/>
      <c r="T91" s="22"/>
      <c r="U91" s="22"/>
      <c r="V91" s="22"/>
      <c r="W91" s="99"/>
      <c r="X91" s="99"/>
      <c r="Y91" s="99"/>
      <c r="Z91" s="99"/>
      <c r="AA91" s="99"/>
      <c r="AB91" s="99"/>
      <c r="AC91" s="99"/>
      <c r="AD91" s="99"/>
      <c r="AE91" s="99"/>
      <c r="AF91" s="99"/>
      <c r="AG91" s="95"/>
      <c r="AH91" s="100"/>
      <c r="AI91" s="9"/>
    </row>
    <row r="92" ht="12.75" customHeight="1">
      <c r="A92" s="101" t="str">
        <f>IF(L79="3:0",A79,IF(L79="3:1",A79,IF(L79="3:2",A79,IF(L79="2:3",A77,IF(L79="1:3",A77,IF(L79="0:3",A77,""))))))</f>
        <v>Brát Štěpán (118) (PINK!)</v>
      </c>
      <c r="B92" s="22"/>
      <c r="C92" s="22"/>
      <c r="D92" s="22"/>
      <c r="E92" s="22"/>
      <c r="F92" s="22"/>
      <c r="G92" s="22"/>
      <c r="H92" s="22"/>
      <c r="I92" s="22"/>
      <c r="J92" s="22"/>
      <c r="K92" s="22"/>
      <c r="L92" s="102" t="s">
        <v>36</v>
      </c>
      <c r="W92" s="103"/>
      <c r="X92" s="99"/>
      <c r="Y92" s="99"/>
      <c r="Z92" s="99"/>
      <c r="AA92" s="99"/>
      <c r="AB92" s="99"/>
      <c r="AC92" s="99"/>
      <c r="AD92" s="99"/>
      <c r="AE92" s="99"/>
      <c r="AF92" s="99"/>
      <c r="AG92" s="95"/>
      <c r="AH92" s="100"/>
      <c r="AI92" s="9"/>
    </row>
    <row r="93" ht="12.75" customHeight="1">
      <c r="A93" s="98"/>
      <c r="B93" s="99"/>
      <c r="C93" s="95"/>
      <c r="D93" s="95"/>
      <c r="E93" s="95"/>
      <c r="F93" s="95"/>
      <c r="G93" s="95"/>
      <c r="H93" s="95"/>
      <c r="I93" s="95"/>
      <c r="J93" s="95"/>
      <c r="K93" s="95"/>
      <c r="L93" s="99"/>
      <c r="M93" s="99"/>
      <c r="N93" s="99"/>
      <c r="O93" s="99"/>
      <c r="P93" s="99"/>
      <c r="Q93" s="99"/>
      <c r="R93" s="99"/>
      <c r="S93" s="99"/>
      <c r="T93" s="99"/>
      <c r="U93" s="99"/>
      <c r="V93" s="99"/>
      <c r="W93" s="101" t="str">
        <f>IF(W94="3:0",L91,IF(W94="3:1",L91,IF(W94="3:2",L91,IF(W94="2:3",L95,IF(W94="1:3",L95,IF(W94="0:3",L95,""))))))</f>
        <v>Landyš Jan (121) (PINK!)</v>
      </c>
      <c r="X93" s="22"/>
      <c r="Y93" s="22"/>
      <c r="Z93" s="22"/>
      <c r="AA93" s="22"/>
      <c r="AB93" s="22"/>
      <c r="AC93" s="22"/>
      <c r="AD93" s="22"/>
      <c r="AE93" s="22"/>
      <c r="AF93" s="22"/>
      <c r="AG93" s="22"/>
      <c r="AH93" s="97"/>
      <c r="AI93" s="9"/>
    </row>
    <row r="94" ht="12.75" customHeight="1">
      <c r="A94" s="101" t="str">
        <f>IF(L83="3:0",A83,IF(L83="3:1",A83,IF(L83="3:2",A83,IF(L83="2:3",A81,IF(L83="1:3",A81,IF(L83="0:3",A81,""))))))</f>
        <v>Landyš Jan (121) (PINK!)</v>
      </c>
      <c r="B94" s="22"/>
      <c r="C94" s="22"/>
      <c r="D94" s="22"/>
      <c r="E94" s="22"/>
      <c r="F94" s="22"/>
      <c r="G94" s="22"/>
      <c r="H94" s="22"/>
      <c r="I94" s="22"/>
      <c r="J94" s="22"/>
      <c r="K94" s="22"/>
      <c r="L94" s="99"/>
      <c r="M94" s="99"/>
      <c r="N94" s="99"/>
      <c r="O94" s="99"/>
      <c r="P94" s="99"/>
      <c r="Q94" s="99"/>
      <c r="R94" s="99"/>
      <c r="S94" s="99"/>
      <c r="T94" s="99"/>
      <c r="U94" s="99"/>
      <c r="V94" s="99"/>
      <c r="W94" s="102" t="s">
        <v>37</v>
      </c>
      <c r="AH94" s="97"/>
      <c r="AI94" s="9"/>
    </row>
    <row r="95" ht="12.75" customHeight="1">
      <c r="A95" s="103"/>
      <c r="B95" s="99"/>
      <c r="C95" s="95"/>
      <c r="D95" s="95"/>
      <c r="E95" s="95"/>
      <c r="F95" s="95"/>
      <c r="G95" s="95"/>
      <c r="H95" s="95"/>
      <c r="I95" s="95"/>
      <c r="J95" s="95"/>
      <c r="K95" s="100"/>
      <c r="L95" s="101" t="str">
        <f>IF(L96="3:0",A94,IF(L96="3:1",A94,IF(L96="3:2",A94,IF(L96="2:3",A96,IF(L96="1:3",A96,IF(L96="0:3",A96,""))))))</f>
        <v>Landyš Jan (121) (PINK!)</v>
      </c>
      <c r="M95" s="22"/>
      <c r="N95" s="22"/>
      <c r="O95" s="22"/>
      <c r="P95" s="22"/>
      <c r="Q95" s="22"/>
      <c r="R95" s="22"/>
      <c r="S95" s="22"/>
      <c r="T95" s="22"/>
      <c r="U95" s="22"/>
      <c r="V95" s="22"/>
      <c r="W95" s="103"/>
      <c r="X95" s="99"/>
      <c r="Y95" s="99"/>
      <c r="Z95" s="99"/>
      <c r="AA95" s="99"/>
      <c r="AB95" s="99"/>
      <c r="AC95" s="99"/>
      <c r="AD95" s="99"/>
      <c r="AE95" s="99"/>
      <c r="AF95" s="99"/>
      <c r="AG95" s="105"/>
      <c r="AH95" s="97"/>
      <c r="AI95" s="9"/>
    </row>
    <row r="96" ht="12.75" customHeight="1">
      <c r="A96" s="101" t="str">
        <f>IF(L87="3:0",A87,IF(L87="3:1",A87,IF(L87="3:2",A87,IF(L87="2:3",A85,IF(L87="1:3",A85,IF(L87="0:3",A85,""))))))</f>
        <v>Mazánek Petr (131) (Chrast.)</v>
      </c>
      <c r="B96" s="22"/>
      <c r="C96" s="22"/>
      <c r="D96" s="22"/>
      <c r="E96" s="22"/>
      <c r="F96" s="22"/>
      <c r="G96" s="22"/>
      <c r="H96" s="22"/>
      <c r="I96" s="22"/>
      <c r="J96" s="22"/>
      <c r="K96" s="22"/>
      <c r="L96" s="102" t="s">
        <v>66</v>
      </c>
      <c r="W96" s="99"/>
      <c r="X96" s="99"/>
      <c r="Y96" s="99"/>
      <c r="Z96" s="99"/>
      <c r="AA96" s="99"/>
      <c r="AB96" s="99"/>
      <c r="AC96" s="99"/>
      <c r="AD96" s="99"/>
      <c r="AE96" s="99"/>
      <c r="AF96" s="99"/>
      <c r="AG96" s="105"/>
      <c r="AH96" s="97"/>
      <c r="AI96" s="9"/>
    </row>
    <row r="97" ht="12.75" customHeight="1">
      <c r="A97" s="114"/>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5"/>
      <c r="AA97" s="111"/>
      <c r="AB97" s="111"/>
      <c r="AC97" s="111"/>
      <c r="AD97" s="111"/>
      <c r="AE97" s="111"/>
      <c r="AF97" s="111"/>
      <c r="AG97" s="111"/>
      <c r="AH97" s="116"/>
      <c r="AI97" s="9"/>
    </row>
    <row r="98" ht="12.75" customHeight="1">
      <c r="A98" s="117"/>
      <c r="B98" s="91"/>
      <c r="C98" s="91"/>
      <c r="D98" s="91"/>
      <c r="E98" s="91"/>
      <c r="F98" s="91"/>
      <c r="G98" s="91"/>
      <c r="H98" s="91"/>
      <c r="I98" s="91"/>
      <c r="J98" s="91"/>
      <c r="K98" s="91"/>
      <c r="L98" s="91"/>
      <c r="M98" s="91"/>
      <c r="N98" s="91"/>
      <c r="O98" s="91"/>
      <c r="P98" s="91"/>
      <c r="Q98" s="91"/>
      <c r="R98" s="91"/>
      <c r="S98" s="91"/>
      <c r="T98" s="91"/>
      <c r="U98" s="91"/>
      <c r="V98" s="91"/>
      <c r="W98" s="91"/>
      <c r="X98" s="91"/>
      <c r="Y98" s="91"/>
      <c r="Z98" s="118" t="s">
        <v>46</v>
      </c>
      <c r="AA98" s="91"/>
      <c r="AB98" s="91"/>
      <c r="AC98" s="91"/>
      <c r="AD98" s="91"/>
      <c r="AE98" s="91"/>
      <c r="AF98" s="91"/>
      <c r="AG98" s="91"/>
      <c r="AH98" s="119"/>
      <c r="AI98" s="9"/>
    </row>
    <row r="99" ht="12.75" customHeight="1">
      <c r="A99" s="103"/>
      <c r="B99" s="99"/>
      <c r="C99" s="99"/>
      <c r="D99" s="99"/>
      <c r="E99" s="99"/>
      <c r="F99" s="99"/>
      <c r="G99" s="99"/>
      <c r="H99" s="99"/>
      <c r="I99" s="99"/>
      <c r="J99" s="99"/>
      <c r="K99" s="99"/>
      <c r="L99" s="107" t="str">
        <f>IF(W77="3:0",L78,IF(W77="3:1",L78,IF(W77="3:2",L78,IF(W77="2:3",L74,IF(W77="1:3",L74,IF(W77="0:3",L74,""))))))</f>
        <v>Moravec Matyáš (126) (KMST)</v>
      </c>
      <c r="M99" s="22"/>
      <c r="N99" s="22"/>
      <c r="O99" s="22"/>
      <c r="P99" s="22"/>
      <c r="Q99" s="22"/>
      <c r="R99" s="22"/>
      <c r="S99" s="22"/>
      <c r="T99" s="22"/>
      <c r="U99" s="22"/>
      <c r="V99" s="22"/>
      <c r="W99" s="95"/>
      <c r="X99" s="95"/>
      <c r="Y99" s="95"/>
      <c r="Z99" s="95"/>
      <c r="AA99" s="95"/>
      <c r="AB99" s="95"/>
      <c r="AC99" s="95"/>
      <c r="AD99" s="95"/>
      <c r="AE99" s="95"/>
      <c r="AF99" s="95"/>
      <c r="AG99" s="95"/>
      <c r="AH99" s="97"/>
      <c r="AI99" s="9"/>
    </row>
    <row r="100" ht="12.75" customHeight="1">
      <c r="A100" s="103"/>
      <c r="B100" s="99"/>
      <c r="C100" s="99"/>
      <c r="D100" s="99"/>
      <c r="E100" s="99"/>
      <c r="F100" s="99"/>
      <c r="G100" s="99"/>
      <c r="H100" s="99"/>
      <c r="I100" s="99"/>
      <c r="J100" s="99"/>
      <c r="K100" s="99"/>
      <c r="L100" s="95"/>
      <c r="M100" s="99"/>
      <c r="N100" s="95"/>
      <c r="O100" s="95"/>
      <c r="P100" s="95"/>
      <c r="Q100" s="95"/>
      <c r="R100" s="95"/>
      <c r="S100" s="95"/>
      <c r="T100" s="95"/>
      <c r="U100" s="95"/>
      <c r="V100" s="100"/>
      <c r="W100" s="101" t="str">
        <f>IF(W101="3:0",L99,IF(W101="3:1",L99,IF(W101="3:2",L99,IF(W101="2:3",L101,IF(W101="1:3",L101,IF(W101="0:3",L101,""))))))</f>
        <v>Hlubuček František (125) (N. Ves)</v>
      </c>
      <c r="X100" s="22"/>
      <c r="Y100" s="22"/>
      <c r="Z100" s="22"/>
      <c r="AA100" s="22"/>
      <c r="AB100" s="22"/>
      <c r="AC100" s="22"/>
      <c r="AD100" s="22"/>
      <c r="AE100" s="22"/>
      <c r="AF100" s="22"/>
      <c r="AG100" s="22"/>
      <c r="AH100" s="97"/>
      <c r="AI100" s="9"/>
    </row>
    <row r="101" ht="12.75" customHeight="1">
      <c r="A101" s="103"/>
      <c r="B101" s="99"/>
      <c r="C101" s="99"/>
      <c r="D101" s="99"/>
      <c r="E101" s="99"/>
      <c r="F101" s="99"/>
      <c r="G101" s="99"/>
      <c r="H101" s="99"/>
      <c r="I101" s="99"/>
      <c r="J101" s="99"/>
      <c r="K101" s="99"/>
      <c r="L101" s="107" t="str">
        <f>IF(W85="3:0",L86,IF(W85="3:1",L86,IF(W85="3:2",L86,IF(W85="2:3",L82,IF(W85="1:3",L82,IF(W85="0:3",L82,""))))))</f>
        <v>Hlubuček František (125) (N. Ves)</v>
      </c>
      <c r="M101" s="22"/>
      <c r="N101" s="22"/>
      <c r="O101" s="22"/>
      <c r="P101" s="22"/>
      <c r="Q101" s="22"/>
      <c r="R101" s="22"/>
      <c r="S101" s="22"/>
      <c r="T101" s="22"/>
      <c r="U101" s="22"/>
      <c r="V101" s="22"/>
      <c r="W101" s="102" t="s">
        <v>37</v>
      </c>
      <c r="AH101" s="97"/>
      <c r="AI101" s="9"/>
    </row>
    <row r="102" ht="12.75" customHeight="1">
      <c r="A102" s="114"/>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5"/>
      <c r="AA102" s="111"/>
      <c r="AB102" s="111"/>
      <c r="AC102" s="111"/>
      <c r="AD102" s="111"/>
      <c r="AE102" s="111"/>
      <c r="AF102" s="111"/>
      <c r="AG102" s="111"/>
      <c r="AH102" s="116"/>
      <c r="AI102" s="9"/>
    </row>
    <row r="103" ht="12.75" customHeight="1">
      <c r="A103" s="117"/>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118" t="s">
        <v>47</v>
      </c>
      <c r="AA103" s="91"/>
      <c r="AB103" s="91"/>
      <c r="AC103" s="91"/>
      <c r="AD103" s="91"/>
      <c r="AE103" s="91"/>
      <c r="AF103" s="91"/>
      <c r="AG103" s="91"/>
      <c r="AH103" s="119"/>
      <c r="AI103" s="9"/>
    </row>
    <row r="104" ht="12.75" customHeight="1">
      <c r="A104" s="103"/>
      <c r="B104" s="99"/>
      <c r="C104" s="99"/>
      <c r="D104" s="99"/>
      <c r="E104" s="99"/>
      <c r="F104" s="99"/>
      <c r="G104" s="99"/>
      <c r="H104" s="99"/>
      <c r="I104" s="99"/>
      <c r="J104" s="99"/>
      <c r="K104" s="99"/>
      <c r="L104" s="107" t="str">
        <f>IF(L92="3:0",A92,IF(L92="3:1",A92,IF(L92="3:2",A92,IF(L92="2:3",A90,IF(L92="1:3",A90,IF(L92="0:3",A90,""))))))</f>
        <v>Brát Štěpán (118) (PINK!)</v>
      </c>
      <c r="M104" s="22"/>
      <c r="N104" s="22"/>
      <c r="O104" s="22"/>
      <c r="P104" s="22"/>
      <c r="Q104" s="22"/>
      <c r="R104" s="22"/>
      <c r="S104" s="22"/>
      <c r="T104" s="22"/>
      <c r="U104" s="22"/>
      <c r="V104" s="22"/>
      <c r="W104" s="95"/>
      <c r="X104" s="95"/>
      <c r="Y104" s="95"/>
      <c r="Z104" s="95"/>
      <c r="AA104" s="95"/>
      <c r="AB104" s="95"/>
      <c r="AC104" s="95"/>
      <c r="AD104" s="95"/>
      <c r="AE104" s="95"/>
      <c r="AF104" s="95"/>
      <c r="AG104" s="95"/>
      <c r="AH104" s="97"/>
      <c r="AI104" s="9"/>
    </row>
    <row r="105" ht="12.75" customHeight="1">
      <c r="A105" s="103"/>
      <c r="B105" s="99"/>
      <c r="C105" s="99"/>
      <c r="D105" s="99"/>
      <c r="E105" s="99"/>
      <c r="F105" s="99"/>
      <c r="G105" s="99"/>
      <c r="H105" s="99"/>
      <c r="I105" s="99"/>
      <c r="J105" s="99"/>
      <c r="K105" s="99"/>
      <c r="L105" s="95"/>
      <c r="M105" s="99"/>
      <c r="N105" s="95"/>
      <c r="O105" s="95"/>
      <c r="P105" s="95"/>
      <c r="Q105" s="95"/>
      <c r="R105" s="95"/>
      <c r="S105" s="95"/>
      <c r="T105" s="95"/>
      <c r="U105" s="95"/>
      <c r="V105" s="100"/>
      <c r="W105" s="101" t="str">
        <f>IF(W106="3:0",L104,IF(W106="3:1",L104,IF(W106="3:2",L104,IF(W106="2:3",L106,IF(W106="1:3",L106,IF(W106="0:3",L106,""))))))</f>
        <v>Mazánek Petr (131) (Chrast.)</v>
      </c>
      <c r="X105" s="22"/>
      <c r="Y105" s="22"/>
      <c r="Z105" s="22"/>
      <c r="AA105" s="22"/>
      <c r="AB105" s="22"/>
      <c r="AC105" s="22"/>
      <c r="AD105" s="22"/>
      <c r="AE105" s="22"/>
      <c r="AF105" s="22"/>
      <c r="AG105" s="22"/>
      <c r="AH105" s="97"/>
      <c r="AI105" s="9"/>
    </row>
    <row r="106" ht="12.75" customHeight="1">
      <c r="A106" s="103"/>
      <c r="B106" s="99"/>
      <c r="C106" s="99"/>
      <c r="D106" s="99"/>
      <c r="E106" s="99"/>
      <c r="F106" s="99"/>
      <c r="G106" s="99"/>
      <c r="H106" s="99"/>
      <c r="I106" s="99"/>
      <c r="J106" s="99"/>
      <c r="K106" s="99"/>
      <c r="L106" s="107" t="str">
        <f>IF(L96="3:0",A96,IF(L96="3:1",A96,IF(L96="3:2",A96,IF(L96="2:3",A94,IF(L96="1:3",A94,IF(L96="0:3",A94,""))))))</f>
        <v>Mazánek Petr (131) (Chrast.)</v>
      </c>
      <c r="M106" s="22"/>
      <c r="N106" s="22"/>
      <c r="O106" s="22"/>
      <c r="P106" s="22"/>
      <c r="Q106" s="22"/>
      <c r="R106" s="22"/>
      <c r="S106" s="22"/>
      <c r="T106" s="22"/>
      <c r="U106" s="22"/>
      <c r="V106" s="22"/>
      <c r="W106" s="102" t="s">
        <v>39</v>
      </c>
      <c r="AH106" s="97"/>
      <c r="AI106" s="9"/>
    </row>
    <row r="107" ht="12.75" customHeight="1">
      <c r="A107" s="114"/>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6"/>
      <c r="AI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row>
    <row r="211"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row>
    <row r="212"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row>
    <row r="213"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row>
    <row r="214"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row>
    <row r="21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row>
    <row r="21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row>
    <row r="217"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row>
    <row r="218"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row>
    <row r="219"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row>
    <row r="220"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row>
    <row r="221"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row>
    <row r="222"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row>
    <row r="223"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row>
    <row r="224"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row>
    <row r="2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row>
    <row r="2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row>
    <row r="227"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row>
    <row r="228"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row>
    <row r="229"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row>
    <row r="230"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row>
    <row r="231"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row>
    <row r="232"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row>
    <row r="233"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row>
    <row r="234"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row>
    <row r="23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row>
    <row r="23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row>
    <row r="237"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row>
    <row r="238"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row>
    <row r="239"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row>
    <row r="240"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row>
    <row r="241"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row>
    <row r="242"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row>
    <row r="243"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row>
    <row r="244"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row>
    <row r="24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row>
    <row r="24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row>
    <row r="247"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row>
    <row r="248"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row>
    <row r="249"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row>
    <row r="250"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row>
    <row r="251"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row>
    <row r="252"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row>
    <row r="253"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row>
    <row r="254"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row>
    <row r="25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row>
    <row r="25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row>
    <row r="257"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row>
    <row r="258"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row>
    <row r="259"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row>
    <row r="260"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row>
    <row r="261"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row>
    <row r="262"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row>
    <row r="263"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row>
    <row r="264"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row>
    <row r="26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row>
    <row r="26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row>
    <row r="267"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row>
    <row r="268"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row>
    <row r="269"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row>
    <row r="270"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row>
    <row r="271"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row>
    <row r="272"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row>
    <row r="273"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row>
    <row r="274"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row>
    <row r="27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row>
    <row r="27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row>
    <row r="277"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row>
    <row r="278"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row>
    <row r="279"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row>
    <row r="280"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row>
    <row r="281"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row>
    <row r="282"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row>
    <row r="283"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row>
    <row r="284"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row>
    <row r="28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row>
    <row r="298"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row>
    <row r="299"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row>
    <row r="300" ht="15.7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row>
    <row r="301" ht="15.7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row>
    <row r="302" ht="15.7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row>
    <row r="303" ht="15.7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row>
    <row r="304" ht="15.7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row>
    <row r="305" ht="15.7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row>
    <row r="306" ht="15.7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row>
    <row r="307" ht="15.7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row>
    <row r="308" ht="15.7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row>
    <row r="309" ht="15.7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row>
    <row r="310" ht="15.7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row>
    <row r="311" ht="15.7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row>
    <row r="312" ht="15.7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row>
    <row r="313" ht="15.7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row>
    <row r="314" ht="15.7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row>
    <row r="315" ht="15.7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row>
    <row r="316" ht="15.7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row>
    <row r="317" ht="15.7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row>
    <row r="318" ht="15.7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row>
    <row r="319" ht="15.7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row>
    <row r="320" ht="15.7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row>
    <row r="321" ht="15.7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row>
    <row r="322" ht="15.7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row>
    <row r="323" ht="15.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row>
    <row r="324" ht="15.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row>
    <row r="325" ht="15.7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row>
    <row r="326" ht="15.7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row>
    <row r="327" ht="15.7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row>
    <row r="328" ht="15.7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row>
    <row r="329" ht="15.7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row>
    <row r="330" ht="15.7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row>
    <row r="331" ht="15.7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row>
    <row r="332" ht="15.7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row>
    <row r="333" ht="15.7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row>
    <row r="334" ht="15.7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row>
    <row r="335" ht="15.7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row>
    <row r="336" ht="15.7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row>
    <row r="337" ht="15.7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row>
    <row r="338" ht="15.7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row>
    <row r="339" ht="15.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row>
    <row r="340" ht="15.7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row>
    <row r="341" ht="15.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row>
    <row r="342" ht="15.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row>
    <row r="343" ht="15.7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row>
    <row r="344" ht="15.7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row>
    <row r="345" ht="15.7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row>
    <row r="346" ht="15.7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row>
    <row r="347" ht="15.7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row>
    <row r="348" ht="15.7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row>
    <row r="349" ht="15.7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row>
    <row r="350" ht="15.7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row>
    <row r="351" ht="15.7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row>
    <row r="352" ht="15.7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row>
    <row r="353" ht="15.7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row>
    <row r="354" ht="15.7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row>
    <row r="355" ht="15.7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row>
    <row r="356" ht="15.7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row>
    <row r="357" ht="15.7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row>
    <row r="358" ht="15.7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row>
    <row r="359" ht="15.7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row>
    <row r="360" ht="15.7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row>
    <row r="361" ht="15.7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row>
    <row r="362" ht="15.7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row>
    <row r="363" ht="15.7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row>
    <row r="364" ht="15.7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row>
    <row r="365" ht="15.7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row>
    <row r="366" ht="15.7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row>
    <row r="367" ht="15.7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row>
    <row r="368" ht="15.7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row>
    <row r="369" ht="15.7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row>
    <row r="370" ht="15.7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row>
    <row r="371" ht="15.7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row>
    <row r="372" ht="15.7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row>
    <row r="373" ht="15.7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row>
    <row r="374" ht="15.7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row>
    <row r="375" ht="15.7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row>
    <row r="932" ht="15.7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row>
    <row r="933" ht="15.7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row>
    <row r="934" ht="15.7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row>
    <row r="935" ht="15.7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row>
    <row r="936" ht="15.7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row>
    <row r="937" ht="15.7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row>
    <row r="938" ht="15.7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row>
    <row r="939" ht="15.7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row>
    <row r="940" ht="15.7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row>
    <row r="941" ht="15.7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row>
    <row r="942" ht="15.7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row>
    <row r="943" ht="15.7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row>
    <row r="944" ht="15.7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row>
    <row r="945" ht="15.7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row>
    <row r="946" ht="15.7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row>
    <row r="947" ht="15.7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row>
    <row r="948" ht="15.7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row>
    <row r="949" ht="15.7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row>
    <row r="950" ht="15.7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row>
    <row r="951" ht="15.7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row>
    <row r="952" ht="15.7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row>
    <row r="953" ht="15.7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row>
    <row r="954" ht="15.7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row>
    <row r="955" ht="15.7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row>
    <row r="956" ht="15.7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row>
    <row r="957" ht="15.7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row>
    <row r="958" ht="15.7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row>
    <row r="959" ht="15.7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row>
    <row r="960" ht="15.7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row>
    <row r="961" ht="15.7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row>
    <row r="962" ht="15.7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row>
    <row r="963" ht="15.7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row>
    <row r="964" ht="15.7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row>
    <row r="965" ht="15.7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row>
    <row r="966" ht="15.7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row>
    <row r="967" ht="15.7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row>
    <row r="968" ht="15.7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row>
    <row r="969" ht="15.7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row>
    <row r="970" ht="15.7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row>
    <row r="971" ht="15.7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row>
    <row r="972" ht="15.7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row>
    <row r="973" ht="15.7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row>
    <row r="974" ht="15.7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row>
    <row r="975" ht="15.7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row>
    <row r="976" ht="15.7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row>
    <row r="977" ht="15.7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row>
    <row r="978" ht="15.7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row>
    <row r="979" ht="15.7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row>
    <row r="980" ht="15.7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row>
    <row r="981" ht="15.7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row>
    <row r="982" ht="15.7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row>
    <row r="983" ht="15.7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row>
    <row r="984" ht="15.7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row>
    <row r="985" ht="15.7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row>
    <row r="986" ht="15.7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row>
    <row r="987" ht="15.7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row>
    <row r="988" ht="15.7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row>
    <row r="989" ht="15.7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row>
    <row r="990" ht="15.7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row>
    <row r="991" ht="15.7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row>
    <row r="992" ht="15.7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row>
    <row r="993" ht="15.7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row>
    <row r="994" ht="15.7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row>
    <row r="995" ht="15.7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row>
    <row r="996" ht="15.7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row>
    <row r="997" ht="15.75" customHeight="1">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row>
    <row r="998" ht="15.75" customHeight="1">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row>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div_E!$B$5:$B$26</formula1>
    </dataValidation>
    <dataValidation type="list" allowBlank="1" showErrorMessage="1" sqref="B5:B8 B11:B14 B17:B20 B23:B26">
      <formula1>seznam!$K:$K</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showGridLines="0" workbookViewId="0"/>
  </sheetViews>
  <sheetFormatPr customHeight="1" defaultColWidth="14.43" defaultRowHeight="15.0"/>
  <cols>
    <col customWidth="1" min="1" max="33" width="2.86"/>
    <col customWidth="1" min="34" max="35" width="3.14"/>
  </cols>
  <sheetData>
    <row r="1">
      <c r="A1" s="1" t="s">
        <v>0</v>
      </c>
      <c r="B1" s="2"/>
      <c r="C1" s="2"/>
      <c r="D1" s="2"/>
      <c r="E1" s="2"/>
      <c r="F1" s="2"/>
      <c r="G1" s="2"/>
      <c r="H1" s="2"/>
      <c r="I1" s="2"/>
      <c r="J1" s="3"/>
      <c r="K1" s="4" t="s">
        <v>1</v>
      </c>
      <c r="L1" s="2"/>
      <c r="M1" s="2"/>
      <c r="N1" s="2"/>
      <c r="O1" s="2"/>
      <c r="P1" s="2"/>
      <c r="Q1" s="2"/>
      <c r="R1" s="2"/>
      <c r="S1" s="2"/>
      <c r="T1" s="5"/>
      <c r="U1" s="144" t="s">
        <v>2</v>
      </c>
      <c r="V1" s="2"/>
      <c r="W1" s="2"/>
      <c r="X1" s="145" t="s">
        <v>121</v>
      </c>
      <c r="Y1" s="2"/>
      <c r="Z1" s="2"/>
      <c r="AA1" s="145" t="s">
        <v>4</v>
      </c>
      <c r="AB1" s="2"/>
      <c r="AC1" s="2"/>
      <c r="AD1" s="2"/>
      <c r="AE1" s="2"/>
      <c r="AF1" s="2"/>
      <c r="AG1" s="2"/>
      <c r="AH1" s="8"/>
      <c r="AI1" s="9"/>
    </row>
    <row r="2" ht="9.0" customHeight="1">
      <c r="A2" s="10"/>
      <c r="B2" s="11"/>
      <c r="C2" s="11"/>
      <c r="D2" s="11"/>
      <c r="E2" s="11"/>
      <c r="F2" s="11"/>
      <c r="G2" s="11"/>
      <c r="H2" s="11"/>
      <c r="I2" s="11"/>
      <c r="J2" s="11"/>
      <c r="K2" s="11"/>
      <c r="L2" s="11"/>
      <c r="M2" s="11"/>
      <c r="N2" s="11"/>
      <c r="O2" s="12"/>
      <c r="P2" s="12"/>
      <c r="Q2" s="12"/>
      <c r="R2" s="12"/>
      <c r="S2" s="12"/>
      <c r="T2" s="12"/>
      <c r="U2" s="12"/>
      <c r="V2" s="12"/>
      <c r="W2" s="12"/>
      <c r="X2" s="12"/>
      <c r="Y2" s="12"/>
      <c r="Z2" s="12"/>
      <c r="AA2" s="12"/>
      <c r="AB2" s="12"/>
      <c r="AC2" s="12"/>
      <c r="AD2" s="12"/>
      <c r="AE2" s="12"/>
      <c r="AF2" s="12"/>
      <c r="AG2" s="12"/>
      <c r="AH2" s="9"/>
      <c r="AI2" s="9"/>
    </row>
    <row r="3" ht="9.0" customHeight="1">
      <c r="A3" s="10"/>
      <c r="B3" s="11"/>
      <c r="C3" s="11"/>
      <c r="D3" s="11"/>
      <c r="E3" s="11"/>
      <c r="F3" s="11"/>
      <c r="G3" s="11"/>
      <c r="H3" s="11"/>
      <c r="I3" s="11"/>
      <c r="J3" s="11"/>
      <c r="K3" s="11"/>
      <c r="L3" s="11"/>
      <c r="M3" s="11"/>
      <c r="N3" s="11"/>
      <c r="O3" s="12"/>
      <c r="P3" s="12"/>
      <c r="Q3" s="12"/>
      <c r="R3" s="12"/>
      <c r="S3" s="12"/>
      <c r="T3" s="12"/>
      <c r="U3" s="12"/>
      <c r="V3" s="12"/>
      <c r="W3" s="12"/>
      <c r="X3" s="12"/>
      <c r="Y3" s="12"/>
      <c r="Z3" s="12"/>
      <c r="AA3" s="12"/>
      <c r="AB3" s="12"/>
      <c r="AC3" s="12"/>
      <c r="AD3" s="12"/>
      <c r="AE3" s="12"/>
      <c r="AF3" s="12"/>
      <c r="AG3" s="12"/>
      <c r="AH3" s="9"/>
      <c r="AI3" s="9"/>
    </row>
    <row r="4" ht="16.5" customHeight="1">
      <c r="A4" s="13"/>
      <c r="B4" s="2"/>
      <c r="C4" s="14" t="s">
        <v>5</v>
      </c>
      <c r="D4" s="2"/>
      <c r="E4" s="2"/>
      <c r="F4" s="2"/>
      <c r="G4" s="2"/>
      <c r="H4" s="2"/>
      <c r="I4" s="2"/>
      <c r="J4" s="2"/>
      <c r="K4" s="2"/>
      <c r="L4" s="2"/>
      <c r="M4" s="2"/>
      <c r="N4" s="8"/>
      <c r="O4" s="15">
        <v>1.0</v>
      </c>
      <c r="P4" s="2"/>
      <c r="Q4" s="16"/>
      <c r="R4" s="17">
        <v>2.0</v>
      </c>
      <c r="S4" s="2"/>
      <c r="T4" s="16"/>
      <c r="U4" s="17">
        <v>3.0</v>
      </c>
      <c r="V4" s="2"/>
      <c r="W4" s="16"/>
      <c r="X4" s="17">
        <v>4.0</v>
      </c>
      <c r="Y4" s="2"/>
      <c r="Z4" s="8"/>
      <c r="AA4" s="18" t="s">
        <v>6</v>
      </c>
      <c r="AB4" s="18" t="s">
        <v>7</v>
      </c>
      <c r="AC4" s="17" t="s">
        <v>8</v>
      </c>
      <c r="AD4" s="2"/>
      <c r="AE4" s="16"/>
      <c r="AF4" s="17" t="s">
        <v>9</v>
      </c>
      <c r="AG4" s="19" t="s">
        <v>10</v>
      </c>
      <c r="AH4" s="8"/>
      <c r="AI4" s="9"/>
    </row>
    <row r="5" ht="16.5" customHeight="1">
      <c r="A5" s="20">
        <v>1.0</v>
      </c>
      <c r="B5" s="21" t="s">
        <v>122</v>
      </c>
      <c r="C5" s="22"/>
      <c r="D5" s="22"/>
      <c r="E5" s="22"/>
      <c r="F5" s="22"/>
      <c r="G5" s="22"/>
      <c r="H5" s="22"/>
      <c r="I5" s="22"/>
      <c r="J5" s="22"/>
      <c r="K5" s="22"/>
      <c r="L5" s="22"/>
      <c r="M5" s="22"/>
      <c r="N5" s="22"/>
      <c r="O5" s="23" t="s">
        <v>12</v>
      </c>
      <c r="P5" s="24"/>
      <c r="Q5" s="25"/>
      <c r="R5" s="26">
        <v>3.0</v>
      </c>
      <c r="S5" s="27" t="s">
        <v>13</v>
      </c>
      <c r="T5" s="28">
        <v>0.0</v>
      </c>
      <c r="U5" s="29">
        <v>3.0</v>
      </c>
      <c r="V5" s="30" t="s">
        <v>13</v>
      </c>
      <c r="W5" s="31">
        <v>1.0</v>
      </c>
      <c r="X5" s="26">
        <v>3.0</v>
      </c>
      <c r="Y5" s="27" t="s">
        <v>13</v>
      </c>
      <c r="Z5" s="26">
        <v>1.0</v>
      </c>
      <c r="AA5" s="32">
        <f>IF(B5&lt;&gt;"",SUM(IF(R5&gt;T5,1,0),IF(U5&gt;W5,1,0),IF(X5&gt;Z5,1,0)),"")</f>
        <v>3</v>
      </c>
      <c r="AB5" s="33">
        <f>IF(B5&lt;&gt;"",SUM(IF(R5&lt;T5,1,0),IF(U5&lt;W5,1,0),IF(X5&lt;Z5,1,0)),"")</f>
        <v>0</v>
      </c>
      <c r="AC5" s="34">
        <f>IF(B5&lt;&gt;"",R5+U5+X5,"")</f>
        <v>9</v>
      </c>
      <c r="AD5" s="34" t="s">
        <v>13</v>
      </c>
      <c r="AE5" s="35">
        <f>IF(B5&lt;&gt;"",T5+W5+Z5,"")</f>
        <v>2</v>
      </c>
      <c r="AF5" s="36">
        <f t="shared" ref="AF5:AF8" si="1">IF(B5&lt;&gt;"",(AA5*2)+AB5,"")</f>
        <v>6</v>
      </c>
      <c r="AG5" s="37">
        <f t="shared" ref="AG5:AG8" si="2">IF(B5&lt;&gt;"",RANK(AF5,$AF$5:$AF$8,0),"")</f>
        <v>1</v>
      </c>
      <c r="AH5" s="38"/>
      <c r="AI5" s="9"/>
    </row>
    <row r="6" ht="16.5" customHeight="1">
      <c r="A6" s="39">
        <v>2.0</v>
      </c>
      <c r="B6" s="21" t="s">
        <v>123</v>
      </c>
      <c r="C6" s="22"/>
      <c r="D6" s="22"/>
      <c r="E6" s="22"/>
      <c r="F6" s="22"/>
      <c r="G6" s="22"/>
      <c r="H6" s="22"/>
      <c r="I6" s="22"/>
      <c r="J6" s="22"/>
      <c r="K6" s="22"/>
      <c r="L6" s="22"/>
      <c r="M6" s="22"/>
      <c r="N6" s="22"/>
      <c r="O6" s="40">
        <f>T5</f>
        <v>0</v>
      </c>
      <c r="P6" s="41" t="s">
        <v>13</v>
      </c>
      <c r="Q6" s="42">
        <f>R5</f>
        <v>3</v>
      </c>
      <c r="R6" s="43" t="s">
        <v>12</v>
      </c>
      <c r="S6" s="44"/>
      <c r="T6" s="45"/>
      <c r="U6" s="46">
        <v>0.0</v>
      </c>
      <c r="V6" s="47" t="s">
        <v>13</v>
      </c>
      <c r="W6" s="48">
        <v>3.0</v>
      </c>
      <c r="X6" s="46">
        <v>3.0</v>
      </c>
      <c r="Y6" s="47" t="s">
        <v>13</v>
      </c>
      <c r="Z6" s="49">
        <v>2.0</v>
      </c>
      <c r="AA6" s="50">
        <f>IF(B6&lt;&gt;"",SUM(IF(O6&gt;Q6,1,0),IF(U6&gt;W6,1,0),IF(X6&gt;Z6,1,0)),"")</f>
        <v>1</v>
      </c>
      <c r="AB6" s="51">
        <f>IF(B6&lt;&gt;"",SUM(IF(O6&lt;Q6,1,0),IF(U6&lt;W6,1,0),IF(X6&lt;Z6,1,0)),"")</f>
        <v>2</v>
      </c>
      <c r="AC6" s="52">
        <f>IF(B6&lt;&gt;"",O6+U6+X6,"")</f>
        <v>3</v>
      </c>
      <c r="AD6" s="53" t="s">
        <v>13</v>
      </c>
      <c r="AE6" s="54">
        <f>IF(B6&lt;&gt;"",Q6+W6+Z6,"")</f>
        <v>8</v>
      </c>
      <c r="AF6" s="55">
        <f t="shared" si="1"/>
        <v>4</v>
      </c>
      <c r="AG6" s="37">
        <f t="shared" si="2"/>
        <v>3</v>
      </c>
      <c r="AH6" s="38"/>
      <c r="AI6" s="56"/>
    </row>
    <row r="7" ht="16.5" customHeight="1">
      <c r="A7" s="57">
        <v>3.0</v>
      </c>
      <c r="B7" s="21" t="s">
        <v>124</v>
      </c>
      <c r="C7" s="22"/>
      <c r="D7" s="22"/>
      <c r="E7" s="22"/>
      <c r="F7" s="22"/>
      <c r="G7" s="22"/>
      <c r="H7" s="22"/>
      <c r="I7" s="22"/>
      <c r="J7" s="22"/>
      <c r="K7" s="22"/>
      <c r="L7" s="22"/>
      <c r="M7" s="22"/>
      <c r="N7" s="22"/>
      <c r="O7" s="58">
        <f>W5</f>
        <v>1</v>
      </c>
      <c r="P7" s="59" t="s">
        <v>13</v>
      </c>
      <c r="Q7" s="60">
        <f>U5</f>
        <v>3</v>
      </c>
      <c r="R7" s="61">
        <f>W6</f>
        <v>3</v>
      </c>
      <c r="S7" s="59" t="s">
        <v>13</v>
      </c>
      <c r="T7" s="60">
        <f>U6</f>
        <v>0</v>
      </c>
      <c r="U7" s="43" t="s">
        <v>12</v>
      </c>
      <c r="V7" s="44"/>
      <c r="W7" s="45"/>
      <c r="X7" s="46">
        <v>3.0</v>
      </c>
      <c r="Y7" s="47" t="s">
        <v>13</v>
      </c>
      <c r="Z7" s="49">
        <v>0.0</v>
      </c>
      <c r="AA7" s="50">
        <f>IF(B7&lt;&gt;"",SUM(IF(O7&gt;Q7,1,0),IF(R7&gt;T7,1,0),IF(X7&gt;Z7,1,0)),"")</f>
        <v>2</v>
      </c>
      <c r="AB7" s="51">
        <f>IF(B7&lt;&gt;"",SUM(IF(O7&lt;Q7,1,0),IF(R7&lt;T7,1,0),IF(X7&lt;Z7,1,0)),"")</f>
        <v>1</v>
      </c>
      <c r="AC7" s="52">
        <f>IF(B7&lt;&gt;"",O7+R7+X7,"")</f>
        <v>7</v>
      </c>
      <c r="AD7" s="53" t="s">
        <v>13</v>
      </c>
      <c r="AE7" s="54">
        <f>IF(B7&lt;&gt;"",Q7+T7+Z7,"")</f>
        <v>3</v>
      </c>
      <c r="AF7" s="55">
        <f t="shared" si="1"/>
        <v>5</v>
      </c>
      <c r="AG7" s="37">
        <f t="shared" si="2"/>
        <v>2</v>
      </c>
      <c r="AH7" s="38"/>
      <c r="AI7" s="56"/>
    </row>
    <row r="8" ht="16.5" customHeight="1">
      <c r="A8" s="62">
        <v>4.0</v>
      </c>
      <c r="B8" s="63" t="s">
        <v>125</v>
      </c>
      <c r="C8" s="64"/>
      <c r="D8" s="64"/>
      <c r="E8" s="64"/>
      <c r="F8" s="64"/>
      <c r="G8" s="64"/>
      <c r="H8" s="64"/>
      <c r="I8" s="64"/>
      <c r="J8" s="64"/>
      <c r="K8" s="64"/>
      <c r="L8" s="64"/>
      <c r="M8" s="64"/>
      <c r="N8" s="64"/>
      <c r="O8" s="65">
        <f>Z5</f>
        <v>1</v>
      </c>
      <c r="P8" s="66" t="s">
        <v>13</v>
      </c>
      <c r="Q8" s="67">
        <f>X5</f>
        <v>3</v>
      </c>
      <c r="R8" s="68">
        <f>Z6</f>
        <v>2</v>
      </c>
      <c r="S8" s="66" t="s">
        <v>13</v>
      </c>
      <c r="T8" s="69">
        <f>X6</f>
        <v>3</v>
      </c>
      <c r="U8" s="68">
        <f>Z7</f>
        <v>0</v>
      </c>
      <c r="V8" s="70" t="s">
        <v>13</v>
      </c>
      <c r="W8" s="69">
        <f>X7</f>
        <v>3</v>
      </c>
      <c r="X8" s="71" t="s">
        <v>12</v>
      </c>
      <c r="Y8" s="72"/>
      <c r="Z8" s="73"/>
      <c r="AA8" s="74">
        <f>IF(B8&lt;&gt;"",SUM(IF(O8&gt;Q8,1,0),IF(R8&gt;T8,1,0),IF(U8&gt;W8,1,0)),"")</f>
        <v>0</v>
      </c>
      <c r="AB8" s="75">
        <f>IF(B8&lt;&gt;"",SUM(IF(O8&lt;Q8,1,0),IF(R8&lt;T8,1,0),IF(U8&lt;W8,1,0)),"")</f>
        <v>3</v>
      </c>
      <c r="AC8" s="76">
        <f>IF(B8&lt;&gt;"",O8+R8+U8,"")</f>
        <v>3</v>
      </c>
      <c r="AD8" s="77" t="s">
        <v>13</v>
      </c>
      <c r="AE8" s="78">
        <f>IF(B8&lt;&gt;"",Q8+T8+W8,"")</f>
        <v>9</v>
      </c>
      <c r="AF8" s="79">
        <f t="shared" si="1"/>
        <v>3</v>
      </c>
      <c r="AG8" s="80">
        <f t="shared" si="2"/>
        <v>4</v>
      </c>
      <c r="AH8" s="81"/>
      <c r="AI8" s="56"/>
    </row>
    <row r="9" ht="16.5" customHeight="1">
      <c r="A9" s="9"/>
      <c r="B9" s="11"/>
      <c r="C9" s="11"/>
      <c r="D9" s="11"/>
      <c r="E9" s="11"/>
      <c r="F9" s="11"/>
      <c r="G9" s="11"/>
      <c r="H9" s="11"/>
      <c r="I9" s="11"/>
      <c r="J9" s="11"/>
      <c r="K9" s="11"/>
      <c r="L9" s="11"/>
      <c r="M9" s="11"/>
      <c r="N9" s="11"/>
      <c r="O9" s="12"/>
      <c r="P9" s="12"/>
      <c r="Q9" s="12"/>
      <c r="R9" s="12"/>
      <c r="S9" s="12"/>
      <c r="T9" s="12"/>
      <c r="U9" s="12"/>
      <c r="V9" s="12"/>
      <c r="W9" s="12"/>
      <c r="X9" s="12"/>
      <c r="Y9" s="12"/>
      <c r="Z9" s="12"/>
      <c r="AA9" s="12"/>
      <c r="AB9" s="12"/>
      <c r="AC9" s="12"/>
      <c r="AD9" s="12"/>
      <c r="AE9" s="12"/>
      <c r="AF9" s="82"/>
      <c r="AG9" s="82"/>
      <c r="AH9" s="9"/>
      <c r="AI9" s="9"/>
    </row>
    <row r="10" ht="16.5" customHeight="1">
      <c r="A10" s="13"/>
      <c r="B10" s="2"/>
      <c r="C10" s="83" t="s">
        <v>17</v>
      </c>
      <c r="D10" s="2"/>
      <c r="E10" s="2"/>
      <c r="F10" s="2"/>
      <c r="G10" s="2"/>
      <c r="H10" s="2"/>
      <c r="I10" s="2"/>
      <c r="J10" s="2"/>
      <c r="K10" s="2"/>
      <c r="L10" s="2"/>
      <c r="M10" s="2"/>
      <c r="N10" s="8"/>
      <c r="O10" s="15">
        <v>1.0</v>
      </c>
      <c r="P10" s="2"/>
      <c r="Q10" s="16"/>
      <c r="R10" s="17">
        <v>2.0</v>
      </c>
      <c r="S10" s="2"/>
      <c r="T10" s="16"/>
      <c r="U10" s="17">
        <v>3.0</v>
      </c>
      <c r="V10" s="2"/>
      <c r="W10" s="16"/>
      <c r="X10" s="17">
        <v>4.0</v>
      </c>
      <c r="Y10" s="2"/>
      <c r="Z10" s="8"/>
      <c r="AA10" s="18" t="s">
        <v>6</v>
      </c>
      <c r="AB10" s="18" t="s">
        <v>7</v>
      </c>
      <c r="AC10" s="17" t="s">
        <v>8</v>
      </c>
      <c r="AD10" s="2"/>
      <c r="AE10" s="16"/>
      <c r="AF10" s="17" t="s">
        <v>9</v>
      </c>
      <c r="AG10" s="19" t="s">
        <v>10</v>
      </c>
      <c r="AH10" s="8"/>
      <c r="AI10" s="9"/>
    </row>
    <row r="11" ht="16.5" customHeight="1">
      <c r="A11" s="20">
        <v>1.0</v>
      </c>
      <c r="B11" s="21" t="s">
        <v>126</v>
      </c>
      <c r="C11" s="22"/>
      <c r="D11" s="22"/>
      <c r="E11" s="22"/>
      <c r="F11" s="22"/>
      <c r="G11" s="22"/>
      <c r="H11" s="22"/>
      <c r="I11" s="22"/>
      <c r="J11" s="22"/>
      <c r="K11" s="22"/>
      <c r="L11" s="22"/>
      <c r="M11" s="22"/>
      <c r="N11" s="22"/>
      <c r="O11" s="23" t="s">
        <v>12</v>
      </c>
      <c r="P11" s="24"/>
      <c r="Q11" s="25"/>
      <c r="R11" s="26">
        <v>1.0</v>
      </c>
      <c r="S11" s="27" t="s">
        <v>13</v>
      </c>
      <c r="T11" s="28">
        <v>3.0</v>
      </c>
      <c r="U11" s="29">
        <v>3.0</v>
      </c>
      <c r="V11" s="30" t="s">
        <v>13</v>
      </c>
      <c r="W11" s="31">
        <v>2.0</v>
      </c>
      <c r="X11" s="26">
        <v>0.0</v>
      </c>
      <c r="Y11" s="27" t="s">
        <v>13</v>
      </c>
      <c r="Z11" s="26">
        <v>3.0</v>
      </c>
      <c r="AA11" s="32">
        <f>IF(B11&lt;&gt;"",SUM(IF(R11&gt;T11,1,0),IF(U11&gt;W11,1,0),IF(X11&gt;Z11,1,0)),"")</f>
        <v>1</v>
      </c>
      <c r="AB11" s="33">
        <f>IF(B11&lt;&gt;"",SUM(IF(R11&lt;T11,1,0),IF(U11&lt;W11,1,0),IF(X11&lt;Z11,1,0)),"")</f>
        <v>2</v>
      </c>
      <c r="AC11" s="34">
        <f>IF(B11&lt;&gt;"",R11+U11+X11,"")</f>
        <v>4</v>
      </c>
      <c r="AD11" s="34" t="s">
        <v>13</v>
      </c>
      <c r="AE11" s="35">
        <f>IF(B11&lt;&gt;"",T11+W11+Z11,"")</f>
        <v>8</v>
      </c>
      <c r="AF11" s="36">
        <f t="shared" ref="AF11:AF14" si="3">IF(B11&lt;&gt;"",(AA11*2)+AB11,"")</f>
        <v>4</v>
      </c>
      <c r="AG11" s="84">
        <v>4.0</v>
      </c>
      <c r="AH11" s="38"/>
      <c r="AI11" s="56" t="s">
        <v>20</v>
      </c>
    </row>
    <row r="12" ht="16.5" customHeight="1">
      <c r="A12" s="39">
        <v>2.0</v>
      </c>
      <c r="B12" s="21" t="s">
        <v>127</v>
      </c>
      <c r="C12" s="22"/>
      <c r="D12" s="22"/>
      <c r="E12" s="22"/>
      <c r="F12" s="22"/>
      <c r="G12" s="22"/>
      <c r="H12" s="22"/>
      <c r="I12" s="22"/>
      <c r="J12" s="22"/>
      <c r="K12" s="22"/>
      <c r="L12" s="22"/>
      <c r="M12" s="22"/>
      <c r="N12" s="22"/>
      <c r="O12" s="40">
        <f>T11</f>
        <v>3</v>
      </c>
      <c r="P12" s="41" t="s">
        <v>13</v>
      </c>
      <c r="Q12" s="42">
        <f>R11</f>
        <v>1</v>
      </c>
      <c r="R12" s="43" t="s">
        <v>12</v>
      </c>
      <c r="S12" s="44"/>
      <c r="T12" s="45"/>
      <c r="U12" s="46">
        <v>1.0</v>
      </c>
      <c r="V12" s="47" t="s">
        <v>13</v>
      </c>
      <c r="W12" s="48">
        <v>3.0</v>
      </c>
      <c r="X12" s="46">
        <v>2.0</v>
      </c>
      <c r="Y12" s="47" t="s">
        <v>13</v>
      </c>
      <c r="Z12" s="49">
        <v>3.0</v>
      </c>
      <c r="AA12" s="50">
        <f>IF(B12&lt;&gt;"",SUM(IF(O12&gt;Q12,1,0),IF(U12&gt;W12,1,0),IF(X12&gt;Z12,1,0)),"")</f>
        <v>1</v>
      </c>
      <c r="AB12" s="51">
        <f>IF(B12&lt;&gt;"",SUM(IF(O12&lt;Q12,1,0),IF(U12&lt;W12,1,0),IF(X12&lt;Z12,1,0)),"")</f>
        <v>2</v>
      </c>
      <c r="AC12" s="52">
        <f>IF(B12&lt;&gt;"",O12+U12+X12,"")</f>
        <v>6</v>
      </c>
      <c r="AD12" s="53" t="s">
        <v>13</v>
      </c>
      <c r="AE12" s="54">
        <f>IF(B12&lt;&gt;"",Q12+W12+Z12,"")</f>
        <v>7</v>
      </c>
      <c r="AF12" s="55">
        <f t="shared" si="3"/>
        <v>4</v>
      </c>
      <c r="AG12" s="84">
        <v>3.0</v>
      </c>
      <c r="AH12" s="38"/>
      <c r="AI12" s="56" t="s">
        <v>24</v>
      </c>
    </row>
    <row r="13" ht="16.5" customHeight="1">
      <c r="A13" s="57">
        <v>3.0</v>
      </c>
      <c r="B13" s="21" t="s">
        <v>128</v>
      </c>
      <c r="C13" s="22"/>
      <c r="D13" s="22"/>
      <c r="E13" s="22"/>
      <c r="F13" s="22"/>
      <c r="G13" s="22"/>
      <c r="H13" s="22"/>
      <c r="I13" s="22"/>
      <c r="J13" s="22"/>
      <c r="K13" s="22"/>
      <c r="L13" s="22"/>
      <c r="M13" s="22"/>
      <c r="N13" s="22"/>
      <c r="O13" s="58">
        <f>W11</f>
        <v>2</v>
      </c>
      <c r="P13" s="59" t="s">
        <v>13</v>
      </c>
      <c r="Q13" s="60">
        <f>U11</f>
        <v>3</v>
      </c>
      <c r="R13" s="61">
        <f>W12</f>
        <v>3</v>
      </c>
      <c r="S13" s="59" t="s">
        <v>13</v>
      </c>
      <c r="T13" s="60">
        <f>U12</f>
        <v>1</v>
      </c>
      <c r="U13" s="43" t="s">
        <v>12</v>
      </c>
      <c r="V13" s="44"/>
      <c r="W13" s="45"/>
      <c r="X13" s="46">
        <v>1.0</v>
      </c>
      <c r="Y13" s="47" t="s">
        <v>13</v>
      </c>
      <c r="Z13" s="49">
        <v>3.0</v>
      </c>
      <c r="AA13" s="50">
        <f>IF(B13&lt;&gt;"",SUM(IF(O13&gt;Q13,1,0),IF(R13&gt;T13,1,0),IF(X13&gt;Z13,1,0)),"")</f>
        <v>1</v>
      </c>
      <c r="AB13" s="51">
        <f>IF(B13&lt;&gt;"",SUM(IF(O13&lt;Q13,1,0),IF(R13&lt;T13,1,0),IF(X13&lt;Z13,1,0)),"")</f>
        <v>2</v>
      </c>
      <c r="AC13" s="52">
        <f>IF(B13&lt;&gt;"",O13+R13+X13,"")</f>
        <v>6</v>
      </c>
      <c r="AD13" s="53" t="s">
        <v>13</v>
      </c>
      <c r="AE13" s="54">
        <f>IF(B13&lt;&gt;"",Q13+T13+Z13,"")</f>
        <v>7</v>
      </c>
      <c r="AF13" s="55">
        <f t="shared" si="3"/>
        <v>4</v>
      </c>
      <c r="AG13" s="37">
        <f t="shared" ref="AG13:AG14" si="4">IF(B13&lt;&gt;"",RANK(AF13,$AF$11:$AF$14,0),"")</f>
        <v>2</v>
      </c>
      <c r="AH13" s="38"/>
      <c r="AI13" s="56" t="s">
        <v>22</v>
      </c>
    </row>
    <row r="14" ht="16.5" customHeight="1">
      <c r="A14" s="62">
        <v>4.0</v>
      </c>
      <c r="B14" s="63" t="s">
        <v>129</v>
      </c>
      <c r="C14" s="64"/>
      <c r="D14" s="64"/>
      <c r="E14" s="64"/>
      <c r="F14" s="64"/>
      <c r="G14" s="64"/>
      <c r="H14" s="64"/>
      <c r="I14" s="64"/>
      <c r="J14" s="64"/>
      <c r="K14" s="64"/>
      <c r="L14" s="64"/>
      <c r="M14" s="64"/>
      <c r="N14" s="64"/>
      <c r="O14" s="65">
        <f>Z11</f>
        <v>3</v>
      </c>
      <c r="P14" s="66" t="s">
        <v>13</v>
      </c>
      <c r="Q14" s="67">
        <f>X11</f>
        <v>0</v>
      </c>
      <c r="R14" s="68">
        <f>Z12</f>
        <v>3</v>
      </c>
      <c r="S14" s="66" t="s">
        <v>13</v>
      </c>
      <c r="T14" s="69">
        <f>X12</f>
        <v>2</v>
      </c>
      <c r="U14" s="68">
        <f>Z13</f>
        <v>3</v>
      </c>
      <c r="V14" s="70" t="s">
        <v>13</v>
      </c>
      <c r="W14" s="69">
        <f>X13</f>
        <v>1</v>
      </c>
      <c r="X14" s="71" t="s">
        <v>12</v>
      </c>
      <c r="Y14" s="72"/>
      <c r="Z14" s="73"/>
      <c r="AA14" s="74">
        <f>IF(B14&lt;&gt;"",SUM(IF(O14&gt;Q14,1,0),IF(R14&gt;T14,1,0),IF(U14&gt;W14,1,0)),"")</f>
        <v>3</v>
      </c>
      <c r="AB14" s="75">
        <f>IF(B14&lt;&gt;"",SUM(IF(O14&lt;Q14,1,0),IF(R14&lt;T14,1,0),IF(U14&lt;W14,1,0)),"")</f>
        <v>0</v>
      </c>
      <c r="AC14" s="76">
        <f>IF(B14&lt;&gt;"",O14+R14+U14,"")</f>
        <v>9</v>
      </c>
      <c r="AD14" s="77" t="s">
        <v>13</v>
      </c>
      <c r="AE14" s="78">
        <f>IF(B14&lt;&gt;"",Q14+T14+W14,"")</f>
        <v>3</v>
      </c>
      <c r="AF14" s="79">
        <f t="shared" si="3"/>
        <v>6</v>
      </c>
      <c r="AG14" s="80">
        <f t="shared" si="4"/>
        <v>1</v>
      </c>
      <c r="AH14" s="81"/>
      <c r="AI14" s="9"/>
    </row>
    <row r="15" ht="16.5" customHeight="1">
      <c r="A15" s="9"/>
      <c r="B15" s="11"/>
      <c r="C15" s="11"/>
      <c r="D15" s="11"/>
      <c r="E15" s="11"/>
      <c r="F15" s="11"/>
      <c r="G15" s="11"/>
      <c r="H15" s="11"/>
      <c r="I15" s="11"/>
      <c r="J15" s="11"/>
      <c r="K15" s="11"/>
      <c r="L15" s="11"/>
      <c r="M15" s="11"/>
      <c r="N15" s="11"/>
      <c r="O15" s="12"/>
      <c r="P15" s="12"/>
      <c r="Q15" s="12"/>
      <c r="R15" s="12"/>
      <c r="S15" s="12"/>
      <c r="T15" s="12"/>
      <c r="U15" s="12"/>
      <c r="V15" s="12"/>
      <c r="W15" s="12"/>
      <c r="X15" s="12"/>
      <c r="Y15" s="12"/>
      <c r="Z15" s="12"/>
      <c r="AA15" s="12"/>
      <c r="AB15" s="12"/>
      <c r="AC15" s="12"/>
      <c r="AD15" s="12"/>
      <c r="AE15" s="12"/>
      <c r="AF15" s="12"/>
      <c r="AG15" s="12"/>
      <c r="AH15" s="86"/>
      <c r="AI15" s="9"/>
    </row>
    <row r="16" ht="16.5" customHeight="1">
      <c r="A16" s="13"/>
      <c r="B16" s="2"/>
      <c r="C16" s="83" t="s">
        <v>25</v>
      </c>
      <c r="D16" s="2"/>
      <c r="E16" s="2"/>
      <c r="F16" s="2"/>
      <c r="G16" s="2"/>
      <c r="H16" s="2"/>
      <c r="I16" s="2"/>
      <c r="J16" s="2"/>
      <c r="K16" s="2"/>
      <c r="L16" s="2"/>
      <c r="M16" s="2"/>
      <c r="N16" s="8"/>
      <c r="O16" s="15">
        <v>1.0</v>
      </c>
      <c r="P16" s="2"/>
      <c r="Q16" s="16"/>
      <c r="R16" s="17">
        <v>2.0</v>
      </c>
      <c r="S16" s="2"/>
      <c r="T16" s="16"/>
      <c r="U16" s="17">
        <v>3.0</v>
      </c>
      <c r="V16" s="2"/>
      <c r="W16" s="16"/>
      <c r="X16" s="17">
        <v>4.0</v>
      </c>
      <c r="Y16" s="2"/>
      <c r="Z16" s="8"/>
      <c r="AA16" s="18" t="s">
        <v>6</v>
      </c>
      <c r="AB16" s="18" t="s">
        <v>7</v>
      </c>
      <c r="AC16" s="17" t="s">
        <v>8</v>
      </c>
      <c r="AD16" s="2"/>
      <c r="AE16" s="16"/>
      <c r="AF16" s="17" t="s">
        <v>9</v>
      </c>
      <c r="AG16" s="19" t="s">
        <v>10</v>
      </c>
      <c r="AH16" s="8"/>
      <c r="AI16" s="9"/>
    </row>
    <row r="17" ht="16.5" customHeight="1">
      <c r="A17" s="20">
        <v>1.0</v>
      </c>
      <c r="B17" s="21" t="s">
        <v>130</v>
      </c>
      <c r="C17" s="22"/>
      <c r="D17" s="22"/>
      <c r="E17" s="22"/>
      <c r="F17" s="22"/>
      <c r="G17" s="22"/>
      <c r="H17" s="22"/>
      <c r="I17" s="22"/>
      <c r="J17" s="22"/>
      <c r="K17" s="22"/>
      <c r="L17" s="22"/>
      <c r="M17" s="22"/>
      <c r="N17" s="22"/>
      <c r="O17" s="23" t="s">
        <v>12</v>
      </c>
      <c r="P17" s="24"/>
      <c r="Q17" s="25"/>
      <c r="R17" s="26">
        <v>3.0</v>
      </c>
      <c r="S17" s="27" t="s">
        <v>13</v>
      </c>
      <c r="T17" s="28">
        <v>0.0</v>
      </c>
      <c r="U17" s="29">
        <v>3.0</v>
      </c>
      <c r="V17" s="30" t="s">
        <v>13</v>
      </c>
      <c r="W17" s="31">
        <v>0.0</v>
      </c>
      <c r="X17" s="26">
        <v>3.0</v>
      </c>
      <c r="Y17" s="27" t="s">
        <v>13</v>
      </c>
      <c r="Z17" s="26">
        <v>2.0</v>
      </c>
      <c r="AA17" s="32">
        <f>IF(B17&lt;&gt;"",SUM(IF(R17&gt;T17,1,0),IF(U17&gt;W17,1,0),IF(X17&gt;Z17,1,0)),"")</f>
        <v>3</v>
      </c>
      <c r="AB17" s="33">
        <f>IF(B17&lt;&gt;"",SUM(IF(R17&lt;T17,1,0),IF(U17&lt;W17,1,0),IF(X17&lt;Z17,1,0)),"")</f>
        <v>0</v>
      </c>
      <c r="AC17" s="34">
        <f>IF(B17&lt;&gt;"",R17+U17+X17,"")</f>
        <v>9</v>
      </c>
      <c r="AD17" s="34" t="s">
        <v>13</v>
      </c>
      <c r="AE17" s="35">
        <f>IF(B17&lt;&gt;"",T17+W17+Z17,"")</f>
        <v>2</v>
      </c>
      <c r="AF17" s="36">
        <f t="shared" ref="AF17:AF20" si="5">IF(B17&lt;&gt;"",(AA17*2)+AB17,"")</f>
        <v>6</v>
      </c>
      <c r="AG17" s="37">
        <f t="shared" ref="AG17:AG20" si="6">IF(B17&lt;&gt;"",RANK(AF17,$AF$17:$AF$20,0),"")</f>
        <v>1</v>
      </c>
      <c r="AH17" s="38"/>
      <c r="AI17" s="9"/>
    </row>
    <row r="18" ht="16.5" customHeight="1">
      <c r="A18" s="39">
        <v>2.0</v>
      </c>
      <c r="B18" s="21" t="s">
        <v>131</v>
      </c>
      <c r="C18" s="22"/>
      <c r="D18" s="22"/>
      <c r="E18" s="22"/>
      <c r="F18" s="22"/>
      <c r="G18" s="22"/>
      <c r="H18" s="22"/>
      <c r="I18" s="22"/>
      <c r="J18" s="22"/>
      <c r="K18" s="22"/>
      <c r="L18" s="22"/>
      <c r="M18" s="22"/>
      <c r="N18" s="22"/>
      <c r="O18" s="40">
        <f>T17</f>
        <v>0</v>
      </c>
      <c r="P18" s="41" t="s">
        <v>13</v>
      </c>
      <c r="Q18" s="42">
        <f>R17</f>
        <v>3</v>
      </c>
      <c r="R18" s="43" t="s">
        <v>12</v>
      </c>
      <c r="S18" s="44"/>
      <c r="T18" s="45"/>
      <c r="U18" s="46">
        <v>3.0</v>
      </c>
      <c r="V18" s="47" t="s">
        <v>13</v>
      </c>
      <c r="W18" s="48">
        <v>1.0</v>
      </c>
      <c r="X18" s="46">
        <v>3.0</v>
      </c>
      <c r="Y18" s="47" t="s">
        <v>13</v>
      </c>
      <c r="Z18" s="49">
        <v>2.0</v>
      </c>
      <c r="AA18" s="50">
        <f>IF(B18&lt;&gt;"",SUM(IF(O18&gt;Q18,1,0),IF(U18&gt;W18,1,0),IF(X18&gt;Z18,1,0)),"")</f>
        <v>2</v>
      </c>
      <c r="AB18" s="51">
        <f>IF(B18&lt;&gt;"",SUM(IF(O18&lt;Q18,1,0),IF(U18&lt;W18,1,0),IF(X18&lt;Z18,1,0)),"")</f>
        <v>1</v>
      </c>
      <c r="AC18" s="52">
        <f>IF(B18&lt;&gt;"",O18+U18+X18,"")</f>
        <v>6</v>
      </c>
      <c r="AD18" s="53" t="s">
        <v>13</v>
      </c>
      <c r="AE18" s="54">
        <f>IF(B18&lt;&gt;"",Q18+W18+Z18,"")</f>
        <v>6</v>
      </c>
      <c r="AF18" s="55">
        <f t="shared" si="5"/>
        <v>5</v>
      </c>
      <c r="AG18" s="37">
        <f t="shared" si="6"/>
        <v>2</v>
      </c>
      <c r="AH18" s="38"/>
      <c r="AI18" s="9"/>
    </row>
    <row r="19" ht="16.5" customHeight="1">
      <c r="A19" s="57">
        <v>3.0</v>
      </c>
      <c r="B19" s="21" t="s">
        <v>132</v>
      </c>
      <c r="C19" s="22"/>
      <c r="D19" s="22"/>
      <c r="E19" s="22"/>
      <c r="F19" s="22"/>
      <c r="G19" s="22"/>
      <c r="H19" s="22"/>
      <c r="I19" s="22"/>
      <c r="J19" s="22"/>
      <c r="K19" s="22"/>
      <c r="L19" s="22"/>
      <c r="M19" s="22"/>
      <c r="N19" s="22"/>
      <c r="O19" s="58">
        <f>W17</f>
        <v>0</v>
      </c>
      <c r="P19" s="59" t="s">
        <v>13</v>
      </c>
      <c r="Q19" s="60">
        <f>U17</f>
        <v>3</v>
      </c>
      <c r="R19" s="61">
        <f>W18</f>
        <v>1</v>
      </c>
      <c r="S19" s="59" t="s">
        <v>13</v>
      </c>
      <c r="T19" s="60">
        <f>U18</f>
        <v>3</v>
      </c>
      <c r="U19" s="43" t="s">
        <v>12</v>
      </c>
      <c r="V19" s="44"/>
      <c r="W19" s="45"/>
      <c r="X19" s="46">
        <v>1.0</v>
      </c>
      <c r="Y19" s="47" t="s">
        <v>13</v>
      </c>
      <c r="Z19" s="49">
        <v>3.0</v>
      </c>
      <c r="AA19" s="50">
        <f>IF(B19&lt;&gt;"",SUM(IF(O19&gt;Q19,1,0),IF(R19&gt;T19,1,0),IF(X19&gt;Z19,1,0)),"")</f>
        <v>0</v>
      </c>
      <c r="AB19" s="51">
        <f>IF(B19&lt;&gt;"",SUM(IF(O19&lt;Q19,1,0),IF(R19&lt;T19,1,0),IF(X19&lt;Z19,1,0)),"")</f>
        <v>3</v>
      </c>
      <c r="AC19" s="52">
        <f>IF(B19&lt;&gt;"",O19+R19+X19,"")</f>
        <v>2</v>
      </c>
      <c r="AD19" s="53" t="s">
        <v>13</v>
      </c>
      <c r="AE19" s="54">
        <f>IF(B19&lt;&gt;"",Q19+T19+Z19,"")</f>
        <v>9</v>
      </c>
      <c r="AF19" s="55">
        <f t="shared" si="5"/>
        <v>3</v>
      </c>
      <c r="AG19" s="37">
        <f t="shared" si="6"/>
        <v>4</v>
      </c>
      <c r="AH19" s="38"/>
      <c r="AI19" s="9"/>
    </row>
    <row r="20" ht="16.5" customHeight="1">
      <c r="A20" s="62">
        <v>4.0</v>
      </c>
      <c r="B20" s="63" t="s">
        <v>133</v>
      </c>
      <c r="C20" s="64"/>
      <c r="D20" s="64"/>
      <c r="E20" s="64"/>
      <c r="F20" s="64"/>
      <c r="G20" s="64"/>
      <c r="H20" s="64"/>
      <c r="I20" s="64"/>
      <c r="J20" s="64"/>
      <c r="K20" s="64"/>
      <c r="L20" s="64"/>
      <c r="M20" s="64"/>
      <c r="N20" s="64"/>
      <c r="O20" s="65">
        <f>Z17</f>
        <v>2</v>
      </c>
      <c r="P20" s="66" t="s">
        <v>13</v>
      </c>
      <c r="Q20" s="67">
        <f>X17</f>
        <v>3</v>
      </c>
      <c r="R20" s="68">
        <f>Z18</f>
        <v>2</v>
      </c>
      <c r="S20" s="66" t="s">
        <v>13</v>
      </c>
      <c r="T20" s="69">
        <f>X18</f>
        <v>3</v>
      </c>
      <c r="U20" s="68">
        <f>Z19</f>
        <v>3</v>
      </c>
      <c r="V20" s="70" t="s">
        <v>13</v>
      </c>
      <c r="W20" s="69">
        <f>X19</f>
        <v>1</v>
      </c>
      <c r="X20" s="71" t="s">
        <v>12</v>
      </c>
      <c r="Y20" s="72"/>
      <c r="Z20" s="73"/>
      <c r="AA20" s="74">
        <f>IF(B20&lt;&gt;"",SUM(IF(O20&gt;Q20,1,0),IF(R20&gt;T20,1,0),IF(U20&gt;W20,1,0)),"")</f>
        <v>1</v>
      </c>
      <c r="AB20" s="75">
        <f>IF(B20&lt;&gt;"",SUM(IF(O20&lt;Q20,1,0),IF(R20&lt;T20,1,0),IF(U20&lt;W20,1,0)),"")</f>
        <v>2</v>
      </c>
      <c r="AC20" s="76">
        <f>IF(B20&lt;&gt;"",O20+R20+U20,"")</f>
        <v>7</v>
      </c>
      <c r="AD20" s="77" t="s">
        <v>13</v>
      </c>
      <c r="AE20" s="78">
        <f>IF(B20&lt;&gt;"",Q20+T20+W20,"")</f>
        <v>7</v>
      </c>
      <c r="AF20" s="79">
        <f t="shared" si="5"/>
        <v>4</v>
      </c>
      <c r="AG20" s="80">
        <f t="shared" si="6"/>
        <v>3</v>
      </c>
      <c r="AH20" s="81"/>
      <c r="AI20" s="9"/>
    </row>
    <row r="21" ht="16.5" customHeight="1">
      <c r="A21" s="9"/>
      <c r="B21" s="11"/>
      <c r="C21" s="11"/>
      <c r="D21" s="11"/>
      <c r="E21" s="11"/>
      <c r="F21" s="11"/>
      <c r="G21" s="11"/>
      <c r="H21" s="11"/>
      <c r="I21" s="11"/>
      <c r="J21" s="11"/>
      <c r="K21" s="11"/>
      <c r="L21" s="11"/>
      <c r="M21" s="11"/>
      <c r="N21" s="11"/>
      <c r="O21" s="12"/>
      <c r="P21" s="12"/>
      <c r="Q21" s="12"/>
      <c r="R21" s="12"/>
      <c r="S21" s="12"/>
      <c r="T21" s="12"/>
      <c r="U21" s="12"/>
      <c r="V21" s="12"/>
      <c r="W21" s="12"/>
      <c r="X21" s="12"/>
      <c r="Y21" s="12"/>
      <c r="Z21" s="12"/>
      <c r="AA21" s="12"/>
      <c r="AB21" s="12"/>
      <c r="AC21" s="12"/>
      <c r="AD21" s="12"/>
      <c r="AE21" s="12"/>
      <c r="AF21" s="12"/>
      <c r="AG21" s="12"/>
      <c r="AH21" s="86"/>
      <c r="AI21" s="9"/>
    </row>
    <row r="22" ht="16.5" customHeight="1">
      <c r="A22" s="13"/>
      <c r="B22" s="2"/>
      <c r="C22" s="83" t="s">
        <v>30</v>
      </c>
      <c r="D22" s="2"/>
      <c r="E22" s="2"/>
      <c r="F22" s="2"/>
      <c r="G22" s="2"/>
      <c r="H22" s="2"/>
      <c r="I22" s="2"/>
      <c r="J22" s="2"/>
      <c r="K22" s="2"/>
      <c r="L22" s="2"/>
      <c r="M22" s="2"/>
      <c r="N22" s="8"/>
      <c r="O22" s="15">
        <v>1.0</v>
      </c>
      <c r="P22" s="2"/>
      <c r="Q22" s="16"/>
      <c r="R22" s="17">
        <v>2.0</v>
      </c>
      <c r="S22" s="2"/>
      <c r="T22" s="16"/>
      <c r="U22" s="17">
        <v>3.0</v>
      </c>
      <c r="V22" s="2"/>
      <c r="W22" s="16"/>
      <c r="X22" s="17">
        <v>4.0</v>
      </c>
      <c r="Y22" s="2"/>
      <c r="Z22" s="8"/>
      <c r="AA22" s="18" t="s">
        <v>6</v>
      </c>
      <c r="AB22" s="18" t="s">
        <v>7</v>
      </c>
      <c r="AC22" s="17" t="s">
        <v>8</v>
      </c>
      <c r="AD22" s="2"/>
      <c r="AE22" s="16"/>
      <c r="AF22" s="17" t="s">
        <v>9</v>
      </c>
      <c r="AG22" s="19" t="s">
        <v>10</v>
      </c>
      <c r="AH22" s="8"/>
      <c r="AI22" s="9"/>
    </row>
    <row r="23" ht="16.5" customHeight="1">
      <c r="A23" s="20">
        <v>1.0</v>
      </c>
      <c r="B23" s="21" t="s">
        <v>134</v>
      </c>
      <c r="C23" s="22"/>
      <c r="D23" s="22"/>
      <c r="E23" s="22"/>
      <c r="F23" s="22"/>
      <c r="G23" s="22"/>
      <c r="H23" s="22"/>
      <c r="I23" s="22"/>
      <c r="J23" s="22"/>
      <c r="K23" s="22"/>
      <c r="L23" s="22"/>
      <c r="M23" s="22"/>
      <c r="N23" s="22"/>
      <c r="O23" s="23" t="s">
        <v>12</v>
      </c>
      <c r="P23" s="24"/>
      <c r="Q23" s="25"/>
      <c r="R23" s="26">
        <v>3.0</v>
      </c>
      <c r="S23" s="27" t="s">
        <v>13</v>
      </c>
      <c r="T23" s="28">
        <v>2.0</v>
      </c>
      <c r="U23" s="29">
        <v>3.0</v>
      </c>
      <c r="V23" s="30" t="s">
        <v>13</v>
      </c>
      <c r="W23" s="31">
        <v>0.0</v>
      </c>
      <c r="X23" s="26">
        <v>3.0</v>
      </c>
      <c r="Y23" s="27" t="s">
        <v>13</v>
      </c>
      <c r="Z23" s="26">
        <v>2.0</v>
      </c>
      <c r="AA23" s="32">
        <f>IF(B23&lt;&gt;"",SUM(IF(R23&gt;T23,1,0),IF(U23&gt;W23,1,0),IF(X23&gt;Z23,1,0)),"")</f>
        <v>3</v>
      </c>
      <c r="AB23" s="33">
        <f>IF(B23&lt;&gt;"",SUM(IF(R23&lt;T23,1,0),IF(U23&lt;W23,1,0),IF(X23&lt;Z23,1,0)),"")</f>
        <v>0</v>
      </c>
      <c r="AC23" s="34">
        <f>IF(B23&lt;&gt;"",R23+U23+X23,"")</f>
        <v>9</v>
      </c>
      <c r="AD23" s="34" t="s">
        <v>13</v>
      </c>
      <c r="AE23" s="35">
        <f>IF(B23&lt;&gt;"",T23+W23+Z23,"")</f>
        <v>4</v>
      </c>
      <c r="AF23" s="36">
        <f t="shared" ref="AF23:AF26" si="7">IF(B23&lt;&gt;"",(AA23*2)+AB23,"")</f>
        <v>6</v>
      </c>
      <c r="AG23" s="37">
        <f>IF(B23&lt;&gt;"",RANK(AF23,$AF$23:$AF$26,0),"")</f>
        <v>1</v>
      </c>
      <c r="AH23" s="38"/>
      <c r="AI23" s="56"/>
    </row>
    <row r="24" ht="16.5" customHeight="1">
      <c r="A24" s="39">
        <v>2.0</v>
      </c>
      <c r="B24" s="21" t="s">
        <v>135</v>
      </c>
      <c r="C24" s="22"/>
      <c r="D24" s="22"/>
      <c r="E24" s="22"/>
      <c r="F24" s="22"/>
      <c r="G24" s="22"/>
      <c r="H24" s="22"/>
      <c r="I24" s="22"/>
      <c r="J24" s="22"/>
      <c r="K24" s="22"/>
      <c r="L24" s="22"/>
      <c r="M24" s="22"/>
      <c r="N24" s="22"/>
      <c r="O24" s="40">
        <f>T23</f>
        <v>2</v>
      </c>
      <c r="P24" s="41" t="s">
        <v>13</v>
      </c>
      <c r="Q24" s="42">
        <f>R23</f>
        <v>3</v>
      </c>
      <c r="R24" s="87" t="s">
        <v>12</v>
      </c>
      <c r="S24" s="44"/>
      <c r="T24" s="45"/>
      <c r="U24" s="46">
        <v>3.0</v>
      </c>
      <c r="V24" s="47" t="s">
        <v>13</v>
      </c>
      <c r="W24" s="48">
        <v>1.0</v>
      </c>
      <c r="X24" s="46">
        <v>1.0</v>
      </c>
      <c r="Y24" s="47" t="s">
        <v>13</v>
      </c>
      <c r="Z24" s="49">
        <v>3.0</v>
      </c>
      <c r="AA24" s="50">
        <f>IF(B24&lt;&gt;"",SUM(IF(O24&gt;Q24,1,0),IF(U24&gt;W24,1,0),IF(X24&gt;Z24,1,0)),"")</f>
        <v>1</v>
      </c>
      <c r="AB24" s="51">
        <f>IF(B24&lt;&gt;"",SUM(IF(O24&lt;Q24,1,0),IF(U24&lt;W24,1,0),IF(X24&lt;Z24,1,0)),"")</f>
        <v>2</v>
      </c>
      <c r="AC24" s="52">
        <f>IF(B24&lt;&gt;"",O24+U24+X24,"")</f>
        <v>6</v>
      </c>
      <c r="AD24" s="53" t="s">
        <v>13</v>
      </c>
      <c r="AE24" s="54">
        <f>IF(B24&lt;&gt;"",Q24+W24+Z24,"")</f>
        <v>7</v>
      </c>
      <c r="AF24" s="55">
        <f t="shared" si="7"/>
        <v>4</v>
      </c>
      <c r="AG24" s="84">
        <v>3.0</v>
      </c>
      <c r="AH24" s="38"/>
      <c r="AI24" s="56" t="s">
        <v>24</v>
      </c>
    </row>
    <row r="25" ht="16.5" customHeight="1">
      <c r="A25" s="57">
        <v>3.0</v>
      </c>
      <c r="B25" s="21" t="s">
        <v>136</v>
      </c>
      <c r="C25" s="22"/>
      <c r="D25" s="22"/>
      <c r="E25" s="22"/>
      <c r="F25" s="22"/>
      <c r="G25" s="22"/>
      <c r="H25" s="22"/>
      <c r="I25" s="22"/>
      <c r="J25" s="22"/>
      <c r="K25" s="22"/>
      <c r="L25" s="22"/>
      <c r="M25" s="22"/>
      <c r="N25" s="22"/>
      <c r="O25" s="58">
        <f>W23</f>
        <v>0</v>
      </c>
      <c r="P25" s="59" t="s">
        <v>13</v>
      </c>
      <c r="Q25" s="60">
        <f>U23</f>
        <v>3</v>
      </c>
      <c r="R25" s="61">
        <f>W24</f>
        <v>1</v>
      </c>
      <c r="S25" s="59" t="s">
        <v>13</v>
      </c>
      <c r="T25" s="60">
        <f>U24</f>
        <v>3</v>
      </c>
      <c r="U25" s="43" t="s">
        <v>12</v>
      </c>
      <c r="V25" s="44"/>
      <c r="W25" s="45"/>
      <c r="X25" s="46">
        <v>3.0</v>
      </c>
      <c r="Y25" s="47" t="s">
        <v>13</v>
      </c>
      <c r="Z25" s="49">
        <v>2.0</v>
      </c>
      <c r="AA25" s="50">
        <f>IF(B25&lt;&gt;"",SUM(IF(O25&gt;Q25,1,0),IF(R25&gt;T25,1,0),IF(X25&gt;Z25,1,0)),"")</f>
        <v>1</v>
      </c>
      <c r="AB25" s="51">
        <f>IF(B25&lt;&gt;"",SUM(IF(O25&lt;Q25,1,0),IF(R25&lt;T25,1,0),IF(X25&lt;Z25,1,0)),"")</f>
        <v>2</v>
      </c>
      <c r="AC25" s="52">
        <f>IF(B25&lt;&gt;"",O25+R25+X25,"")</f>
        <v>4</v>
      </c>
      <c r="AD25" s="53" t="s">
        <v>13</v>
      </c>
      <c r="AE25" s="54">
        <f>IF(B25&lt;&gt;"",Q25+T25+Z25,"")</f>
        <v>8</v>
      </c>
      <c r="AF25" s="55">
        <f t="shared" si="7"/>
        <v>4</v>
      </c>
      <c r="AG25" s="84">
        <v>4.0</v>
      </c>
      <c r="AH25" s="38"/>
      <c r="AI25" s="56" t="s">
        <v>20</v>
      </c>
    </row>
    <row r="26" ht="16.5" customHeight="1">
      <c r="A26" s="62">
        <v>4.0</v>
      </c>
      <c r="B26" s="63" t="s">
        <v>137</v>
      </c>
      <c r="C26" s="64"/>
      <c r="D26" s="64"/>
      <c r="E26" s="64"/>
      <c r="F26" s="64"/>
      <c r="G26" s="64"/>
      <c r="H26" s="64"/>
      <c r="I26" s="64"/>
      <c r="J26" s="64"/>
      <c r="K26" s="64"/>
      <c r="L26" s="64"/>
      <c r="M26" s="64"/>
      <c r="N26" s="64"/>
      <c r="O26" s="65">
        <f>Z23</f>
        <v>2</v>
      </c>
      <c r="P26" s="66" t="s">
        <v>13</v>
      </c>
      <c r="Q26" s="67">
        <f>X23</f>
        <v>3</v>
      </c>
      <c r="R26" s="68">
        <f>Z24</f>
        <v>3</v>
      </c>
      <c r="S26" s="66" t="s">
        <v>13</v>
      </c>
      <c r="T26" s="69">
        <f>X24</f>
        <v>1</v>
      </c>
      <c r="U26" s="68">
        <f>Z25</f>
        <v>2</v>
      </c>
      <c r="V26" s="70" t="s">
        <v>13</v>
      </c>
      <c r="W26" s="69">
        <f>X25</f>
        <v>3</v>
      </c>
      <c r="X26" s="71" t="s">
        <v>12</v>
      </c>
      <c r="Y26" s="72"/>
      <c r="Z26" s="73"/>
      <c r="AA26" s="74">
        <f>IF(B26&lt;&gt;"",SUM(IF(O26&gt;Q26,1,0),IF(R26&gt;T26,1,0),IF(U26&gt;W26,1,0)),"")</f>
        <v>1</v>
      </c>
      <c r="AB26" s="75">
        <f>IF(B26&lt;&gt;"",SUM(IF(O26&lt;Q26,1,0),IF(R26&lt;T26,1,0),IF(U26&lt;W26,1,0)),"")</f>
        <v>2</v>
      </c>
      <c r="AC26" s="76">
        <f>IF(B26&lt;&gt;"",O26+R26+U26,"")</f>
        <v>7</v>
      </c>
      <c r="AD26" s="77" t="s">
        <v>13</v>
      </c>
      <c r="AE26" s="78">
        <f>IF(B26&lt;&gt;"",Q26+T26+W26,"")</f>
        <v>7</v>
      </c>
      <c r="AF26" s="79">
        <f t="shared" si="7"/>
        <v>4</v>
      </c>
      <c r="AG26" s="80">
        <f>IF(B26&lt;&gt;"",RANK(AF26,$AF$23:$AF$26,0),"")</f>
        <v>2</v>
      </c>
      <c r="AH26" s="81"/>
      <c r="AI26" s="56" t="s">
        <v>22</v>
      </c>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ht="12.7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c r="A29" s="88" t="str">
        <f>A1</f>
        <v>3. KBT Libereckého kraje</v>
      </c>
      <c r="B29" s="2"/>
      <c r="C29" s="2"/>
      <c r="D29" s="2"/>
      <c r="E29" s="2"/>
      <c r="F29" s="2"/>
      <c r="G29" s="2"/>
      <c r="H29" s="2"/>
      <c r="I29" s="2"/>
      <c r="J29" s="3"/>
      <c r="K29" s="4" t="str">
        <f>K1</f>
        <v>Hrádek nad Nisou, 17.11.2024</v>
      </c>
      <c r="L29" s="2"/>
      <c r="M29" s="2"/>
      <c r="N29" s="2"/>
      <c r="O29" s="2"/>
      <c r="P29" s="2"/>
      <c r="Q29" s="2"/>
      <c r="R29" s="2"/>
      <c r="S29" s="2"/>
      <c r="T29" s="3"/>
      <c r="U29" s="144" t="str">
        <f>U1</f>
        <v>Divize</v>
      </c>
      <c r="V29" s="2"/>
      <c r="W29" s="2"/>
      <c r="X29" s="145" t="str">
        <f>X1</f>
        <v>F</v>
      </c>
      <c r="Y29" s="2"/>
      <c r="Z29" s="2"/>
      <c r="AA29" s="145" t="str">
        <f>Z32</f>
        <v>o 1.-8. místo</v>
      </c>
      <c r="AB29" s="2"/>
      <c r="AC29" s="2"/>
      <c r="AD29" s="2"/>
      <c r="AE29" s="2"/>
      <c r="AF29" s="2"/>
      <c r="AG29" s="2"/>
      <c r="AH29" s="8"/>
      <c r="AI29" s="9"/>
    </row>
    <row r="30" ht="10.5" customHeight="1">
      <c r="A30" s="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
      <c r="AH30" s="9"/>
      <c r="AI30" s="9"/>
    </row>
    <row r="31" ht="10.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93"/>
      <c r="AI31" s="9"/>
    </row>
    <row r="32" ht="12.75" customHeight="1">
      <c r="A32" s="94" t="s">
        <v>122</v>
      </c>
      <c r="B32" s="22"/>
      <c r="C32" s="22"/>
      <c r="D32" s="22"/>
      <c r="E32" s="22"/>
      <c r="F32" s="22"/>
      <c r="G32" s="22"/>
      <c r="H32" s="22"/>
      <c r="I32" s="22"/>
      <c r="J32" s="22"/>
      <c r="K32" s="22"/>
      <c r="L32" s="95"/>
      <c r="M32" s="95"/>
      <c r="N32" s="95"/>
      <c r="O32" s="95"/>
      <c r="P32" s="95"/>
      <c r="Q32" s="95"/>
      <c r="R32" s="95"/>
      <c r="S32" s="95"/>
      <c r="T32" s="95"/>
      <c r="U32" s="95"/>
      <c r="V32" s="95"/>
      <c r="W32" s="95"/>
      <c r="X32" s="95"/>
      <c r="Y32" s="95"/>
      <c r="Z32" s="96" t="s">
        <v>35</v>
      </c>
      <c r="AA32" s="95"/>
      <c r="AB32" s="95"/>
      <c r="AC32" s="95"/>
      <c r="AD32" s="95"/>
      <c r="AE32" s="95"/>
      <c r="AF32" s="95"/>
      <c r="AG32" s="95"/>
      <c r="AH32" s="97"/>
      <c r="AI32" s="89"/>
    </row>
    <row r="33" ht="12.75" customHeight="1">
      <c r="A33" s="98"/>
      <c r="B33" s="99"/>
      <c r="C33" s="95"/>
      <c r="D33" s="95"/>
      <c r="E33" s="95"/>
      <c r="F33" s="95"/>
      <c r="G33" s="95"/>
      <c r="H33" s="95"/>
      <c r="I33" s="95"/>
      <c r="J33" s="95"/>
      <c r="K33" s="100"/>
      <c r="L33" s="101" t="str">
        <f>IF(L34="3:0",A32,IF(L34="3:1",A32,IF(L34="3:2",A32,IF(L34="2:3",A34,IF(L34="1:3",A34,IF(L34="0:3",A34,""))))))</f>
        <v>Bujok Matěj (117) (AST)</v>
      </c>
      <c r="M33" s="22"/>
      <c r="N33" s="22"/>
      <c r="O33" s="22"/>
      <c r="P33" s="22"/>
      <c r="Q33" s="22"/>
      <c r="R33" s="22"/>
      <c r="S33" s="22"/>
      <c r="T33" s="22"/>
      <c r="U33" s="22"/>
      <c r="V33" s="22"/>
      <c r="W33" s="99"/>
      <c r="X33" s="99"/>
      <c r="Y33" s="99"/>
      <c r="Z33" s="99"/>
      <c r="AA33" s="99"/>
      <c r="AB33" s="99"/>
      <c r="AC33" s="99"/>
      <c r="AD33" s="99"/>
      <c r="AE33" s="99"/>
      <c r="AF33" s="99"/>
      <c r="AG33" s="95"/>
      <c r="AH33" s="97"/>
      <c r="AI33" s="89"/>
    </row>
    <row r="34" ht="12.75" customHeight="1">
      <c r="A34" s="94" t="s">
        <v>128</v>
      </c>
      <c r="B34" s="22"/>
      <c r="C34" s="22"/>
      <c r="D34" s="22"/>
      <c r="E34" s="22"/>
      <c r="F34" s="22"/>
      <c r="G34" s="22"/>
      <c r="H34" s="22"/>
      <c r="I34" s="22"/>
      <c r="J34" s="22"/>
      <c r="K34" s="22"/>
      <c r="L34" s="102" t="s">
        <v>38</v>
      </c>
      <c r="W34" s="103"/>
      <c r="X34" s="99"/>
      <c r="Y34" s="99"/>
      <c r="Z34" s="99"/>
      <c r="AA34" s="99"/>
      <c r="AB34" s="99"/>
      <c r="AC34" s="99"/>
      <c r="AD34" s="99"/>
      <c r="AE34" s="99"/>
      <c r="AF34" s="99"/>
      <c r="AG34" s="95"/>
      <c r="AH34" s="97"/>
      <c r="AI34" s="89"/>
    </row>
    <row r="35" ht="12.75" customHeight="1">
      <c r="A35" s="98"/>
      <c r="B35" s="99"/>
      <c r="C35" s="95"/>
      <c r="D35" s="95"/>
      <c r="E35" s="95"/>
      <c r="F35" s="95"/>
      <c r="G35" s="95"/>
      <c r="H35" s="95"/>
      <c r="I35" s="95"/>
      <c r="J35" s="95"/>
      <c r="K35" s="95"/>
      <c r="L35" s="99"/>
      <c r="M35" s="99"/>
      <c r="N35" s="99"/>
      <c r="O35" s="99"/>
      <c r="P35" s="99"/>
      <c r="Q35" s="99"/>
      <c r="R35" s="99"/>
      <c r="S35" s="99"/>
      <c r="T35" s="99"/>
      <c r="U35" s="99"/>
      <c r="V35" s="99"/>
      <c r="W35" s="101" t="str">
        <f>IF(W36="3:0",L33,IF(W36="3:1",L33,IF(W36="3:2",L33,IF(W36="2:3",L37,IF(W36="1:3",L37,IF(W36="0:3",L37,""))))))</f>
        <v>Kyselová Angelika (135) (STAR)</v>
      </c>
      <c r="X35" s="22"/>
      <c r="Y35" s="22"/>
      <c r="Z35" s="22"/>
      <c r="AA35" s="22"/>
      <c r="AB35" s="22"/>
      <c r="AC35" s="22"/>
      <c r="AD35" s="22"/>
      <c r="AE35" s="22"/>
      <c r="AF35" s="22"/>
      <c r="AG35" s="22"/>
      <c r="AH35" s="97"/>
      <c r="AI35" s="89"/>
    </row>
    <row r="36" ht="12.75" customHeight="1">
      <c r="A36" s="94" t="s">
        <v>137</v>
      </c>
      <c r="B36" s="22"/>
      <c r="C36" s="22"/>
      <c r="D36" s="22"/>
      <c r="E36" s="22"/>
      <c r="F36" s="22"/>
      <c r="G36" s="22"/>
      <c r="H36" s="22"/>
      <c r="I36" s="22"/>
      <c r="J36" s="22"/>
      <c r="K36" s="22"/>
      <c r="L36" s="99"/>
      <c r="M36" s="99"/>
      <c r="N36" s="99"/>
      <c r="O36" s="99"/>
      <c r="P36" s="99"/>
      <c r="Q36" s="99"/>
      <c r="R36" s="99"/>
      <c r="S36" s="99"/>
      <c r="T36" s="99"/>
      <c r="U36" s="99"/>
      <c r="V36" s="99"/>
      <c r="W36" s="102" t="s">
        <v>39</v>
      </c>
      <c r="AH36" s="104"/>
      <c r="AI36" s="89"/>
    </row>
    <row r="37" ht="12.75" customHeight="1">
      <c r="A37" s="103"/>
      <c r="B37" s="99"/>
      <c r="C37" s="95"/>
      <c r="D37" s="95"/>
      <c r="E37" s="95"/>
      <c r="F37" s="95"/>
      <c r="G37" s="95"/>
      <c r="H37" s="95"/>
      <c r="I37" s="95"/>
      <c r="J37" s="95"/>
      <c r="K37" s="100"/>
      <c r="L37" s="101" t="str">
        <f>IF(L38="3:0",A36,IF(L38="3:1",A36,IF(L38="3:2",A36,IF(L38="2:3",A38,IF(L38="1:3",A38,IF(L38="0:3",A38,""))))))</f>
        <v>Kyselová Angelika (135) (STAR)</v>
      </c>
      <c r="M37" s="22"/>
      <c r="N37" s="22"/>
      <c r="O37" s="22"/>
      <c r="P37" s="22"/>
      <c r="Q37" s="22"/>
      <c r="R37" s="22"/>
      <c r="S37" s="22"/>
      <c r="T37" s="22"/>
      <c r="U37" s="22"/>
      <c r="V37" s="22"/>
      <c r="W37" s="103"/>
      <c r="X37" s="99"/>
      <c r="Y37" s="99"/>
      <c r="Z37" s="99"/>
      <c r="AA37" s="99"/>
      <c r="AB37" s="99"/>
      <c r="AC37" s="99"/>
      <c r="AD37" s="99"/>
      <c r="AE37" s="99"/>
      <c r="AF37" s="99"/>
      <c r="AG37" s="105"/>
      <c r="AH37" s="104"/>
      <c r="AI37" s="89"/>
    </row>
    <row r="38" ht="12.75" customHeight="1">
      <c r="A38" s="94" t="s">
        <v>130</v>
      </c>
      <c r="B38" s="22"/>
      <c r="C38" s="22"/>
      <c r="D38" s="22"/>
      <c r="E38" s="22"/>
      <c r="F38" s="22"/>
      <c r="G38" s="22"/>
      <c r="H38" s="22"/>
      <c r="I38" s="22"/>
      <c r="J38" s="22"/>
      <c r="K38" s="22"/>
      <c r="L38" s="102" t="s">
        <v>41</v>
      </c>
      <c r="W38" s="99"/>
      <c r="X38" s="99"/>
      <c r="Y38" s="99"/>
      <c r="Z38" s="99"/>
      <c r="AA38" s="99"/>
      <c r="AB38" s="99"/>
      <c r="AC38" s="99"/>
      <c r="AD38" s="99"/>
      <c r="AE38" s="99"/>
      <c r="AF38" s="99"/>
      <c r="AG38" s="105"/>
      <c r="AH38" s="104"/>
      <c r="AI38" s="89"/>
    </row>
    <row r="39" ht="12.75" customHeight="1">
      <c r="A39" s="103"/>
      <c r="B39" s="99"/>
      <c r="C39" s="99"/>
      <c r="D39" s="99"/>
      <c r="E39" s="99"/>
      <c r="F39" s="99"/>
      <c r="G39" s="99"/>
      <c r="H39" s="99"/>
      <c r="I39" s="99"/>
      <c r="J39" s="99"/>
      <c r="K39" s="99"/>
      <c r="L39" s="106"/>
      <c r="M39" s="99"/>
      <c r="N39" s="99"/>
      <c r="O39" s="99"/>
      <c r="P39" s="99"/>
      <c r="Q39" s="99"/>
      <c r="R39" s="99"/>
      <c r="S39" s="99"/>
      <c r="T39" s="99"/>
      <c r="U39" s="99"/>
      <c r="V39" s="99"/>
      <c r="W39" s="107" t="str">
        <f>IF(W40="3:0",W35,IF(W40="3:1",W35,IF(W40="3:2",W35,IF(W40="2:3",W43,IF(W40="1:3",W43,IF(W40="0:3",W43,""))))))</f>
        <v>Kyselová Angelika (135) (STAR)</v>
      </c>
      <c r="X39" s="22"/>
      <c r="Y39" s="22"/>
      <c r="Z39" s="22"/>
      <c r="AA39" s="22"/>
      <c r="AB39" s="22"/>
      <c r="AC39" s="22"/>
      <c r="AD39" s="22"/>
      <c r="AE39" s="22"/>
      <c r="AF39" s="22"/>
      <c r="AG39" s="22"/>
      <c r="AH39" s="104"/>
      <c r="AI39" s="89"/>
    </row>
    <row r="40" ht="12.75" customHeight="1">
      <c r="A40" s="94" t="s">
        <v>134</v>
      </c>
      <c r="B40" s="22"/>
      <c r="C40" s="22"/>
      <c r="D40" s="22"/>
      <c r="E40" s="22"/>
      <c r="F40" s="22"/>
      <c r="G40" s="22"/>
      <c r="H40" s="22"/>
      <c r="I40" s="22"/>
      <c r="J40" s="22"/>
      <c r="K40" s="22"/>
      <c r="L40" s="99"/>
      <c r="M40" s="99"/>
      <c r="N40" s="99"/>
      <c r="O40" s="99"/>
      <c r="P40" s="99"/>
      <c r="Q40" s="99"/>
      <c r="R40" s="99"/>
      <c r="S40" s="99"/>
      <c r="T40" s="99"/>
      <c r="U40" s="99"/>
      <c r="V40" s="99"/>
      <c r="W40" s="108" t="s">
        <v>66</v>
      </c>
      <c r="AH40" s="104"/>
      <c r="AI40" s="89"/>
    </row>
    <row r="41" ht="12.75" customHeight="1">
      <c r="A41" s="103"/>
      <c r="B41" s="99"/>
      <c r="C41" s="95"/>
      <c r="D41" s="95"/>
      <c r="E41" s="95"/>
      <c r="F41" s="95"/>
      <c r="G41" s="95"/>
      <c r="H41" s="95"/>
      <c r="I41" s="95"/>
      <c r="J41" s="95"/>
      <c r="K41" s="95"/>
      <c r="L41" s="101" t="str">
        <f>IF(L42="3:0",A40,IF(L42="3:1",A40,IF(L42="3:2",A40,IF(L42="2:3",A42,IF(L42="1:3",A42,IF(L42="0:3",A42,""))))))</f>
        <v>Bujok Ondřej (138) (AST)</v>
      </c>
      <c r="M41" s="22"/>
      <c r="N41" s="22"/>
      <c r="O41" s="22"/>
      <c r="P41" s="22"/>
      <c r="Q41" s="22"/>
      <c r="R41" s="22"/>
      <c r="S41" s="22"/>
      <c r="T41" s="22"/>
      <c r="U41" s="22"/>
      <c r="V41" s="22"/>
      <c r="W41" s="99"/>
      <c r="X41" s="99"/>
      <c r="Y41" s="99"/>
      <c r="Z41" s="99"/>
      <c r="AA41" s="99"/>
      <c r="AB41" s="99"/>
      <c r="AC41" s="99"/>
      <c r="AD41" s="99"/>
      <c r="AE41" s="99"/>
      <c r="AF41" s="99"/>
      <c r="AG41" s="105"/>
      <c r="AH41" s="104"/>
      <c r="AI41" s="89"/>
    </row>
    <row r="42" ht="12.75" customHeight="1">
      <c r="A42" s="94" t="s">
        <v>131</v>
      </c>
      <c r="B42" s="22"/>
      <c r="C42" s="22"/>
      <c r="D42" s="22"/>
      <c r="E42" s="22"/>
      <c r="F42" s="22"/>
      <c r="G42" s="22"/>
      <c r="H42" s="22"/>
      <c r="I42" s="22"/>
      <c r="J42" s="22"/>
      <c r="K42" s="22"/>
      <c r="L42" s="102" t="s">
        <v>66</v>
      </c>
      <c r="W42" s="103"/>
      <c r="X42" s="99"/>
      <c r="Y42" s="99"/>
      <c r="Z42" s="99"/>
      <c r="AA42" s="99"/>
      <c r="AB42" s="99"/>
      <c r="AC42" s="99"/>
      <c r="AD42" s="99"/>
      <c r="AE42" s="99"/>
      <c r="AF42" s="99"/>
      <c r="AG42" s="105"/>
      <c r="AH42" s="104"/>
      <c r="AI42" s="89"/>
    </row>
    <row r="43" ht="12.75" customHeight="1">
      <c r="A43" s="103"/>
      <c r="B43" s="99"/>
      <c r="C43" s="95"/>
      <c r="D43" s="95"/>
      <c r="E43" s="95"/>
      <c r="F43" s="95"/>
      <c r="G43" s="95"/>
      <c r="H43" s="95"/>
      <c r="I43" s="95"/>
      <c r="J43" s="95"/>
      <c r="K43" s="95"/>
      <c r="L43" s="99"/>
      <c r="M43" s="99"/>
      <c r="N43" s="99"/>
      <c r="O43" s="99"/>
      <c r="P43" s="99"/>
      <c r="Q43" s="99"/>
      <c r="R43" s="99"/>
      <c r="S43" s="99"/>
      <c r="T43" s="99"/>
      <c r="U43" s="99"/>
      <c r="V43" s="99"/>
      <c r="W43" s="101" t="str">
        <f>IF(W44="3:0",L41,IF(W44="3:1",L41,IF(W44="3:2",L41,IF(W44="2:3",L45,IF(W44="1:3",L45,IF(W44="0:3",L45,""))))))</f>
        <v>Helebrant Aleš (153) (KMST)</v>
      </c>
      <c r="X43" s="22"/>
      <c r="Y43" s="22"/>
      <c r="Z43" s="22"/>
      <c r="AA43" s="22"/>
      <c r="AB43" s="22"/>
      <c r="AC43" s="22"/>
      <c r="AD43" s="22"/>
      <c r="AE43" s="22"/>
      <c r="AF43" s="22"/>
      <c r="AG43" s="22"/>
      <c r="AH43" s="104"/>
      <c r="AI43" s="89"/>
    </row>
    <row r="44" ht="12.75" customHeight="1">
      <c r="A44" s="94" t="s">
        <v>124</v>
      </c>
      <c r="B44" s="22"/>
      <c r="C44" s="22"/>
      <c r="D44" s="22"/>
      <c r="E44" s="22"/>
      <c r="F44" s="22"/>
      <c r="G44" s="22"/>
      <c r="H44" s="22"/>
      <c r="I44" s="22"/>
      <c r="J44" s="22"/>
      <c r="K44" s="22"/>
      <c r="L44" s="99"/>
      <c r="M44" s="99"/>
      <c r="N44" s="99"/>
      <c r="O44" s="99"/>
      <c r="P44" s="99"/>
      <c r="Q44" s="99"/>
      <c r="R44" s="99"/>
      <c r="S44" s="99"/>
      <c r="T44" s="99"/>
      <c r="U44" s="99"/>
      <c r="V44" s="99"/>
      <c r="W44" s="102" t="s">
        <v>39</v>
      </c>
      <c r="AH44" s="97"/>
      <c r="AI44" s="89"/>
    </row>
    <row r="45" ht="12.75" customHeight="1">
      <c r="A45" s="98"/>
      <c r="B45" s="99"/>
      <c r="C45" s="95"/>
      <c r="D45" s="95"/>
      <c r="E45" s="95"/>
      <c r="F45" s="95"/>
      <c r="G45" s="95"/>
      <c r="H45" s="95"/>
      <c r="I45" s="95"/>
      <c r="J45" s="95"/>
      <c r="K45" s="95"/>
      <c r="L45" s="101" t="str">
        <f>IF(L46="3:0",A44,IF(L46="3:1",A44,IF(L46="3:2",A44,IF(L46="2:3",A46,IF(L46="1:3",A46,IF(L46="0:3",A46,""))))))</f>
        <v>Helebrant Aleš (153) (KMST)</v>
      </c>
      <c r="M45" s="22"/>
      <c r="N45" s="22"/>
      <c r="O45" s="22"/>
      <c r="P45" s="22"/>
      <c r="Q45" s="22"/>
      <c r="R45" s="22"/>
      <c r="S45" s="22"/>
      <c r="T45" s="22"/>
      <c r="U45" s="22"/>
      <c r="V45" s="22"/>
      <c r="W45" s="103"/>
      <c r="X45" s="99"/>
      <c r="Y45" s="99"/>
      <c r="Z45" s="99"/>
      <c r="AA45" s="99"/>
      <c r="AB45" s="99"/>
      <c r="AC45" s="99"/>
      <c r="AD45" s="99"/>
      <c r="AE45" s="99"/>
      <c r="AF45" s="99"/>
      <c r="AG45" s="105"/>
      <c r="AH45" s="97"/>
      <c r="AI45" s="89"/>
    </row>
    <row r="46" ht="12.75" customHeight="1">
      <c r="A46" s="94" t="s">
        <v>129</v>
      </c>
      <c r="B46" s="22"/>
      <c r="C46" s="22"/>
      <c r="D46" s="22"/>
      <c r="E46" s="22"/>
      <c r="F46" s="22"/>
      <c r="G46" s="22"/>
      <c r="H46" s="22"/>
      <c r="I46" s="22"/>
      <c r="J46" s="22"/>
      <c r="K46" s="22"/>
      <c r="L46" s="102" t="s">
        <v>41</v>
      </c>
      <c r="W46" s="99"/>
      <c r="X46" s="95"/>
      <c r="Y46" s="95"/>
      <c r="Z46" s="95"/>
      <c r="AA46" s="105"/>
      <c r="AB46" s="105"/>
      <c r="AC46" s="105"/>
      <c r="AD46" s="105"/>
      <c r="AE46" s="105"/>
      <c r="AF46" s="105"/>
      <c r="AG46" s="105"/>
      <c r="AH46" s="97"/>
      <c r="AI46" s="89"/>
    </row>
    <row r="47" ht="10.5" customHeight="1">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1"/>
      <c r="Y47" s="111"/>
      <c r="Z47" s="111"/>
      <c r="AA47" s="111"/>
      <c r="AB47" s="111"/>
      <c r="AC47" s="111"/>
      <c r="AD47" s="111"/>
      <c r="AE47" s="111"/>
      <c r="AF47" s="111"/>
      <c r="AG47" s="111"/>
      <c r="AH47" s="112"/>
      <c r="AI47" s="9"/>
    </row>
    <row r="48" ht="12.75" customHeight="1">
      <c r="A48" s="90"/>
      <c r="B48" s="92"/>
      <c r="C48" s="92"/>
      <c r="D48" s="92"/>
      <c r="E48" s="92"/>
      <c r="F48" s="92"/>
      <c r="G48" s="92"/>
      <c r="H48" s="92"/>
      <c r="I48" s="92"/>
      <c r="J48" s="92"/>
      <c r="K48" s="92"/>
      <c r="L48" s="92"/>
      <c r="M48" s="92"/>
      <c r="N48" s="92"/>
      <c r="O48" s="92"/>
      <c r="P48" s="92"/>
      <c r="Q48" s="92"/>
      <c r="R48" s="92"/>
      <c r="S48" s="92"/>
      <c r="T48" s="92"/>
      <c r="U48" s="92"/>
      <c r="V48" s="92"/>
      <c r="W48" s="92"/>
      <c r="X48" s="92"/>
      <c r="Y48" s="92"/>
      <c r="Z48" s="113"/>
      <c r="AA48" s="92"/>
      <c r="AB48" s="92"/>
      <c r="AC48" s="92"/>
      <c r="AD48" s="92"/>
      <c r="AE48" s="92"/>
      <c r="AF48" s="92"/>
      <c r="AG48" s="92"/>
      <c r="AH48" s="93"/>
      <c r="AI48" s="9"/>
    </row>
    <row r="49" ht="12.75" customHeight="1">
      <c r="A49" s="94" t="str">
        <f>IF(L34="3:0",A34,IF(L34="3:1",A34,IF(L34="3:2",A34,IF(L34="2:3",A32,IF(L34="1:3",A32,IF(L34="0:3",A32,""))))))</f>
        <v>Pálfi David (161) (STAR)</v>
      </c>
      <c r="B49" s="22"/>
      <c r="C49" s="22"/>
      <c r="D49" s="22"/>
      <c r="E49" s="22"/>
      <c r="F49" s="22"/>
      <c r="G49" s="22"/>
      <c r="H49" s="22"/>
      <c r="I49" s="22"/>
      <c r="J49" s="22"/>
      <c r="K49" s="22"/>
      <c r="L49" s="95"/>
      <c r="M49" s="95"/>
      <c r="N49" s="95"/>
      <c r="O49" s="95"/>
      <c r="P49" s="95"/>
      <c r="Q49" s="95"/>
      <c r="R49" s="95"/>
      <c r="S49" s="95"/>
      <c r="T49" s="95"/>
      <c r="U49" s="95"/>
      <c r="V49" s="95"/>
      <c r="W49" s="95"/>
      <c r="X49" s="95"/>
      <c r="Y49" s="95"/>
      <c r="Z49" s="96" t="s">
        <v>40</v>
      </c>
      <c r="AA49" s="95"/>
      <c r="AB49" s="95"/>
      <c r="AC49" s="95"/>
      <c r="AD49" s="95"/>
      <c r="AE49" s="95"/>
      <c r="AF49" s="95"/>
      <c r="AG49" s="95"/>
      <c r="AH49" s="100"/>
      <c r="AI49" s="9"/>
    </row>
    <row r="50" ht="12.75" customHeight="1">
      <c r="A50" s="98"/>
      <c r="B50" s="99"/>
      <c r="C50" s="95"/>
      <c r="D50" s="95"/>
      <c r="E50" s="95"/>
      <c r="F50" s="95"/>
      <c r="G50" s="95"/>
      <c r="H50" s="95"/>
      <c r="I50" s="95"/>
      <c r="J50" s="95"/>
      <c r="K50" s="100"/>
      <c r="L50" s="101" t="str">
        <f>IF(L51="3:0",A49,IF(L51="3:1",A49,IF(L51="3:2",A49,IF(L51="2:3",A51,IF(L51="1:3",A51,IF(L51="0:3",A51,""))))))</f>
        <v>Nováková Karolína (150) (PINK!)</v>
      </c>
      <c r="M50" s="22"/>
      <c r="N50" s="22"/>
      <c r="O50" s="22"/>
      <c r="P50" s="22"/>
      <c r="Q50" s="22"/>
      <c r="R50" s="22"/>
      <c r="S50" s="22"/>
      <c r="T50" s="22"/>
      <c r="U50" s="22"/>
      <c r="V50" s="22"/>
      <c r="W50" s="99"/>
      <c r="X50" s="99"/>
      <c r="Y50" s="99"/>
      <c r="Z50" s="99"/>
      <c r="AA50" s="99"/>
      <c r="AB50" s="99"/>
      <c r="AC50" s="99"/>
      <c r="AD50" s="99"/>
      <c r="AE50" s="99"/>
      <c r="AF50" s="99"/>
      <c r="AG50" s="95"/>
      <c r="AH50" s="100"/>
      <c r="AI50" s="9"/>
    </row>
    <row r="51" ht="12.75" customHeight="1">
      <c r="A51" s="101" t="str">
        <f>IF(L38="3:0",A38,IF(L38="3:1",A38,IF(L38="3:2",A38,IF(L38="2:3",A36,IF(L38="1:3",A36,IF(L38="0:3",A36,""))))))</f>
        <v>Nováková Karolína (150) (PINK!)</v>
      </c>
      <c r="B51" s="22"/>
      <c r="C51" s="22"/>
      <c r="D51" s="22"/>
      <c r="E51" s="22"/>
      <c r="F51" s="22"/>
      <c r="G51" s="22"/>
      <c r="H51" s="22"/>
      <c r="I51" s="22"/>
      <c r="J51" s="22"/>
      <c r="K51" s="22"/>
      <c r="L51" s="102" t="s">
        <v>39</v>
      </c>
      <c r="W51" s="103"/>
      <c r="X51" s="99"/>
      <c r="Y51" s="99"/>
      <c r="Z51" s="99"/>
      <c r="AA51" s="99"/>
      <c r="AB51" s="99"/>
      <c r="AC51" s="99"/>
      <c r="AD51" s="99"/>
      <c r="AE51" s="99"/>
      <c r="AF51" s="99"/>
      <c r="AG51" s="95"/>
      <c r="AH51" s="100"/>
      <c r="AI51" s="9"/>
    </row>
    <row r="52" ht="12.75" customHeight="1">
      <c r="A52" s="98"/>
      <c r="B52" s="99"/>
      <c r="C52" s="95"/>
      <c r="D52" s="95"/>
      <c r="E52" s="95"/>
      <c r="F52" s="95"/>
      <c r="G52" s="95"/>
      <c r="H52" s="95"/>
      <c r="I52" s="95"/>
      <c r="J52" s="95"/>
      <c r="K52" s="95"/>
      <c r="L52" s="99"/>
      <c r="M52" s="99"/>
      <c r="N52" s="99"/>
      <c r="O52" s="99"/>
      <c r="P52" s="99"/>
      <c r="Q52" s="99"/>
      <c r="R52" s="99"/>
      <c r="S52" s="99"/>
      <c r="T52" s="99"/>
      <c r="U52" s="99"/>
      <c r="V52" s="99"/>
      <c r="W52" s="101" t="str">
        <f>IF(W53="3:0",L50,IF(W53="3:1",L50,IF(W53="3:2",L50,IF(W53="2:3",L54,IF(W53="1:3",L54,IF(W53="0:3",L54,""))))))</f>
        <v>Nováková Karolína (150) (PINK!)</v>
      </c>
      <c r="X52" s="22"/>
      <c r="Y52" s="22"/>
      <c r="Z52" s="22"/>
      <c r="AA52" s="22"/>
      <c r="AB52" s="22"/>
      <c r="AC52" s="22"/>
      <c r="AD52" s="22"/>
      <c r="AE52" s="22"/>
      <c r="AF52" s="22"/>
      <c r="AG52" s="22"/>
      <c r="AH52" s="97"/>
      <c r="AI52" s="9"/>
    </row>
    <row r="53" ht="12.75" customHeight="1">
      <c r="A53" s="101" t="str">
        <f>IF(L42="3:0",A42,IF(L42="3:1",A42,IF(L42="3:2",A42,IF(L42="2:3",A40,IF(L42="1:3",A40,IF(L42="0:3",A40,""))))))</f>
        <v>Šulc Adam (145) (PINK!)</v>
      </c>
      <c r="B53" s="22"/>
      <c r="C53" s="22"/>
      <c r="D53" s="22"/>
      <c r="E53" s="22"/>
      <c r="F53" s="22"/>
      <c r="G53" s="22"/>
      <c r="H53" s="22"/>
      <c r="I53" s="22"/>
      <c r="J53" s="22"/>
      <c r="K53" s="22"/>
      <c r="L53" s="99"/>
      <c r="M53" s="99"/>
      <c r="N53" s="99"/>
      <c r="O53" s="99"/>
      <c r="P53" s="99"/>
      <c r="Q53" s="99"/>
      <c r="R53" s="99"/>
      <c r="S53" s="99"/>
      <c r="T53" s="99"/>
      <c r="U53" s="99"/>
      <c r="V53" s="99"/>
      <c r="W53" s="102" t="s">
        <v>36</v>
      </c>
      <c r="AH53" s="97"/>
      <c r="AI53" s="9"/>
    </row>
    <row r="54" ht="12.75" customHeight="1">
      <c r="A54" s="103"/>
      <c r="B54" s="99"/>
      <c r="C54" s="95"/>
      <c r="D54" s="95"/>
      <c r="E54" s="95"/>
      <c r="F54" s="95"/>
      <c r="G54" s="95"/>
      <c r="H54" s="95"/>
      <c r="I54" s="95"/>
      <c r="J54" s="95"/>
      <c r="K54" s="100"/>
      <c r="L54" s="101" t="str">
        <f>IF(L55="3:0",A53,IF(L55="3:1",A53,IF(L55="3:2",A53,IF(L55="2:3",A55,IF(L55="1:3",A55,IF(L55="0:3",A55,""))))))</f>
        <v>Leksa Michal (155) (STAR)</v>
      </c>
      <c r="M54" s="22"/>
      <c r="N54" s="22"/>
      <c r="O54" s="22"/>
      <c r="P54" s="22"/>
      <c r="Q54" s="22"/>
      <c r="R54" s="22"/>
      <c r="S54" s="22"/>
      <c r="T54" s="22"/>
      <c r="U54" s="22"/>
      <c r="V54" s="22"/>
      <c r="W54" s="103"/>
      <c r="X54" s="99"/>
      <c r="Y54" s="99"/>
      <c r="Z54" s="99"/>
      <c r="AA54" s="99"/>
      <c r="AB54" s="99"/>
      <c r="AC54" s="99"/>
      <c r="AD54" s="99"/>
      <c r="AE54" s="99"/>
      <c r="AF54" s="99"/>
      <c r="AG54" s="105"/>
      <c r="AH54" s="97"/>
      <c r="AI54" s="9"/>
    </row>
    <row r="55" ht="11.25" customHeight="1">
      <c r="A55" s="101" t="str">
        <f>IF(L46="3:0",A46,IF(L46="3:1",A46,IF(L46="3:2",A46,IF(L46="2:3",A44,IF(L46="1:3",A44,IF(L46="0:3",A44,""))))))</f>
        <v>Leksa Michal (155) (STAR)</v>
      </c>
      <c r="B55" s="22"/>
      <c r="C55" s="22"/>
      <c r="D55" s="22"/>
      <c r="E55" s="22"/>
      <c r="F55" s="22"/>
      <c r="G55" s="22"/>
      <c r="H55" s="22"/>
      <c r="I55" s="22"/>
      <c r="J55" s="22"/>
      <c r="K55" s="22"/>
      <c r="L55" s="102" t="s">
        <v>37</v>
      </c>
      <c r="W55" s="99"/>
      <c r="X55" s="99"/>
      <c r="Y55" s="99"/>
      <c r="Z55" s="99"/>
      <c r="AA55" s="99"/>
      <c r="AB55" s="99"/>
      <c r="AC55" s="99"/>
      <c r="AD55" s="99"/>
      <c r="AE55" s="99"/>
      <c r="AF55" s="99"/>
      <c r="AG55" s="105"/>
      <c r="AH55" s="97"/>
      <c r="AI55" s="9"/>
    </row>
    <row r="56" ht="12.75" customHeight="1">
      <c r="A56" s="114"/>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5"/>
      <c r="AA56" s="111"/>
      <c r="AB56" s="111"/>
      <c r="AC56" s="111"/>
      <c r="AD56" s="111"/>
      <c r="AE56" s="111"/>
      <c r="AF56" s="111"/>
      <c r="AG56" s="111"/>
      <c r="AH56" s="116"/>
      <c r="AI56" s="9"/>
    </row>
    <row r="57" ht="12.75" customHeight="1">
      <c r="A57" s="117"/>
      <c r="B57" s="91"/>
      <c r="C57" s="91"/>
      <c r="D57" s="91"/>
      <c r="E57" s="91"/>
      <c r="F57" s="91"/>
      <c r="G57" s="91"/>
      <c r="H57" s="91"/>
      <c r="I57" s="91"/>
      <c r="J57" s="91"/>
      <c r="K57" s="91"/>
      <c r="L57" s="91"/>
      <c r="M57" s="91"/>
      <c r="N57" s="91"/>
      <c r="O57" s="91"/>
      <c r="P57" s="91"/>
      <c r="Q57" s="91"/>
      <c r="R57" s="91"/>
      <c r="S57" s="91"/>
      <c r="T57" s="91"/>
      <c r="U57" s="91"/>
      <c r="V57" s="91"/>
      <c r="W57" s="91"/>
      <c r="X57" s="91"/>
      <c r="Y57" s="91"/>
      <c r="Z57" s="118" t="s">
        <v>42</v>
      </c>
      <c r="AA57" s="91"/>
      <c r="AB57" s="91"/>
      <c r="AC57" s="91"/>
      <c r="AD57" s="91"/>
      <c r="AE57" s="91"/>
      <c r="AF57" s="91"/>
      <c r="AG57" s="91"/>
      <c r="AH57" s="119"/>
      <c r="AI57" s="9"/>
    </row>
    <row r="58" ht="12.75" customHeight="1">
      <c r="A58" s="103"/>
      <c r="B58" s="99"/>
      <c r="C58" s="99"/>
      <c r="D58" s="99"/>
      <c r="E58" s="99"/>
      <c r="F58" s="99"/>
      <c r="G58" s="99"/>
      <c r="H58" s="99"/>
      <c r="I58" s="99"/>
      <c r="J58" s="99"/>
      <c r="K58" s="99"/>
      <c r="L58" s="107" t="str">
        <f>IF(W36="3:0",L37,IF(W36="3:1",L37,IF(W36="3:2",L37,IF(W36="2:3",L33,IF(W36="1:3",L33,IF(W36="0:3",L33,""))))))</f>
        <v>Bujok Matěj (117) (AST)</v>
      </c>
      <c r="M58" s="22"/>
      <c r="N58" s="22"/>
      <c r="O58" s="22"/>
      <c r="P58" s="22"/>
      <c r="Q58" s="22"/>
      <c r="R58" s="22"/>
      <c r="S58" s="22"/>
      <c r="T58" s="22"/>
      <c r="U58" s="22"/>
      <c r="V58" s="22"/>
      <c r="W58" s="95"/>
      <c r="X58" s="95"/>
      <c r="Y58" s="95"/>
      <c r="Z58" s="95"/>
      <c r="AA58" s="95"/>
      <c r="AB58" s="95"/>
      <c r="AC58" s="95"/>
      <c r="AD58" s="95"/>
      <c r="AE58" s="95"/>
      <c r="AF58" s="95"/>
      <c r="AG58" s="95"/>
      <c r="AH58" s="97"/>
      <c r="AI58" s="9"/>
    </row>
    <row r="59" ht="11.25" customHeight="1">
      <c r="A59" s="103"/>
      <c r="B59" s="99"/>
      <c r="C59" s="99"/>
      <c r="D59" s="99"/>
      <c r="E59" s="99"/>
      <c r="F59" s="99"/>
      <c r="G59" s="99"/>
      <c r="H59" s="99"/>
      <c r="I59" s="99"/>
      <c r="J59" s="99"/>
      <c r="K59" s="99"/>
      <c r="L59" s="95"/>
      <c r="M59" s="99"/>
      <c r="N59" s="95"/>
      <c r="O59" s="95"/>
      <c r="P59" s="95"/>
      <c r="Q59" s="95"/>
      <c r="R59" s="95"/>
      <c r="S59" s="95"/>
      <c r="T59" s="95"/>
      <c r="U59" s="95"/>
      <c r="V59" s="100"/>
      <c r="W59" s="101" t="str">
        <f>IF(W60="3:0",L58,IF(W60="3:1",L58,IF(W60="3:2",L58,IF(W60="2:3",L60,IF(W60="1:3",L60,IF(W60="0:3",L60,""))))))</f>
        <v>Bujok Ondřej (138) (AST)</v>
      </c>
      <c r="X59" s="22"/>
      <c r="Y59" s="22"/>
      <c r="Z59" s="22"/>
      <c r="AA59" s="22"/>
      <c r="AB59" s="22"/>
      <c r="AC59" s="22"/>
      <c r="AD59" s="22"/>
      <c r="AE59" s="22"/>
      <c r="AF59" s="22"/>
      <c r="AG59" s="22"/>
      <c r="AH59" s="97"/>
      <c r="AI59" s="9"/>
    </row>
    <row r="60" ht="12.75" customHeight="1">
      <c r="A60" s="103"/>
      <c r="B60" s="99"/>
      <c r="C60" s="99"/>
      <c r="D60" s="99"/>
      <c r="E60" s="99"/>
      <c r="F60" s="99"/>
      <c r="G60" s="99"/>
      <c r="H60" s="99"/>
      <c r="I60" s="99"/>
      <c r="J60" s="99"/>
      <c r="K60" s="99"/>
      <c r="L60" s="107" t="str">
        <f>IF(W44="3:0",L45,IF(W44="3:1",L45,IF(W44="3:2",L45,IF(W44="2:3",L41,IF(W44="1:3",L41,IF(W44="0:3",L41,""))))))</f>
        <v>Bujok Ondřej (138) (AST)</v>
      </c>
      <c r="M60" s="22"/>
      <c r="N60" s="22"/>
      <c r="O60" s="22"/>
      <c r="P60" s="22"/>
      <c r="Q60" s="22"/>
      <c r="R60" s="22"/>
      <c r="S60" s="22"/>
      <c r="T60" s="22"/>
      <c r="U60" s="22"/>
      <c r="V60" s="22"/>
      <c r="W60" s="102" t="s">
        <v>41</v>
      </c>
      <c r="AH60" s="97"/>
      <c r="AI60" s="9"/>
    </row>
    <row r="61" ht="12.75" customHeight="1">
      <c r="A61" s="114"/>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5"/>
      <c r="AA61" s="111"/>
      <c r="AB61" s="111"/>
      <c r="AC61" s="111"/>
      <c r="AD61" s="111"/>
      <c r="AE61" s="111"/>
      <c r="AF61" s="111"/>
      <c r="AG61" s="111"/>
      <c r="AH61" s="116"/>
      <c r="AI61" s="9"/>
    </row>
    <row r="62" ht="12.75" customHeight="1">
      <c r="A62" s="117"/>
      <c r="B62" s="91"/>
      <c r="C62" s="91"/>
      <c r="D62" s="91"/>
      <c r="E62" s="91"/>
      <c r="F62" s="91"/>
      <c r="G62" s="91"/>
      <c r="H62" s="91"/>
      <c r="I62" s="91"/>
      <c r="J62" s="91"/>
      <c r="K62" s="91"/>
      <c r="L62" s="91"/>
      <c r="M62" s="91"/>
      <c r="N62" s="91"/>
      <c r="O62" s="91"/>
      <c r="P62" s="91"/>
      <c r="Q62" s="91"/>
      <c r="R62" s="91"/>
      <c r="S62" s="91"/>
      <c r="T62" s="91"/>
      <c r="U62" s="91"/>
      <c r="V62" s="91"/>
      <c r="W62" s="91"/>
      <c r="X62" s="91"/>
      <c r="Y62" s="91"/>
      <c r="Z62" s="118" t="s">
        <v>43</v>
      </c>
      <c r="AA62" s="91"/>
      <c r="AB62" s="91"/>
      <c r="AC62" s="91"/>
      <c r="AD62" s="91"/>
      <c r="AE62" s="91"/>
      <c r="AF62" s="91"/>
      <c r="AG62" s="91"/>
      <c r="AH62" s="119"/>
      <c r="AI62" s="9"/>
    </row>
    <row r="63" ht="12.75" customHeight="1">
      <c r="A63" s="103"/>
      <c r="B63" s="99"/>
      <c r="C63" s="99"/>
      <c r="D63" s="99"/>
      <c r="E63" s="99"/>
      <c r="F63" s="99"/>
      <c r="G63" s="99"/>
      <c r="H63" s="99"/>
      <c r="I63" s="99"/>
      <c r="J63" s="99"/>
      <c r="K63" s="99"/>
      <c r="L63" s="107" t="str">
        <f>IF(L51="3:0",A51,IF(L51="3:1",A51,IF(L51="3:2",A51,IF(L51="2:3",A49,IF(L51="1:3",A49,IF(L51="0:3",A49,""))))))</f>
        <v>Pálfi David (161) (STAR)</v>
      </c>
      <c r="M63" s="22"/>
      <c r="N63" s="22"/>
      <c r="O63" s="22"/>
      <c r="P63" s="22"/>
      <c r="Q63" s="22"/>
      <c r="R63" s="22"/>
      <c r="S63" s="22"/>
      <c r="T63" s="22"/>
      <c r="U63" s="22"/>
      <c r="V63" s="22"/>
      <c r="W63" s="95"/>
      <c r="X63" s="95"/>
      <c r="Y63" s="95"/>
      <c r="Z63" s="95"/>
      <c r="AA63" s="95"/>
      <c r="AB63" s="95"/>
      <c r="AC63" s="95"/>
      <c r="AD63" s="95"/>
      <c r="AE63" s="95"/>
      <c r="AF63" s="95"/>
      <c r="AG63" s="95"/>
      <c r="AH63" s="97"/>
      <c r="AI63" s="9"/>
    </row>
    <row r="64" ht="12.75" customHeight="1">
      <c r="A64" s="103"/>
      <c r="B64" s="99"/>
      <c r="C64" s="99"/>
      <c r="D64" s="99"/>
      <c r="E64" s="99"/>
      <c r="F64" s="99"/>
      <c r="G64" s="99"/>
      <c r="H64" s="99"/>
      <c r="I64" s="99"/>
      <c r="J64" s="99"/>
      <c r="K64" s="99"/>
      <c r="L64" s="95"/>
      <c r="M64" s="99"/>
      <c r="N64" s="95"/>
      <c r="O64" s="95"/>
      <c r="P64" s="95"/>
      <c r="Q64" s="95"/>
      <c r="R64" s="95"/>
      <c r="S64" s="95"/>
      <c r="T64" s="95"/>
      <c r="U64" s="95"/>
      <c r="V64" s="100"/>
      <c r="W64" s="101" t="str">
        <f>IF(W65="3:0",L63,IF(W65="3:1",L63,IF(W65="3:2",L63,IF(W65="2:3",L65,IF(W65="1:3",L65,IF(W65="0:3",L65,""))))))</f>
        <v>Šulc Adam (145) (PINK!)</v>
      </c>
      <c r="X64" s="22"/>
      <c r="Y64" s="22"/>
      <c r="Z64" s="22"/>
      <c r="AA64" s="22"/>
      <c r="AB64" s="22"/>
      <c r="AC64" s="22"/>
      <c r="AD64" s="22"/>
      <c r="AE64" s="22"/>
      <c r="AF64" s="22"/>
      <c r="AG64" s="22"/>
      <c r="AH64" s="97"/>
      <c r="AI64" s="9"/>
    </row>
    <row r="65" ht="15.75" customHeight="1">
      <c r="A65" s="103"/>
      <c r="B65" s="99"/>
      <c r="C65" s="99"/>
      <c r="D65" s="99"/>
      <c r="E65" s="99"/>
      <c r="F65" s="99"/>
      <c r="G65" s="99"/>
      <c r="H65" s="99"/>
      <c r="I65" s="99"/>
      <c r="J65" s="99"/>
      <c r="K65" s="99"/>
      <c r="L65" s="107" t="str">
        <f>IF(L55="3:0",A55,IF(L55="3:1",A55,IF(L55="3:2",A55,IF(L55="2:3",A53,IF(L55="1:3",A53,IF(L55="0:3",A53,""))))))</f>
        <v>Šulc Adam (145) (PINK!)</v>
      </c>
      <c r="M65" s="22"/>
      <c r="N65" s="22"/>
      <c r="O65" s="22"/>
      <c r="P65" s="22"/>
      <c r="Q65" s="22"/>
      <c r="R65" s="22"/>
      <c r="S65" s="22"/>
      <c r="T65" s="22"/>
      <c r="U65" s="22"/>
      <c r="V65" s="22"/>
      <c r="W65" s="102" t="s">
        <v>41</v>
      </c>
      <c r="AH65" s="97"/>
      <c r="AI65" s="9"/>
    </row>
    <row r="66" ht="12.75" customHeight="1">
      <c r="A66" s="11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6"/>
      <c r="AI66" s="9"/>
    </row>
    <row r="67" ht="12.75" customHeight="1">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
    </row>
    <row r="68" ht="12.75" customHeight="1">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
    </row>
    <row r="69" ht="12.7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
    </row>
    <row r="70" ht="12.75" customHeight="1">
      <c r="A70" s="120" t="str">
        <f>A1</f>
        <v>3. KBT Libereckého kraje</v>
      </c>
      <c r="B70" s="2"/>
      <c r="C70" s="2"/>
      <c r="D70" s="2"/>
      <c r="E70" s="2"/>
      <c r="F70" s="2"/>
      <c r="G70" s="2"/>
      <c r="H70" s="2"/>
      <c r="I70" s="2"/>
      <c r="J70" s="121"/>
      <c r="K70" s="122" t="str">
        <f>K1</f>
        <v>Hrádek nad Nisou, 17.11.2024</v>
      </c>
      <c r="L70" s="2"/>
      <c r="M70" s="2"/>
      <c r="N70" s="2"/>
      <c r="O70" s="2"/>
      <c r="P70" s="2"/>
      <c r="Q70" s="2"/>
      <c r="R70" s="2"/>
      <c r="S70" s="2"/>
      <c r="T70" s="121"/>
      <c r="U70" s="146" t="str">
        <f>U1</f>
        <v>Divize</v>
      </c>
      <c r="V70" s="2"/>
      <c r="W70" s="2"/>
      <c r="X70" s="147" t="str">
        <f>X1</f>
        <v>F</v>
      </c>
      <c r="Y70" s="2"/>
      <c r="Z70" s="2"/>
      <c r="AA70" s="147" t="str">
        <f>Z73</f>
        <v>o 9.-16.místo</v>
      </c>
      <c r="AB70" s="2"/>
      <c r="AC70" s="2"/>
      <c r="AD70" s="2"/>
      <c r="AE70" s="2"/>
      <c r="AF70" s="2"/>
      <c r="AG70" s="2"/>
      <c r="AH70" s="8"/>
      <c r="AI70" s="9"/>
    </row>
    <row r="71" ht="12.75" customHeight="1">
      <c r="A71" s="9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5"/>
      <c r="AH71" s="95"/>
      <c r="AI71" s="9"/>
    </row>
    <row r="72" ht="12.75" customHeight="1">
      <c r="A72" s="90"/>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2"/>
      <c r="AH72" s="93"/>
      <c r="AI72" s="9"/>
    </row>
    <row r="73" ht="12.75" customHeight="1">
      <c r="A73" s="94" t="s">
        <v>123</v>
      </c>
      <c r="B73" s="22"/>
      <c r="C73" s="22"/>
      <c r="D73" s="22"/>
      <c r="E73" s="22"/>
      <c r="F73" s="22"/>
      <c r="G73" s="22"/>
      <c r="H73" s="22"/>
      <c r="I73" s="22"/>
      <c r="J73" s="22"/>
      <c r="K73" s="22"/>
      <c r="L73" s="95"/>
      <c r="M73" s="95"/>
      <c r="N73" s="95"/>
      <c r="O73" s="95"/>
      <c r="P73" s="95"/>
      <c r="Q73" s="95"/>
      <c r="R73" s="95"/>
      <c r="S73" s="95"/>
      <c r="T73" s="95"/>
      <c r="U73" s="95"/>
      <c r="V73" s="95"/>
      <c r="W73" s="95"/>
      <c r="X73" s="95"/>
      <c r="Y73" s="95"/>
      <c r="Z73" s="96" t="s">
        <v>44</v>
      </c>
      <c r="AA73" s="95"/>
      <c r="AB73" s="95"/>
      <c r="AC73" s="95"/>
      <c r="AD73" s="95"/>
      <c r="AE73" s="95"/>
      <c r="AF73" s="95"/>
      <c r="AG73" s="95"/>
      <c r="AH73" s="97"/>
      <c r="AI73" s="9"/>
    </row>
    <row r="74" ht="12.75" customHeight="1">
      <c r="A74" s="98"/>
      <c r="B74" s="99"/>
      <c r="C74" s="95"/>
      <c r="D74" s="95"/>
      <c r="E74" s="95"/>
      <c r="F74" s="95"/>
      <c r="G74" s="95"/>
      <c r="H74" s="95"/>
      <c r="I74" s="95"/>
      <c r="J74" s="95"/>
      <c r="K74" s="100"/>
      <c r="L74" s="101" t="str">
        <f>IF(L75="3:0",A73,IF(L75="3:1",A73,IF(L75="3:2",A73,IF(L75="2:3",A75,IF(L75="1:3",A75,IF(L75="0:3",A75,""))))))</f>
        <v>Soukupová Magdalena (133) (PINK!)</v>
      </c>
      <c r="M74" s="22"/>
      <c r="N74" s="22"/>
      <c r="O74" s="22"/>
      <c r="P74" s="22"/>
      <c r="Q74" s="22"/>
      <c r="R74" s="22"/>
      <c r="S74" s="22"/>
      <c r="T74" s="22"/>
      <c r="U74" s="22"/>
      <c r="V74" s="22"/>
      <c r="W74" s="99"/>
      <c r="X74" s="99"/>
      <c r="Y74" s="99"/>
      <c r="Z74" s="99"/>
      <c r="AA74" s="99"/>
      <c r="AB74" s="99"/>
      <c r="AC74" s="99"/>
      <c r="AD74" s="99"/>
      <c r="AE74" s="99"/>
      <c r="AF74" s="99"/>
      <c r="AG74" s="95"/>
      <c r="AH74" s="97"/>
      <c r="AI74" s="82"/>
    </row>
    <row r="75" ht="12.75" customHeight="1">
      <c r="A75" s="94" t="s">
        <v>126</v>
      </c>
      <c r="B75" s="22"/>
      <c r="C75" s="22"/>
      <c r="D75" s="22"/>
      <c r="E75" s="22"/>
      <c r="F75" s="22"/>
      <c r="G75" s="22"/>
      <c r="H75" s="22"/>
      <c r="I75" s="22"/>
      <c r="J75" s="22"/>
      <c r="K75" s="22"/>
      <c r="L75" s="102" t="s">
        <v>39</v>
      </c>
      <c r="W75" s="103"/>
      <c r="X75" s="99"/>
      <c r="Y75" s="99"/>
      <c r="Z75" s="99"/>
      <c r="AA75" s="99"/>
      <c r="AB75" s="99"/>
      <c r="AC75" s="99"/>
      <c r="AD75" s="99"/>
      <c r="AE75" s="99"/>
      <c r="AF75" s="99"/>
      <c r="AG75" s="95"/>
      <c r="AH75" s="97"/>
      <c r="AI75" s="9"/>
    </row>
    <row r="76" ht="12.75" customHeight="1">
      <c r="A76" s="98"/>
      <c r="B76" s="99"/>
      <c r="C76" s="95"/>
      <c r="D76" s="95"/>
      <c r="E76" s="95"/>
      <c r="F76" s="95"/>
      <c r="G76" s="95"/>
      <c r="H76" s="95"/>
      <c r="I76" s="95"/>
      <c r="J76" s="95"/>
      <c r="K76" s="95"/>
      <c r="L76" s="99"/>
      <c r="M76" s="99"/>
      <c r="N76" s="99"/>
      <c r="O76" s="99"/>
      <c r="P76" s="99"/>
      <c r="Q76" s="99"/>
      <c r="R76" s="99"/>
      <c r="S76" s="99"/>
      <c r="T76" s="99"/>
      <c r="U76" s="99"/>
      <c r="V76" s="99"/>
      <c r="W76" s="101" t="str">
        <f>IF(W77="3:0",L74,IF(W77="3:1",L74,IF(W77="3:2",L74,IF(W77="2:3",L78,IF(W77="1:3",L78,IF(W77="0:3",L78,""))))))</f>
        <v>Bečková Adéla (142) (STAR)</v>
      </c>
      <c r="X76" s="22"/>
      <c r="Y76" s="22"/>
      <c r="Z76" s="22"/>
      <c r="AA76" s="22"/>
      <c r="AB76" s="22"/>
      <c r="AC76" s="22"/>
      <c r="AD76" s="22"/>
      <c r="AE76" s="22"/>
      <c r="AF76" s="22"/>
      <c r="AG76" s="22"/>
      <c r="AH76" s="97"/>
      <c r="AI76" s="9"/>
    </row>
    <row r="77" ht="12.75" customHeight="1">
      <c r="A77" s="94" t="s">
        <v>132</v>
      </c>
      <c r="B77" s="22"/>
      <c r="C77" s="22"/>
      <c r="D77" s="22"/>
      <c r="E77" s="22"/>
      <c r="F77" s="22"/>
      <c r="G77" s="22"/>
      <c r="H77" s="22"/>
      <c r="I77" s="22"/>
      <c r="J77" s="22"/>
      <c r="K77" s="22"/>
      <c r="L77" s="99"/>
      <c r="M77" s="99"/>
      <c r="N77" s="99"/>
      <c r="O77" s="99"/>
      <c r="P77" s="99"/>
      <c r="Q77" s="99"/>
      <c r="R77" s="99"/>
      <c r="S77" s="99"/>
      <c r="T77" s="99"/>
      <c r="U77" s="99"/>
      <c r="V77" s="99"/>
      <c r="W77" s="102" t="s">
        <v>39</v>
      </c>
      <c r="AH77" s="104"/>
      <c r="AI77" s="9"/>
    </row>
    <row r="78" ht="12.75" customHeight="1">
      <c r="A78" s="103"/>
      <c r="B78" s="99"/>
      <c r="C78" s="95"/>
      <c r="D78" s="95"/>
      <c r="E78" s="95"/>
      <c r="F78" s="95"/>
      <c r="G78" s="95"/>
      <c r="H78" s="95"/>
      <c r="I78" s="95"/>
      <c r="J78" s="95"/>
      <c r="K78" s="100"/>
      <c r="L78" s="101" t="str">
        <f>IF(L79="3:0",A77,IF(L79="3:1",A77,IF(L79="3:2",A77,IF(L79="2:3",A79,IF(L79="1:3",A79,IF(L79="0:3",A79,""))))))</f>
        <v>Bečková Adéla (142) (STAR)</v>
      </c>
      <c r="M78" s="22"/>
      <c r="N78" s="22"/>
      <c r="O78" s="22"/>
      <c r="P78" s="22"/>
      <c r="Q78" s="22"/>
      <c r="R78" s="22"/>
      <c r="S78" s="22"/>
      <c r="T78" s="22"/>
      <c r="U78" s="22"/>
      <c r="V78" s="22"/>
      <c r="W78" s="103"/>
      <c r="X78" s="99"/>
      <c r="Y78" s="99"/>
      <c r="Z78" s="99"/>
      <c r="AA78" s="99"/>
      <c r="AB78" s="99"/>
      <c r="AC78" s="99"/>
      <c r="AD78" s="99"/>
      <c r="AE78" s="99"/>
      <c r="AF78" s="99"/>
      <c r="AG78" s="105"/>
      <c r="AH78" s="104"/>
      <c r="AI78" s="9"/>
    </row>
    <row r="79" ht="12.75" customHeight="1">
      <c r="A79" s="94" t="s">
        <v>135</v>
      </c>
      <c r="B79" s="22"/>
      <c r="C79" s="22"/>
      <c r="D79" s="22"/>
      <c r="E79" s="22"/>
      <c r="F79" s="22"/>
      <c r="G79" s="22"/>
      <c r="H79" s="22"/>
      <c r="I79" s="22"/>
      <c r="J79" s="22"/>
      <c r="K79" s="22"/>
      <c r="L79" s="102" t="s">
        <v>39</v>
      </c>
      <c r="W79" s="99"/>
      <c r="X79" s="99"/>
      <c r="Y79" s="99"/>
      <c r="Z79" s="99"/>
      <c r="AA79" s="99"/>
      <c r="AB79" s="99"/>
      <c r="AC79" s="99"/>
      <c r="AD79" s="99"/>
      <c r="AE79" s="99"/>
      <c r="AF79" s="99"/>
      <c r="AG79" s="105"/>
      <c r="AH79" s="104"/>
      <c r="AI79" s="9"/>
    </row>
    <row r="80" ht="12.75" customHeight="1">
      <c r="A80" s="103"/>
      <c r="B80" s="99"/>
      <c r="C80" s="99"/>
      <c r="D80" s="99"/>
      <c r="E80" s="99"/>
      <c r="F80" s="99"/>
      <c r="G80" s="99"/>
      <c r="H80" s="99"/>
      <c r="I80" s="99"/>
      <c r="J80" s="99"/>
      <c r="K80" s="99"/>
      <c r="L80" s="99"/>
      <c r="M80" s="99"/>
      <c r="N80" s="99"/>
      <c r="O80" s="99"/>
      <c r="P80" s="99"/>
      <c r="Q80" s="99"/>
      <c r="R80" s="99"/>
      <c r="S80" s="99"/>
      <c r="T80" s="99"/>
      <c r="U80" s="99"/>
      <c r="V80" s="99"/>
      <c r="W80" s="107" t="str">
        <f>IF(W81="3:0",W76,IF(W81="3:1",W76,IF(W81="3:2",W76,IF(W81="2:3",W84,IF(W81="1:3",W84,IF(W81="0:3",W84,""))))))</f>
        <v>Drvota Bruno (141) (AST)</v>
      </c>
      <c r="X80" s="22"/>
      <c r="Y80" s="22"/>
      <c r="Z80" s="22"/>
      <c r="AA80" s="22"/>
      <c r="AB80" s="22"/>
      <c r="AC80" s="22"/>
      <c r="AD80" s="22"/>
      <c r="AE80" s="22"/>
      <c r="AF80" s="22"/>
      <c r="AG80" s="22"/>
      <c r="AH80" s="104"/>
      <c r="AI80" s="9"/>
    </row>
    <row r="81" ht="12.75" customHeight="1">
      <c r="A81" s="94" t="s">
        <v>133</v>
      </c>
      <c r="B81" s="22"/>
      <c r="C81" s="22"/>
      <c r="D81" s="22"/>
      <c r="E81" s="22"/>
      <c r="F81" s="22"/>
      <c r="G81" s="22"/>
      <c r="H81" s="22"/>
      <c r="I81" s="22"/>
      <c r="J81" s="22"/>
      <c r="K81" s="22"/>
      <c r="L81" s="99"/>
      <c r="M81" s="99"/>
      <c r="N81" s="99"/>
      <c r="O81" s="99"/>
      <c r="P81" s="99"/>
      <c r="Q81" s="99"/>
      <c r="R81" s="99"/>
      <c r="S81" s="99"/>
      <c r="T81" s="99"/>
      <c r="U81" s="99"/>
      <c r="V81" s="99"/>
      <c r="W81" s="108" t="s">
        <v>41</v>
      </c>
      <c r="AH81" s="104"/>
      <c r="AI81" s="9"/>
    </row>
    <row r="82" ht="12.75" customHeight="1">
      <c r="A82" s="103"/>
      <c r="B82" s="99"/>
      <c r="C82" s="95"/>
      <c r="D82" s="95"/>
      <c r="E82" s="95"/>
      <c r="F82" s="95"/>
      <c r="G82" s="95"/>
      <c r="H82" s="95"/>
      <c r="I82" s="95"/>
      <c r="J82" s="95"/>
      <c r="K82" s="95"/>
      <c r="L82" s="101" t="str">
        <f>IF(L83="3:0",A81,IF(L83="3:1",A81,IF(L83="3:2",A81,IF(L83="2:3",A83,IF(L83="1:3",A83,IF(L83="0:3",A83,""))))))</f>
        <v>Mařanová Alena (155) (N. Ves)</v>
      </c>
      <c r="M82" s="22"/>
      <c r="N82" s="22"/>
      <c r="O82" s="22"/>
      <c r="P82" s="22"/>
      <c r="Q82" s="22"/>
      <c r="R82" s="22"/>
      <c r="S82" s="22"/>
      <c r="T82" s="22"/>
      <c r="U82" s="22"/>
      <c r="V82" s="22"/>
      <c r="W82" s="99"/>
      <c r="X82" s="99"/>
      <c r="Y82" s="99"/>
      <c r="Z82" s="99"/>
      <c r="AA82" s="99"/>
      <c r="AB82" s="99"/>
      <c r="AC82" s="99"/>
      <c r="AD82" s="99"/>
      <c r="AE82" s="99"/>
      <c r="AF82" s="99"/>
      <c r="AG82" s="105"/>
      <c r="AH82" s="104"/>
      <c r="AI82" s="9"/>
    </row>
    <row r="83" ht="12.75" customHeight="1">
      <c r="A83" s="94" t="s">
        <v>136</v>
      </c>
      <c r="B83" s="22"/>
      <c r="C83" s="22"/>
      <c r="D83" s="22"/>
      <c r="E83" s="22"/>
      <c r="F83" s="22"/>
      <c r="G83" s="22"/>
      <c r="H83" s="22"/>
      <c r="I83" s="22"/>
      <c r="J83" s="22"/>
      <c r="K83" s="22"/>
      <c r="L83" s="102" t="s">
        <v>41</v>
      </c>
      <c r="W83" s="103"/>
      <c r="X83" s="99"/>
      <c r="Y83" s="99"/>
      <c r="Z83" s="99"/>
      <c r="AA83" s="99"/>
      <c r="AB83" s="99"/>
      <c r="AC83" s="99"/>
      <c r="AD83" s="99"/>
      <c r="AE83" s="99"/>
      <c r="AF83" s="99"/>
      <c r="AG83" s="105"/>
      <c r="AH83" s="104"/>
      <c r="AI83" s="9"/>
    </row>
    <row r="84" ht="12.75" customHeight="1">
      <c r="A84" s="103"/>
      <c r="B84" s="99"/>
      <c r="C84" s="95"/>
      <c r="D84" s="95"/>
      <c r="E84" s="95"/>
      <c r="F84" s="95"/>
      <c r="G84" s="95"/>
      <c r="H84" s="95"/>
      <c r="I84" s="95"/>
      <c r="J84" s="95"/>
      <c r="K84" s="95"/>
      <c r="L84" s="99"/>
      <c r="M84" s="99"/>
      <c r="N84" s="99"/>
      <c r="O84" s="99"/>
      <c r="P84" s="99"/>
      <c r="Q84" s="99"/>
      <c r="R84" s="99"/>
      <c r="S84" s="99"/>
      <c r="T84" s="99"/>
      <c r="U84" s="99"/>
      <c r="V84" s="99"/>
      <c r="W84" s="101" t="str">
        <f>IF(W85="3:0",L82,IF(W85="3:1",L82,IF(W85="3:2",L82,IF(W85="2:3",L86,IF(W85="1:3",L86,IF(W85="0:3",L86,""))))))</f>
        <v>Drvota Bruno (141) (AST)</v>
      </c>
      <c r="X84" s="22"/>
      <c r="Y84" s="22"/>
      <c r="Z84" s="22"/>
      <c r="AA84" s="22"/>
      <c r="AB84" s="22"/>
      <c r="AC84" s="22"/>
      <c r="AD84" s="22"/>
      <c r="AE84" s="22"/>
      <c r="AF84" s="22"/>
      <c r="AG84" s="22"/>
      <c r="AH84" s="104"/>
      <c r="AI84" s="9"/>
    </row>
    <row r="85" ht="12.75" customHeight="1">
      <c r="A85" s="94" t="s">
        <v>125</v>
      </c>
      <c r="B85" s="22"/>
      <c r="C85" s="22"/>
      <c r="D85" s="22"/>
      <c r="E85" s="22"/>
      <c r="F85" s="22"/>
      <c r="G85" s="22"/>
      <c r="H85" s="22"/>
      <c r="I85" s="22"/>
      <c r="J85" s="22"/>
      <c r="K85" s="22"/>
      <c r="L85" s="99"/>
      <c r="M85" s="99"/>
      <c r="N85" s="99"/>
      <c r="O85" s="99"/>
      <c r="P85" s="99"/>
      <c r="Q85" s="99"/>
      <c r="R85" s="99"/>
      <c r="S85" s="99"/>
      <c r="T85" s="99"/>
      <c r="U85" s="99"/>
      <c r="V85" s="99"/>
      <c r="W85" s="102" t="s">
        <v>39</v>
      </c>
      <c r="AH85" s="97"/>
      <c r="AI85" s="9"/>
    </row>
    <row r="86" ht="12.75" customHeight="1">
      <c r="A86" s="98"/>
      <c r="B86" s="99"/>
      <c r="C86" s="95"/>
      <c r="D86" s="95"/>
      <c r="E86" s="95"/>
      <c r="F86" s="95"/>
      <c r="G86" s="95"/>
      <c r="H86" s="95"/>
      <c r="I86" s="95"/>
      <c r="J86" s="95"/>
      <c r="K86" s="95"/>
      <c r="L86" s="101" t="str">
        <f>IF(L87="3:0",A85,IF(L87="3:1",A85,IF(L87="3:2",A85,IF(L87="2:3",A87,IF(L87="1:3",A87,IF(L87="0:3",A87,""))))))</f>
        <v>Drvota Bruno (141) (AST)</v>
      </c>
      <c r="M86" s="22"/>
      <c r="N86" s="22"/>
      <c r="O86" s="22"/>
      <c r="P86" s="22"/>
      <c r="Q86" s="22"/>
      <c r="R86" s="22"/>
      <c r="S86" s="22"/>
      <c r="T86" s="22"/>
      <c r="U86" s="22"/>
      <c r="V86" s="22"/>
      <c r="W86" s="103"/>
      <c r="X86" s="99"/>
      <c r="Y86" s="99"/>
      <c r="Z86" s="99"/>
      <c r="AA86" s="99"/>
      <c r="AB86" s="99"/>
      <c r="AC86" s="99"/>
      <c r="AD86" s="99"/>
      <c r="AE86" s="99"/>
      <c r="AF86" s="99"/>
      <c r="AG86" s="105"/>
      <c r="AH86" s="97"/>
      <c r="AI86" s="9"/>
    </row>
    <row r="87" ht="12.75" customHeight="1">
      <c r="A87" s="94" t="s">
        <v>127</v>
      </c>
      <c r="B87" s="22"/>
      <c r="C87" s="22"/>
      <c r="D87" s="22"/>
      <c r="E87" s="22"/>
      <c r="F87" s="22"/>
      <c r="G87" s="22"/>
      <c r="H87" s="22"/>
      <c r="I87" s="22"/>
      <c r="J87" s="22"/>
      <c r="K87" s="22"/>
      <c r="L87" s="102" t="s">
        <v>37</v>
      </c>
      <c r="W87" s="99"/>
      <c r="X87" s="95"/>
      <c r="Y87" s="95"/>
      <c r="Z87" s="95"/>
      <c r="AA87" s="105"/>
      <c r="AB87" s="105"/>
      <c r="AC87" s="105"/>
      <c r="AD87" s="105"/>
      <c r="AE87" s="105"/>
      <c r="AF87" s="105"/>
      <c r="AG87" s="105"/>
      <c r="AH87" s="97"/>
      <c r="AI87" s="9"/>
    </row>
    <row r="88" ht="12.75" customHeight="1">
      <c r="A88" s="109"/>
      <c r="B88" s="110"/>
      <c r="C88" s="110"/>
      <c r="D88" s="110"/>
      <c r="E88" s="110"/>
      <c r="F88" s="110"/>
      <c r="G88" s="110"/>
      <c r="H88" s="110"/>
      <c r="I88" s="110"/>
      <c r="J88" s="110"/>
      <c r="K88" s="110"/>
      <c r="L88" s="110"/>
      <c r="M88" s="110"/>
      <c r="N88" s="110"/>
      <c r="O88" s="110"/>
      <c r="P88" s="110"/>
      <c r="Q88" s="110"/>
      <c r="R88" s="110"/>
      <c r="S88" s="110"/>
      <c r="T88" s="110"/>
      <c r="U88" s="110"/>
      <c r="V88" s="110"/>
      <c r="W88" s="110"/>
      <c r="X88" s="111"/>
      <c r="Y88" s="111"/>
      <c r="Z88" s="111"/>
      <c r="AA88" s="111"/>
      <c r="AB88" s="111"/>
      <c r="AC88" s="111"/>
      <c r="AD88" s="111"/>
      <c r="AE88" s="111"/>
      <c r="AF88" s="111"/>
      <c r="AG88" s="111"/>
      <c r="AH88" s="112"/>
      <c r="AI88" s="9"/>
    </row>
    <row r="89" ht="12.75" customHeight="1">
      <c r="A89" s="90"/>
      <c r="B89" s="92"/>
      <c r="C89" s="92"/>
      <c r="D89" s="92"/>
      <c r="E89" s="92"/>
      <c r="F89" s="92"/>
      <c r="G89" s="92"/>
      <c r="H89" s="92"/>
      <c r="I89" s="92"/>
      <c r="J89" s="92"/>
      <c r="K89" s="92"/>
      <c r="L89" s="92"/>
      <c r="M89" s="92"/>
      <c r="N89" s="92"/>
      <c r="O89" s="92"/>
      <c r="P89" s="92"/>
      <c r="Q89" s="92"/>
      <c r="R89" s="92"/>
      <c r="S89" s="92"/>
      <c r="T89" s="92"/>
      <c r="U89" s="92"/>
      <c r="V89" s="92"/>
      <c r="W89" s="92"/>
      <c r="X89" s="92"/>
      <c r="Y89" s="92"/>
      <c r="Z89" s="113"/>
      <c r="AA89" s="92"/>
      <c r="AB89" s="92"/>
      <c r="AC89" s="92"/>
      <c r="AD89" s="92"/>
      <c r="AE89" s="92"/>
      <c r="AF89" s="92"/>
      <c r="AG89" s="92"/>
      <c r="AH89" s="93"/>
      <c r="AI89" s="9"/>
    </row>
    <row r="90" ht="12.75" customHeight="1">
      <c r="A90" s="101" t="str">
        <f>IF(L75="3:0",A75,IF(L75="3:1",A75,IF(L75="3:2",A75,IF(L75="2:3",A73,IF(L75="1:3",A73,IF(L75="0:3",A73,""))))))</f>
        <v>Plch Niko (145) (AST)</v>
      </c>
      <c r="B90" s="22"/>
      <c r="C90" s="22"/>
      <c r="D90" s="22"/>
      <c r="E90" s="22"/>
      <c r="F90" s="22"/>
      <c r="G90" s="22"/>
      <c r="H90" s="22"/>
      <c r="I90" s="22"/>
      <c r="J90" s="22"/>
      <c r="K90" s="22"/>
      <c r="L90" s="95"/>
      <c r="M90" s="95"/>
      <c r="N90" s="95"/>
      <c r="O90" s="95"/>
      <c r="P90" s="95"/>
      <c r="Q90" s="95"/>
      <c r="R90" s="95"/>
      <c r="S90" s="95"/>
      <c r="T90" s="95"/>
      <c r="U90" s="95"/>
      <c r="V90" s="95"/>
      <c r="W90" s="95"/>
      <c r="X90" s="95"/>
      <c r="Y90" s="95"/>
      <c r="Z90" s="96" t="s">
        <v>45</v>
      </c>
      <c r="AA90" s="95"/>
      <c r="AB90" s="95"/>
      <c r="AC90" s="95"/>
      <c r="AD90" s="95"/>
      <c r="AE90" s="95"/>
      <c r="AF90" s="95"/>
      <c r="AG90" s="95"/>
      <c r="AH90" s="100"/>
      <c r="AI90" s="9"/>
    </row>
    <row r="91" ht="12.75" customHeight="1">
      <c r="A91" s="98"/>
      <c r="B91" s="99"/>
      <c r="C91" s="95"/>
      <c r="D91" s="95"/>
      <c r="E91" s="95"/>
      <c r="F91" s="95"/>
      <c r="G91" s="95"/>
      <c r="H91" s="95"/>
      <c r="I91" s="95"/>
      <c r="J91" s="95"/>
      <c r="K91" s="100"/>
      <c r="L91" s="101" t="str">
        <f>IF(L92="3:0",A90,IF(L92="3:1",A90,IF(L92="3:2",A90,IF(L92="2:3",A92,IF(L92="1:3",A92,IF(L92="0:3",A92,""))))))</f>
        <v>Plch Niko (145) (AST)</v>
      </c>
      <c r="M91" s="22"/>
      <c r="N91" s="22"/>
      <c r="O91" s="22"/>
      <c r="P91" s="22"/>
      <c r="Q91" s="22"/>
      <c r="R91" s="22"/>
      <c r="S91" s="22"/>
      <c r="T91" s="22"/>
      <c r="U91" s="22"/>
      <c r="V91" s="22"/>
      <c r="W91" s="99"/>
      <c r="X91" s="99"/>
      <c r="Y91" s="99"/>
      <c r="Z91" s="99"/>
      <c r="AA91" s="99"/>
      <c r="AB91" s="99"/>
      <c r="AC91" s="99"/>
      <c r="AD91" s="99"/>
      <c r="AE91" s="99"/>
      <c r="AF91" s="99"/>
      <c r="AG91" s="95"/>
      <c r="AH91" s="100"/>
      <c r="AI91" s="9"/>
    </row>
    <row r="92" ht="12.75" customHeight="1">
      <c r="A92" s="101" t="str">
        <f>IF(L79="3:0",A79,IF(L79="3:1",A79,IF(L79="3:2",A79,IF(L79="2:3",A77,IF(L79="1:3",A77,IF(L79="0:3",A77,""))))))</f>
        <v>Žižková Nikola (160) (Chrast.)</v>
      </c>
      <c r="B92" s="22"/>
      <c r="C92" s="22"/>
      <c r="D92" s="22"/>
      <c r="E92" s="22"/>
      <c r="F92" s="22"/>
      <c r="G92" s="22"/>
      <c r="H92" s="22"/>
      <c r="I92" s="22"/>
      <c r="J92" s="22"/>
      <c r="K92" s="22"/>
      <c r="L92" s="102" t="s">
        <v>66</v>
      </c>
      <c r="W92" s="103"/>
      <c r="X92" s="99"/>
      <c r="Y92" s="99"/>
      <c r="Z92" s="99"/>
      <c r="AA92" s="99"/>
      <c r="AB92" s="99"/>
      <c r="AC92" s="99"/>
      <c r="AD92" s="99"/>
      <c r="AE92" s="99"/>
      <c r="AF92" s="99"/>
      <c r="AG92" s="95"/>
      <c r="AH92" s="100"/>
      <c r="AI92" s="9"/>
    </row>
    <row r="93" ht="12.75" customHeight="1">
      <c r="A93" s="98"/>
      <c r="B93" s="99"/>
      <c r="C93" s="95"/>
      <c r="D93" s="95"/>
      <c r="E93" s="95"/>
      <c r="F93" s="95"/>
      <c r="G93" s="95"/>
      <c r="H93" s="95"/>
      <c r="I93" s="95"/>
      <c r="J93" s="95"/>
      <c r="K93" s="95"/>
      <c r="L93" s="99"/>
      <c r="M93" s="99"/>
      <c r="N93" s="99"/>
      <c r="O93" s="99"/>
      <c r="P93" s="99"/>
      <c r="Q93" s="99"/>
      <c r="R93" s="99"/>
      <c r="S93" s="99"/>
      <c r="T93" s="99"/>
      <c r="U93" s="99"/>
      <c r="V93" s="99"/>
      <c r="W93" s="101" t="str">
        <f>IF(W94="3:0",L91,IF(W94="3:1",L91,IF(W94="3:2",L91,IF(W94="2:3",L95,IF(W94="1:3",L95,IF(W94="0:3",L95,""))))))</f>
        <v>Majorová Simona (151) (AST)</v>
      </c>
      <c r="X93" s="22"/>
      <c r="Y93" s="22"/>
      <c r="Z93" s="22"/>
      <c r="AA93" s="22"/>
      <c r="AB93" s="22"/>
      <c r="AC93" s="22"/>
      <c r="AD93" s="22"/>
      <c r="AE93" s="22"/>
      <c r="AF93" s="22"/>
      <c r="AG93" s="22"/>
      <c r="AH93" s="97"/>
      <c r="AI93" s="9"/>
    </row>
    <row r="94" ht="12.75" customHeight="1">
      <c r="A94" s="101" t="str">
        <f>IF(L83="3:0",A83,IF(L83="3:1",A83,IF(L83="3:2",A83,IF(L83="2:3",A81,IF(L83="1:3",A81,IF(L83="0:3",A81,""))))))</f>
        <v>Majorová Simona (151) (AST)</v>
      </c>
      <c r="B94" s="22"/>
      <c r="C94" s="22"/>
      <c r="D94" s="22"/>
      <c r="E94" s="22"/>
      <c r="F94" s="22"/>
      <c r="G94" s="22"/>
      <c r="H94" s="22"/>
      <c r="I94" s="22"/>
      <c r="J94" s="22"/>
      <c r="K94" s="22"/>
      <c r="L94" s="99"/>
      <c r="M94" s="99"/>
      <c r="N94" s="99"/>
      <c r="O94" s="99"/>
      <c r="P94" s="99"/>
      <c r="Q94" s="99"/>
      <c r="R94" s="99"/>
      <c r="S94" s="99"/>
      <c r="T94" s="99"/>
      <c r="U94" s="99"/>
      <c r="V94" s="99"/>
      <c r="W94" s="102" t="s">
        <v>37</v>
      </c>
      <c r="AH94" s="97"/>
      <c r="AI94" s="9"/>
    </row>
    <row r="95" ht="12.75" customHeight="1">
      <c r="A95" s="103"/>
      <c r="B95" s="99"/>
      <c r="C95" s="95"/>
      <c r="D95" s="95"/>
      <c r="E95" s="95"/>
      <c r="F95" s="95"/>
      <c r="G95" s="95"/>
      <c r="H95" s="95"/>
      <c r="I95" s="95"/>
      <c r="J95" s="95"/>
      <c r="K95" s="100"/>
      <c r="L95" s="101" t="str">
        <f>IF(L96="3:0",A94,IF(L96="3:1",A94,IF(L96="3:2",A94,IF(L96="2:3",A96,IF(L96="1:3",A96,IF(L96="0:3",A96,""))))))</f>
        <v>Majorová Simona (151) (AST)</v>
      </c>
      <c r="M95" s="22"/>
      <c r="N95" s="22"/>
      <c r="O95" s="22"/>
      <c r="P95" s="22"/>
      <c r="Q95" s="22"/>
      <c r="R95" s="22"/>
      <c r="S95" s="22"/>
      <c r="T95" s="22"/>
      <c r="U95" s="22"/>
      <c r="V95" s="22"/>
      <c r="W95" s="103"/>
      <c r="X95" s="99"/>
      <c r="Y95" s="99"/>
      <c r="Z95" s="99"/>
      <c r="AA95" s="99"/>
      <c r="AB95" s="99"/>
      <c r="AC95" s="99"/>
      <c r="AD95" s="99"/>
      <c r="AE95" s="99"/>
      <c r="AF95" s="99"/>
      <c r="AG95" s="105"/>
      <c r="AH95" s="97"/>
      <c r="AI95" s="9"/>
    </row>
    <row r="96" ht="12.75" customHeight="1">
      <c r="A96" s="101" t="str">
        <f>IF(L87="3:0",A87,IF(L87="3:1",A87,IF(L87="3:2",A87,IF(L87="2:3",A85,IF(L87="1:3",A85,IF(L87="0:3",A85,""))))))</f>
        <v>Soukup Dominik (153) (Ji KŠ)</v>
      </c>
      <c r="B96" s="22"/>
      <c r="C96" s="22"/>
      <c r="D96" s="22"/>
      <c r="E96" s="22"/>
      <c r="F96" s="22"/>
      <c r="G96" s="22"/>
      <c r="H96" s="22"/>
      <c r="I96" s="22"/>
      <c r="J96" s="22"/>
      <c r="K96" s="22"/>
      <c r="L96" s="102" t="s">
        <v>36</v>
      </c>
      <c r="W96" s="99"/>
      <c r="X96" s="99"/>
      <c r="Y96" s="99"/>
      <c r="Z96" s="99"/>
      <c r="AA96" s="99"/>
      <c r="AB96" s="99"/>
      <c r="AC96" s="99"/>
      <c r="AD96" s="99"/>
      <c r="AE96" s="99"/>
      <c r="AF96" s="99"/>
      <c r="AG96" s="105"/>
      <c r="AH96" s="97"/>
      <c r="AI96" s="9"/>
    </row>
    <row r="97" ht="12.75" customHeight="1">
      <c r="A97" s="114"/>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5"/>
      <c r="AA97" s="111"/>
      <c r="AB97" s="111"/>
      <c r="AC97" s="111"/>
      <c r="AD97" s="111"/>
      <c r="AE97" s="111"/>
      <c r="AF97" s="111"/>
      <c r="AG97" s="111"/>
      <c r="AH97" s="116"/>
      <c r="AI97" s="9"/>
    </row>
    <row r="98" ht="12.75" customHeight="1">
      <c r="A98" s="117"/>
      <c r="B98" s="91"/>
      <c r="C98" s="91"/>
      <c r="D98" s="91"/>
      <c r="E98" s="91"/>
      <c r="F98" s="91"/>
      <c r="G98" s="91"/>
      <c r="H98" s="91"/>
      <c r="I98" s="91"/>
      <c r="J98" s="91"/>
      <c r="K98" s="91"/>
      <c r="L98" s="91"/>
      <c r="M98" s="91"/>
      <c r="N98" s="91"/>
      <c r="O98" s="91"/>
      <c r="P98" s="91"/>
      <c r="Q98" s="91"/>
      <c r="R98" s="91"/>
      <c r="S98" s="91"/>
      <c r="T98" s="91"/>
      <c r="U98" s="91"/>
      <c r="V98" s="91"/>
      <c r="W98" s="91"/>
      <c r="X98" s="91"/>
      <c r="Y98" s="91"/>
      <c r="Z98" s="118" t="s">
        <v>46</v>
      </c>
      <c r="AA98" s="91"/>
      <c r="AB98" s="91"/>
      <c r="AC98" s="91"/>
      <c r="AD98" s="91"/>
      <c r="AE98" s="91"/>
      <c r="AF98" s="91"/>
      <c r="AG98" s="91"/>
      <c r="AH98" s="119"/>
      <c r="AI98" s="9"/>
    </row>
    <row r="99" ht="12.75" customHeight="1">
      <c r="A99" s="103"/>
      <c r="B99" s="99"/>
      <c r="C99" s="99"/>
      <c r="D99" s="99"/>
      <c r="E99" s="99"/>
      <c r="F99" s="99"/>
      <c r="G99" s="99"/>
      <c r="H99" s="99"/>
      <c r="I99" s="99"/>
      <c r="J99" s="99"/>
      <c r="K99" s="99"/>
      <c r="L99" s="107" t="str">
        <f>IF(W77="3:0",L78,IF(W77="3:1",L78,IF(W77="3:2",L78,IF(W77="2:3",L74,IF(W77="1:3",L74,IF(W77="0:3",L74,""))))))</f>
        <v>Soukupová Magdalena (133) (PINK!)</v>
      </c>
      <c r="M99" s="22"/>
      <c r="N99" s="22"/>
      <c r="O99" s="22"/>
      <c r="P99" s="22"/>
      <c r="Q99" s="22"/>
      <c r="R99" s="22"/>
      <c r="S99" s="22"/>
      <c r="T99" s="22"/>
      <c r="U99" s="22"/>
      <c r="V99" s="22"/>
      <c r="W99" s="95"/>
      <c r="X99" s="95"/>
      <c r="Y99" s="95"/>
      <c r="Z99" s="95"/>
      <c r="AA99" s="95"/>
      <c r="AB99" s="95"/>
      <c r="AC99" s="95"/>
      <c r="AD99" s="95"/>
      <c r="AE99" s="95"/>
      <c r="AF99" s="95"/>
      <c r="AG99" s="95"/>
      <c r="AH99" s="97"/>
      <c r="AI99" s="9"/>
    </row>
    <row r="100" ht="12.75" customHeight="1">
      <c r="A100" s="103"/>
      <c r="B100" s="99"/>
      <c r="C100" s="99"/>
      <c r="D100" s="99"/>
      <c r="E100" s="99"/>
      <c r="F100" s="99"/>
      <c r="G100" s="99"/>
      <c r="H100" s="99"/>
      <c r="I100" s="99"/>
      <c r="J100" s="99"/>
      <c r="K100" s="99"/>
      <c r="L100" s="95"/>
      <c r="M100" s="99"/>
      <c r="N100" s="95"/>
      <c r="O100" s="95"/>
      <c r="P100" s="95"/>
      <c r="Q100" s="95"/>
      <c r="R100" s="95"/>
      <c r="S100" s="95"/>
      <c r="T100" s="95"/>
      <c r="U100" s="95"/>
      <c r="V100" s="100"/>
      <c r="W100" s="101" t="str">
        <f>IF(W101="3:0",L99,IF(W101="3:1",L99,IF(W101="3:2",L99,IF(W101="2:3",L101,IF(W101="1:3",L101,IF(W101="0:3",L101,""))))))</f>
        <v>Soukupová Magdalena (133) (PINK!)</v>
      </c>
      <c r="X100" s="22"/>
      <c r="Y100" s="22"/>
      <c r="Z100" s="22"/>
      <c r="AA100" s="22"/>
      <c r="AB100" s="22"/>
      <c r="AC100" s="22"/>
      <c r="AD100" s="22"/>
      <c r="AE100" s="22"/>
      <c r="AF100" s="22"/>
      <c r="AG100" s="22"/>
      <c r="AH100" s="97"/>
      <c r="AI100" s="9"/>
    </row>
    <row r="101" ht="12.75" customHeight="1">
      <c r="A101" s="103"/>
      <c r="B101" s="99"/>
      <c r="C101" s="99"/>
      <c r="D101" s="99"/>
      <c r="E101" s="99"/>
      <c r="F101" s="99"/>
      <c r="G101" s="99"/>
      <c r="H101" s="99"/>
      <c r="I101" s="99"/>
      <c r="J101" s="99"/>
      <c r="K101" s="99"/>
      <c r="L101" s="107" t="str">
        <f>IF(W85="3:0",L86,IF(W85="3:1",L86,IF(W85="3:2",L86,IF(W85="2:3",L82,IF(W85="1:3",L82,IF(W85="0:3",L82,""))))))</f>
        <v>Mařanová Alena (155) (N. Ves)</v>
      </c>
      <c r="M101" s="22"/>
      <c r="N101" s="22"/>
      <c r="O101" s="22"/>
      <c r="P101" s="22"/>
      <c r="Q101" s="22"/>
      <c r="R101" s="22"/>
      <c r="S101" s="22"/>
      <c r="T101" s="22"/>
      <c r="U101" s="22"/>
      <c r="V101" s="22"/>
      <c r="W101" s="102" t="s">
        <v>36</v>
      </c>
      <c r="AH101" s="97"/>
      <c r="AI101" s="9"/>
    </row>
    <row r="102" ht="12.75" customHeight="1">
      <c r="A102" s="114"/>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5"/>
      <c r="AA102" s="111"/>
      <c r="AB102" s="111"/>
      <c r="AC102" s="111"/>
      <c r="AD102" s="111"/>
      <c r="AE102" s="111"/>
      <c r="AF102" s="111"/>
      <c r="AG102" s="111"/>
      <c r="AH102" s="116"/>
      <c r="AI102" s="9"/>
    </row>
    <row r="103" ht="12.75" customHeight="1">
      <c r="A103" s="117"/>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118" t="s">
        <v>47</v>
      </c>
      <c r="AA103" s="91"/>
      <c r="AB103" s="91"/>
      <c r="AC103" s="91"/>
      <c r="AD103" s="91"/>
      <c r="AE103" s="91"/>
      <c r="AF103" s="91"/>
      <c r="AG103" s="91"/>
      <c r="AH103" s="119"/>
      <c r="AI103" s="9"/>
    </row>
    <row r="104" ht="12.75" customHeight="1">
      <c r="A104" s="103"/>
      <c r="B104" s="99"/>
      <c r="C104" s="99"/>
      <c r="D104" s="99"/>
      <c r="E104" s="99"/>
      <c r="F104" s="99"/>
      <c r="G104" s="99"/>
      <c r="H104" s="99"/>
      <c r="I104" s="99"/>
      <c r="J104" s="99"/>
      <c r="K104" s="99"/>
      <c r="L104" s="107" t="str">
        <f>IF(L92="3:0",A92,IF(L92="3:1",A92,IF(L92="3:2",A92,IF(L92="2:3",A90,IF(L92="1:3",A90,IF(L92="0:3",A90,""))))))</f>
        <v>Žižková Nikola (160) (Chrast.)</v>
      </c>
      <c r="M104" s="22"/>
      <c r="N104" s="22"/>
      <c r="O104" s="22"/>
      <c r="P104" s="22"/>
      <c r="Q104" s="22"/>
      <c r="R104" s="22"/>
      <c r="S104" s="22"/>
      <c r="T104" s="22"/>
      <c r="U104" s="22"/>
      <c r="V104" s="22"/>
      <c r="W104" s="95"/>
      <c r="X104" s="95"/>
      <c r="Y104" s="95"/>
      <c r="Z104" s="95"/>
      <c r="AA104" s="95"/>
      <c r="AB104" s="95"/>
      <c r="AC104" s="95"/>
      <c r="AD104" s="95"/>
      <c r="AE104" s="95"/>
      <c r="AF104" s="95"/>
      <c r="AG104" s="95"/>
      <c r="AH104" s="97"/>
      <c r="AI104" s="9"/>
    </row>
    <row r="105" ht="12.75" customHeight="1">
      <c r="A105" s="103"/>
      <c r="B105" s="99"/>
      <c r="C105" s="99"/>
      <c r="D105" s="99"/>
      <c r="E105" s="99"/>
      <c r="F105" s="99"/>
      <c r="G105" s="99"/>
      <c r="H105" s="99"/>
      <c r="I105" s="99"/>
      <c r="J105" s="99"/>
      <c r="K105" s="99"/>
      <c r="L105" s="95"/>
      <c r="M105" s="99"/>
      <c r="N105" s="95"/>
      <c r="O105" s="95"/>
      <c r="P105" s="95"/>
      <c r="Q105" s="95"/>
      <c r="R105" s="95"/>
      <c r="S105" s="95"/>
      <c r="T105" s="95"/>
      <c r="U105" s="95"/>
      <c r="V105" s="100"/>
      <c r="W105" s="101" t="str">
        <f>IF(W106="3:0",L104,IF(W106="3:1",L104,IF(W106="3:2",L104,IF(W106="2:3",L106,IF(W106="1:3",L106,IF(W106="0:3",L106,""))))))</f>
        <v>Žižková Nikola (160) (Chrast.)</v>
      </c>
      <c r="X105" s="22"/>
      <c r="Y105" s="22"/>
      <c r="Z105" s="22"/>
      <c r="AA105" s="22"/>
      <c r="AB105" s="22"/>
      <c r="AC105" s="22"/>
      <c r="AD105" s="22"/>
      <c r="AE105" s="22"/>
      <c r="AF105" s="22"/>
      <c r="AG105" s="22"/>
      <c r="AH105" s="97"/>
      <c r="AI105" s="9"/>
    </row>
    <row r="106" ht="12.75" customHeight="1">
      <c r="A106" s="103"/>
      <c r="B106" s="99"/>
      <c r="C106" s="99"/>
      <c r="D106" s="99"/>
      <c r="E106" s="99"/>
      <c r="F106" s="99"/>
      <c r="G106" s="99"/>
      <c r="H106" s="99"/>
      <c r="I106" s="99"/>
      <c r="J106" s="99"/>
      <c r="K106" s="99"/>
      <c r="L106" s="107" t="str">
        <f>IF(L96="3:0",A96,IF(L96="3:1",A96,IF(L96="3:2",A96,IF(L96="2:3",A94,IF(L96="1:3",A94,IF(L96="0:3",A94,""))))))</f>
        <v>Soukup Dominik (153) (Ji KŠ)</v>
      </c>
      <c r="M106" s="22"/>
      <c r="N106" s="22"/>
      <c r="O106" s="22"/>
      <c r="P106" s="22"/>
      <c r="Q106" s="22"/>
      <c r="R106" s="22"/>
      <c r="S106" s="22"/>
      <c r="T106" s="22"/>
      <c r="U106" s="22"/>
      <c r="V106" s="22"/>
      <c r="W106" s="102" t="s">
        <v>38</v>
      </c>
      <c r="AH106" s="97"/>
      <c r="AI106" s="9"/>
    </row>
    <row r="107" ht="12.75" customHeight="1">
      <c r="A107" s="114"/>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6"/>
      <c r="AI107" s="9"/>
    </row>
    <row r="108" ht="12.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ht="12.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ht="12.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ht="12.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ht="12.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ht="12.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ht="12.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ht="12.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ht="12.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ht="12.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ht="12.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ht="12.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ht="12.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ht="12.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ht="12.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ht="12.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ht="12.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ht="12.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ht="12.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ht="12.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ht="12.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ht="12.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ht="12.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ht="12.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ht="12.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ht="12.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ht="12.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ht="12.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ht="12.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ht="12.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ht="12.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ht="12.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ht="12.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ht="12.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ht="12.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ht="12.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ht="12.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ht="12.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ht="12.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ht="12.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ht="12.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ht="12.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ht="12.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ht="12.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ht="12.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ht="12.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ht="12.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ht="12.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ht="12.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ht="12.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ht="12.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ht="12.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ht="12.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ht="12.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ht="12.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ht="12.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ht="12.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ht="12.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ht="12.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ht="12.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ht="12.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ht="12.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ht="12.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ht="12.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ht="12.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ht="12.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ht="12.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ht="12.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ht="12.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ht="12.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ht="12.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ht="12.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ht="12.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ht="12.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ht="12.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ht="12.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ht="12.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ht="12.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ht="12.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ht="12.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ht="12.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ht="12.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ht="12.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ht="12.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ht="12.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ht="12.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ht="12.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ht="12.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ht="12.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ht="12.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ht="12.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ht="15.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row>
    <row r="211" ht="15.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row>
    <row r="212" ht="15.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row>
    <row r="213" ht="15.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row>
    <row r="214" ht="15.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row>
    <row r="215" ht="15.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row>
    <row r="216" ht="15.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row>
    <row r="217" ht="15.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row>
    <row r="218" ht="15.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row>
    <row r="219" ht="15.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row>
    <row r="220" ht="15.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row>
    <row r="221" ht="15.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row>
    <row r="222" ht="15.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row>
    <row r="223" ht="15.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row>
    <row r="224" ht="15.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row>
    <row r="225"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row>
    <row r="2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row>
    <row r="227"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row>
    <row r="228"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row>
    <row r="229"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row>
    <row r="230"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row>
    <row r="231"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row>
    <row r="232"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row>
    <row r="233"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row>
    <row r="234"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row>
    <row r="235"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row>
    <row r="23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row>
    <row r="237"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row>
    <row r="238"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row>
    <row r="239"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row>
    <row r="240"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row>
    <row r="241"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row>
    <row r="242"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row>
    <row r="243"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row>
    <row r="244"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row>
    <row r="245"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row>
    <row r="24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row>
    <row r="247"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row>
    <row r="248"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row>
    <row r="249"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row>
    <row r="250"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row>
    <row r="251"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row>
    <row r="252"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row>
    <row r="253"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row>
    <row r="254"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row>
    <row r="255"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row>
    <row r="25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row>
    <row r="257"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row>
    <row r="258"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row>
    <row r="259"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row>
    <row r="260"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row>
    <row r="261"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row>
    <row r="262"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row>
    <row r="263"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row>
    <row r="264"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row>
    <row r="265"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row>
    <row r="26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row>
    <row r="267"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row>
    <row r="268"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row>
    <row r="269"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row>
    <row r="270"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row>
    <row r="271"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row>
    <row r="272"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row>
    <row r="273"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row>
    <row r="274"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row>
    <row r="275"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row>
    <row r="27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row>
    <row r="277"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row>
    <row r="278"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row>
    <row r="279"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row>
    <row r="280"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row>
    <row r="281"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row>
    <row r="282"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row>
    <row r="283"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row>
    <row r="284"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row>
    <row r="285"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row>
    <row r="298"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row>
    <row r="299"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row>
    <row r="300" ht="15.7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row>
    <row r="301" ht="15.7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row>
    <row r="302" ht="15.7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row>
    <row r="303" ht="15.7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row>
    <row r="304" ht="15.7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row>
    <row r="305" ht="15.7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row>
    <row r="306" ht="15.7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row>
    <row r="307" ht="15.7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row>
    <row r="308" ht="15.7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row>
    <row r="309" ht="15.7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row>
    <row r="310" ht="15.7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row>
    <row r="311" ht="15.7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row>
    <row r="312" ht="15.7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row>
    <row r="313" ht="15.7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row>
    <row r="314" ht="15.7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row>
    <row r="315" ht="15.7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row>
    <row r="316" ht="15.7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row>
    <row r="317" ht="15.7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row>
    <row r="318" ht="15.7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row>
    <row r="319" ht="15.7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row>
    <row r="320" ht="15.7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row>
    <row r="321" ht="15.7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row>
    <row r="322" ht="15.7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row>
    <row r="323" ht="15.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row>
    <row r="324" ht="15.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row>
    <row r="325" ht="15.7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row>
    <row r="326" ht="15.7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row>
    <row r="327" ht="15.7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row>
    <row r="328" ht="15.7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row>
    <row r="329" ht="15.7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row>
    <row r="330" ht="15.7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row>
    <row r="331" ht="15.7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row>
    <row r="332" ht="15.7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row>
    <row r="333" ht="15.7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row>
    <row r="334" ht="15.7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row>
    <row r="335" ht="15.7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row>
    <row r="336" ht="15.7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row>
    <row r="337" ht="15.7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row>
    <row r="338" ht="15.7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row>
    <row r="339" ht="15.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row>
    <row r="340" ht="15.7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row>
    <row r="341" ht="15.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row>
    <row r="342" ht="15.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row>
    <row r="343" ht="15.7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row>
    <row r="344" ht="15.7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row>
    <row r="345" ht="15.7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row>
    <row r="346" ht="15.7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row>
    <row r="347" ht="15.7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row>
    <row r="348" ht="15.7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row>
    <row r="349" ht="15.7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row>
    <row r="350" ht="15.7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row>
    <row r="351" ht="15.7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row>
    <row r="352" ht="15.7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row>
    <row r="353" ht="15.7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row>
    <row r="354" ht="15.7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row>
    <row r="355" ht="15.7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row>
    <row r="356" ht="15.7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row>
    <row r="357" ht="15.7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row>
    <row r="358" ht="15.7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row>
    <row r="359" ht="15.7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row>
    <row r="360" ht="15.7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row>
    <row r="361" ht="15.7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row>
    <row r="362" ht="15.7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row>
    <row r="363" ht="15.7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row>
    <row r="364" ht="15.7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row>
    <row r="365" ht="15.7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row>
    <row r="366" ht="15.7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row>
    <row r="367" ht="15.7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row>
    <row r="368" ht="15.7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row>
    <row r="369" ht="15.7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row>
    <row r="370" ht="15.7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row>
    <row r="371" ht="15.7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row>
    <row r="372" ht="15.7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row>
    <row r="373" ht="15.7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row>
    <row r="374" ht="15.7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row>
    <row r="375" ht="15.7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row>
    <row r="932" ht="15.7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row>
    <row r="933" ht="15.7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row>
    <row r="934" ht="15.7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row>
    <row r="935" ht="15.7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row>
    <row r="936" ht="15.7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row>
    <row r="937" ht="15.7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row>
    <row r="938" ht="15.7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row>
    <row r="939" ht="15.7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row>
    <row r="940" ht="15.7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row>
    <row r="941" ht="15.7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row>
    <row r="942" ht="15.7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row>
    <row r="943" ht="15.7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row>
    <row r="944" ht="15.7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row>
    <row r="945" ht="15.7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row>
    <row r="946" ht="15.7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row>
    <row r="947" ht="15.7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row>
    <row r="948" ht="15.7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row>
    <row r="949" ht="15.7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row>
    <row r="950" ht="15.7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row>
    <row r="951" ht="15.7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row>
    <row r="952" ht="15.7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row>
    <row r="953" ht="15.7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row>
    <row r="954" ht="15.7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row>
    <row r="955" ht="15.7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row>
    <row r="956" ht="15.7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row>
    <row r="957" ht="15.7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row>
    <row r="958" ht="15.7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row>
    <row r="959" ht="15.7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row>
    <row r="960" ht="15.7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row>
    <row r="961" ht="15.7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row>
    <row r="962" ht="15.7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row>
    <row r="963" ht="15.7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row>
    <row r="964" ht="15.7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row>
    <row r="965" ht="15.7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row>
    <row r="966" ht="15.7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row>
    <row r="967" ht="15.7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row>
    <row r="968" ht="15.7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row>
    <row r="969" ht="15.7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row>
    <row r="970" ht="15.7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row>
    <row r="971" ht="15.7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row>
    <row r="972" ht="15.7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row>
    <row r="973" ht="15.7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row>
    <row r="974" ht="15.7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row>
    <row r="975" ht="15.7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row>
    <row r="976" ht="15.7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row>
    <row r="977" ht="15.7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row>
    <row r="978" ht="15.7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row>
    <row r="979" ht="15.7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row>
    <row r="980" ht="15.7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row>
    <row r="981" ht="15.7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row>
    <row r="982" ht="15.7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row>
    <row r="983" ht="15.7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row>
    <row r="984" ht="15.7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row>
    <row r="985" ht="15.7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row>
    <row r="986" ht="15.7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row>
    <row r="987" ht="15.7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row>
    <row r="988" ht="15.7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row>
    <row r="989" ht="15.7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row>
    <row r="990" ht="15.7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row>
    <row r="991" ht="15.7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row>
    <row r="992" ht="15.7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row>
    <row r="993" ht="15.7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row>
    <row r="994" ht="15.7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row>
    <row r="995" ht="15.7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row>
    <row r="996" ht="15.7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row>
    <row r="997" ht="15.75" customHeight="1">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row>
    <row r="998" ht="15.75" customHeight="1">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row>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div_F!$B$5:$B$26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fitToPage="1"/>
  </sheetPr>
  <sheetViews>
    <sheetView showGridLines="0" workbookViewId="0"/>
  </sheetViews>
  <sheetFormatPr customHeight="1" defaultColWidth="14.43" defaultRowHeight="15.0"/>
  <cols>
    <col customWidth="1" min="1" max="33" width="2.86"/>
    <col customWidth="1" min="34" max="35" width="3.14"/>
  </cols>
  <sheetData>
    <row r="1">
      <c r="A1" s="1" t="s">
        <v>0</v>
      </c>
      <c r="B1" s="2"/>
      <c r="C1" s="2"/>
      <c r="D1" s="2"/>
      <c r="E1" s="2"/>
      <c r="F1" s="2"/>
      <c r="G1" s="2"/>
      <c r="H1" s="2"/>
      <c r="I1" s="2"/>
      <c r="J1" s="3"/>
      <c r="K1" s="4" t="s">
        <v>1</v>
      </c>
      <c r="L1" s="2"/>
      <c r="M1" s="2"/>
      <c r="N1" s="2"/>
      <c r="O1" s="2"/>
      <c r="P1" s="2"/>
      <c r="Q1" s="2"/>
      <c r="R1" s="2"/>
      <c r="S1" s="2"/>
      <c r="T1" s="5"/>
      <c r="U1" s="148" t="s">
        <v>2</v>
      </c>
      <c r="V1" s="2"/>
      <c r="W1" s="2"/>
      <c r="X1" s="149" t="s">
        <v>138</v>
      </c>
      <c r="Y1" s="2"/>
      <c r="Z1" s="2"/>
      <c r="AA1" s="149" t="s">
        <v>4</v>
      </c>
      <c r="AB1" s="2"/>
      <c r="AC1" s="2"/>
      <c r="AD1" s="2"/>
      <c r="AE1" s="2"/>
      <c r="AF1" s="2"/>
      <c r="AG1" s="2"/>
      <c r="AH1" s="8"/>
      <c r="AI1" s="9"/>
    </row>
    <row r="2" ht="9.0" customHeight="1">
      <c r="A2" s="10"/>
      <c r="B2" s="11"/>
      <c r="C2" s="11"/>
      <c r="D2" s="11"/>
      <c r="E2" s="11"/>
      <c r="F2" s="11"/>
      <c r="G2" s="11"/>
      <c r="H2" s="11"/>
      <c r="I2" s="11"/>
      <c r="J2" s="11"/>
      <c r="K2" s="11"/>
      <c r="L2" s="11"/>
      <c r="M2" s="11"/>
      <c r="N2" s="11"/>
      <c r="O2" s="12"/>
      <c r="P2" s="12"/>
      <c r="Q2" s="12"/>
      <c r="R2" s="12"/>
      <c r="S2" s="12"/>
      <c r="T2" s="12"/>
      <c r="U2" s="12"/>
      <c r="V2" s="12"/>
      <c r="W2" s="12"/>
      <c r="X2" s="12"/>
      <c r="Y2" s="12"/>
      <c r="Z2" s="12"/>
      <c r="AA2" s="12"/>
      <c r="AB2" s="12"/>
      <c r="AC2" s="12"/>
      <c r="AD2" s="12"/>
      <c r="AE2" s="12"/>
      <c r="AF2" s="12"/>
      <c r="AG2" s="12"/>
      <c r="AH2" s="9"/>
      <c r="AI2" s="9"/>
    </row>
    <row r="3" ht="9.0" customHeight="1">
      <c r="A3" s="10"/>
      <c r="B3" s="11"/>
      <c r="C3" s="11"/>
      <c r="D3" s="11"/>
      <c r="E3" s="11"/>
      <c r="F3" s="11"/>
      <c r="G3" s="11"/>
      <c r="H3" s="11"/>
      <c r="I3" s="11"/>
      <c r="J3" s="11"/>
      <c r="K3" s="11"/>
      <c r="L3" s="11"/>
      <c r="M3" s="11"/>
      <c r="N3" s="11"/>
      <c r="O3" s="12"/>
      <c r="P3" s="12"/>
      <c r="Q3" s="12"/>
      <c r="R3" s="12"/>
      <c r="S3" s="12"/>
      <c r="T3" s="12"/>
      <c r="U3" s="12"/>
      <c r="V3" s="12"/>
      <c r="W3" s="12"/>
      <c r="X3" s="12"/>
      <c r="Y3" s="12"/>
      <c r="Z3" s="12"/>
      <c r="AA3" s="12"/>
      <c r="AB3" s="12"/>
      <c r="AC3" s="12"/>
      <c r="AD3" s="12"/>
      <c r="AE3" s="12"/>
      <c r="AF3" s="12"/>
      <c r="AG3" s="12"/>
      <c r="AH3" s="9"/>
      <c r="AI3" s="9"/>
    </row>
    <row r="4" ht="16.5" customHeight="1">
      <c r="A4" s="13"/>
      <c r="B4" s="2"/>
      <c r="C4" s="14" t="s">
        <v>5</v>
      </c>
      <c r="D4" s="2"/>
      <c r="E4" s="2"/>
      <c r="F4" s="2"/>
      <c r="G4" s="2"/>
      <c r="H4" s="2"/>
      <c r="I4" s="2"/>
      <c r="J4" s="2"/>
      <c r="K4" s="2"/>
      <c r="L4" s="2"/>
      <c r="M4" s="2"/>
      <c r="N4" s="8"/>
      <c r="O4" s="15">
        <v>1.0</v>
      </c>
      <c r="P4" s="2"/>
      <c r="Q4" s="16"/>
      <c r="R4" s="17">
        <v>2.0</v>
      </c>
      <c r="S4" s="2"/>
      <c r="T4" s="16"/>
      <c r="U4" s="17">
        <v>3.0</v>
      </c>
      <c r="V4" s="2"/>
      <c r="W4" s="16"/>
      <c r="X4" s="17">
        <v>4.0</v>
      </c>
      <c r="Y4" s="2"/>
      <c r="Z4" s="8"/>
      <c r="AA4" s="18" t="s">
        <v>6</v>
      </c>
      <c r="AB4" s="18" t="s">
        <v>7</v>
      </c>
      <c r="AC4" s="17" t="s">
        <v>8</v>
      </c>
      <c r="AD4" s="2"/>
      <c r="AE4" s="16"/>
      <c r="AF4" s="17" t="s">
        <v>9</v>
      </c>
      <c r="AG4" s="19" t="s">
        <v>10</v>
      </c>
      <c r="AH4" s="8"/>
      <c r="AI4" s="9"/>
    </row>
    <row r="5" ht="16.5" customHeight="1">
      <c r="A5" s="20">
        <v>1.0</v>
      </c>
      <c r="B5" s="21" t="s">
        <v>139</v>
      </c>
      <c r="C5" s="22"/>
      <c r="D5" s="22"/>
      <c r="E5" s="22"/>
      <c r="F5" s="22"/>
      <c r="G5" s="22"/>
      <c r="H5" s="22"/>
      <c r="I5" s="22"/>
      <c r="J5" s="22"/>
      <c r="K5" s="22"/>
      <c r="L5" s="22"/>
      <c r="M5" s="22"/>
      <c r="N5" s="22"/>
      <c r="O5" s="23" t="s">
        <v>12</v>
      </c>
      <c r="P5" s="24"/>
      <c r="Q5" s="25"/>
      <c r="R5" s="26">
        <v>0.0</v>
      </c>
      <c r="S5" s="27" t="s">
        <v>13</v>
      </c>
      <c r="T5" s="28">
        <v>3.0</v>
      </c>
      <c r="U5" s="29">
        <v>1.0</v>
      </c>
      <c r="V5" s="30" t="s">
        <v>13</v>
      </c>
      <c r="W5" s="31">
        <v>3.0</v>
      </c>
      <c r="X5" s="26"/>
      <c r="Y5" s="27" t="s">
        <v>13</v>
      </c>
      <c r="Z5" s="26"/>
      <c r="AA5" s="32">
        <f>IF(B5&lt;&gt;"",SUM(IF(R5&gt;T5,1,0),IF(U5&gt;W5,1,0),IF(X5&gt;Z5,1,0)),"")</f>
        <v>0</v>
      </c>
      <c r="AB5" s="33">
        <f>IF(B5&lt;&gt;"",SUM(IF(R5&lt;T5,1,0),IF(U5&lt;W5,1,0),IF(X5&lt;Z5,1,0)),"")</f>
        <v>2</v>
      </c>
      <c r="AC5" s="34">
        <f>IF(B5&lt;&gt;"",R5+U5+X5,"")</f>
        <v>1</v>
      </c>
      <c r="AD5" s="34" t="s">
        <v>13</v>
      </c>
      <c r="AE5" s="35">
        <f>IF(B5&lt;&gt;"",T5+W5+Z5,"")</f>
        <v>6</v>
      </c>
      <c r="AF5" s="36">
        <f t="shared" ref="AF5:AF8" si="1">IF(B5&lt;&gt;"",(AA5*2)+AB5,"")</f>
        <v>2</v>
      </c>
      <c r="AG5" s="37">
        <f t="shared" ref="AG5:AG8" si="2">IF(B5&lt;&gt;"",RANK(AF5,$AF$5:$AF$8,0),"")</f>
        <v>3</v>
      </c>
      <c r="AH5" s="38"/>
      <c r="AI5" s="9"/>
    </row>
    <row r="6" ht="16.5" customHeight="1">
      <c r="A6" s="39">
        <v>2.0</v>
      </c>
      <c r="B6" s="21" t="s">
        <v>140</v>
      </c>
      <c r="C6" s="22"/>
      <c r="D6" s="22"/>
      <c r="E6" s="22"/>
      <c r="F6" s="22"/>
      <c r="G6" s="22"/>
      <c r="H6" s="22"/>
      <c r="I6" s="22"/>
      <c r="J6" s="22"/>
      <c r="K6" s="22"/>
      <c r="L6" s="22"/>
      <c r="M6" s="22"/>
      <c r="N6" s="22"/>
      <c r="O6" s="40">
        <f>T5</f>
        <v>3</v>
      </c>
      <c r="P6" s="41" t="s">
        <v>13</v>
      </c>
      <c r="Q6" s="42">
        <f>R5</f>
        <v>0</v>
      </c>
      <c r="R6" s="43" t="s">
        <v>12</v>
      </c>
      <c r="S6" s="44"/>
      <c r="T6" s="45"/>
      <c r="U6" s="46">
        <v>1.0</v>
      </c>
      <c r="V6" s="47" t="s">
        <v>13</v>
      </c>
      <c r="W6" s="48">
        <v>3.0</v>
      </c>
      <c r="X6" s="46"/>
      <c r="Y6" s="47" t="s">
        <v>13</v>
      </c>
      <c r="Z6" s="49"/>
      <c r="AA6" s="50">
        <f>IF(B6&lt;&gt;"",SUM(IF(O6&gt;Q6,1,0),IF(U6&gt;W6,1,0),IF(X6&gt;Z6,1,0)),"")</f>
        <v>1</v>
      </c>
      <c r="AB6" s="51">
        <f>IF(B6&lt;&gt;"",SUM(IF(O6&lt;Q6,1,0),IF(U6&lt;W6,1,0),IF(X6&lt;Z6,1,0)),"")</f>
        <v>1</v>
      </c>
      <c r="AC6" s="52">
        <f>IF(B6&lt;&gt;"",O6+U6+X6,"")</f>
        <v>4</v>
      </c>
      <c r="AD6" s="53" t="s">
        <v>13</v>
      </c>
      <c r="AE6" s="54">
        <f>IF(B6&lt;&gt;"",Q6+W6+Z6,"")</f>
        <v>3</v>
      </c>
      <c r="AF6" s="55">
        <f t="shared" si="1"/>
        <v>3</v>
      </c>
      <c r="AG6" s="37">
        <f t="shared" si="2"/>
        <v>2</v>
      </c>
      <c r="AH6" s="38"/>
      <c r="AI6" s="56"/>
    </row>
    <row r="7" ht="16.5" customHeight="1">
      <c r="A7" s="57">
        <v>3.0</v>
      </c>
      <c r="B7" s="21" t="s">
        <v>141</v>
      </c>
      <c r="C7" s="22"/>
      <c r="D7" s="22"/>
      <c r="E7" s="22"/>
      <c r="F7" s="22"/>
      <c r="G7" s="22"/>
      <c r="H7" s="22"/>
      <c r="I7" s="22"/>
      <c r="J7" s="22"/>
      <c r="K7" s="22"/>
      <c r="L7" s="22"/>
      <c r="M7" s="22"/>
      <c r="N7" s="22"/>
      <c r="O7" s="58">
        <f>W5</f>
        <v>3</v>
      </c>
      <c r="P7" s="59" t="s">
        <v>13</v>
      </c>
      <c r="Q7" s="60">
        <f>U5</f>
        <v>1</v>
      </c>
      <c r="R7" s="61">
        <f>W6</f>
        <v>3</v>
      </c>
      <c r="S7" s="59" t="s">
        <v>13</v>
      </c>
      <c r="T7" s="60">
        <f>U6</f>
        <v>1</v>
      </c>
      <c r="U7" s="43" t="s">
        <v>12</v>
      </c>
      <c r="V7" s="44"/>
      <c r="W7" s="45"/>
      <c r="X7" s="46"/>
      <c r="Y7" s="47" t="s">
        <v>13</v>
      </c>
      <c r="Z7" s="49"/>
      <c r="AA7" s="50">
        <f>IF(B7&lt;&gt;"",SUM(IF(O7&gt;Q7,1,0),IF(R7&gt;T7,1,0),IF(X7&gt;Z7,1,0)),"")</f>
        <v>2</v>
      </c>
      <c r="AB7" s="51">
        <f>IF(B7&lt;&gt;"",SUM(IF(O7&lt;Q7,1,0),IF(R7&lt;T7,1,0),IF(X7&lt;Z7,1,0)),"")</f>
        <v>0</v>
      </c>
      <c r="AC7" s="52">
        <f>IF(B7&lt;&gt;"",O7+R7+X7,"")</f>
        <v>6</v>
      </c>
      <c r="AD7" s="53" t="s">
        <v>13</v>
      </c>
      <c r="AE7" s="54">
        <f>IF(B7&lt;&gt;"",Q7+T7+Z7,"")</f>
        <v>2</v>
      </c>
      <c r="AF7" s="55">
        <f t="shared" si="1"/>
        <v>4</v>
      </c>
      <c r="AG7" s="37">
        <f t="shared" si="2"/>
        <v>1</v>
      </c>
      <c r="AH7" s="38"/>
      <c r="AI7" s="56"/>
    </row>
    <row r="8" ht="16.5" customHeight="1">
      <c r="A8" s="62">
        <v>4.0</v>
      </c>
      <c r="B8" s="63"/>
      <c r="C8" s="64"/>
      <c r="D8" s="64"/>
      <c r="E8" s="64"/>
      <c r="F8" s="64"/>
      <c r="G8" s="64"/>
      <c r="H8" s="64"/>
      <c r="I8" s="64"/>
      <c r="J8" s="64"/>
      <c r="K8" s="64"/>
      <c r="L8" s="64"/>
      <c r="M8" s="64"/>
      <c r="N8" s="64"/>
      <c r="O8" s="65" t="str">
        <f>Z5</f>
        <v/>
      </c>
      <c r="P8" s="66" t="s">
        <v>13</v>
      </c>
      <c r="Q8" s="67" t="str">
        <f>X5</f>
        <v/>
      </c>
      <c r="R8" s="68" t="str">
        <f>Z6</f>
        <v/>
      </c>
      <c r="S8" s="66" t="s">
        <v>13</v>
      </c>
      <c r="T8" s="69" t="str">
        <f>X6</f>
        <v/>
      </c>
      <c r="U8" s="68" t="str">
        <f>Z7</f>
        <v/>
      </c>
      <c r="V8" s="70" t="s">
        <v>13</v>
      </c>
      <c r="W8" s="69" t="str">
        <f>X7</f>
        <v/>
      </c>
      <c r="X8" s="71" t="s">
        <v>12</v>
      </c>
      <c r="Y8" s="72"/>
      <c r="Z8" s="73"/>
      <c r="AA8" s="74" t="str">
        <f>IF(B8&lt;&gt;"",SUM(IF(O8&gt;Q8,1,0),IF(R8&gt;T8,1,0),IF(U8&gt;W8,1,0)),"")</f>
        <v/>
      </c>
      <c r="AB8" s="75" t="str">
        <f>IF(B8&lt;&gt;"",SUM(IF(O8&lt;Q8,1,0),IF(R8&lt;T8,1,0),IF(U8&lt;W8,1,0)),"")</f>
        <v/>
      </c>
      <c r="AC8" s="76" t="str">
        <f>IF(B8&lt;&gt;"",O8+R8+U8,"")</f>
        <v/>
      </c>
      <c r="AD8" s="77" t="s">
        <v>13</v>
      </c>
      <c r="AE8" s="78" t="str">
        <f>IF(B8&lt;&gt;"",Q8+T8+W8,"")</f>
        <v/>
      </c>
      <c r="AF8" s="79" t="str">
        <f t="shared" si="1"/>
        <v/>
      </c>
      <c r="AG8" s="80" t="str">
        <f t="shared" si="2"/>
        <v/>
      </c>
      <c r="AH8" s="81"/>
      <c r="AI8" s="56"/>
    </row>
    <row r="9" ht="16.5" customHeight="1">
      <c r="A9" s="9"/>
      <c r="B9" s="11"/>
      <c r="C9" s="11"/>
      <c r="D9" s="11"/>
      <c r="E9" s="11"/>
      <c r="F9" s="11"/>
      <c r="G9" s="11"/>
      <c r="H9" s="11"/>
      <c r="I9" s="11"/>
      <c r="J9" s="11"/>
      <c r="K9" s="11"/>
      <c r="L9" s="11"/>
      <c r="M9" s="11"/>
      <c r="N9" s="11"/>
      <c r="O9" s="12"/>
      <c r="P9" s="12"/>
      <c r="Q9" s="12"/>
      <c r="R9" s="12"/>
      <c r="S9" s="12"/>
      <c r="T9" s="12"/>
      <c r="U9" s="12"/>
      <c r="V9" s="12"/>
      <c r="W9" s="12"/>
      <c r="X9" s="12"/>
      <c r="Y9" s="12"/>
      <c r="Z9" s="12"/>
      <c r="AA9" s="12"/>
      <c r="AB9" s="12"/>
      <c r="AC9" s="12"/>
      <c r="AD9" s="12"/>
      <c r="AE9" s="12"/>
      <c r="AF9" s="82"/>
      <c r="AG9" s="82"/>
      <c r="AH9" s="9"/>
      <c r="AI9" s="9"/>
    </row>
    <row r="10" ht="16.5" customHeight="1">
      <c r="A10" s="13"/>
      <c r="B10" s="2"/>
      <c r="C10" s="83" t="s">
        <v>17</v>
      </c>
      <c r="D10" s="2"/>
      <c r="E10" s="2"/>
      <c r="F10" s="2"/>
      <c r="G10" s="2"/>
      <c r="H10" s="2"/>
      <c r="I10" s="2"/>
      <c r="J10" s="2"/>
      <c r="K10" s="2"/>
      <c r="L10" s="2"/>
      <c r="M10" s="2"/>
      <c r="N10" s="8"/>
      <c r="O10" s="15">
        <v>1.0</v>
      </c>
      <c r="P10" s="2"/>
      <c r="Q10" s="16"/>
      <c r="R10" s="17">
        <v>2.0</v>
      </c>
      <c r="S10" s="2"/>
      <c r="T10" s="16"/>
      <c r="U10" s="17">
        <v>3.0</v>
      </c>
      <c r="V10" s="2"/>
      <c r="W10" s="16"/>
      <c r="X10" s="17">
        <v>4.0</v>
      </c>
      <c r="Y10" s="2"/>
      <c r="Z10" s="8"/>
      <c r="AA10" s="18" t="s">
        <v>6</v>
      </c>
      <c r="AB10" s="18" t="s">
        <v>7</v>
      </c>
      <c r="AC10" s="17" t="s">
        <v>8</v>
      </c>
      <c r="AD10" s="2"/>
      <c r="AE10" s="16"/>
      <c r="AF10" s="17" t="s">
        <v>9</v>
      </c>
      <c r="AG10" s="19" t="s">
        <v>10</v>
      </c>
      <c r="AH10" s="8"/>
      <c r="AI10" s="9"/>
    </row>
    <row r="11" ht="16.5" customHeight="1">
      <c r="A11" s="20">
        <v>1.0</v>
      </c>
      <c r="B11" s="21" t="s">
        <v>142</v>
      </c>
      <c r="C11" s="22"/>
      <c r="D11" s="22"/>
      <c r="E11" s="22"/>
      <c r="F11" s="22"/>
      <c r="G11" s="22"/>
      <c r="H11" s="22"/>
      <c r="I11" s="22"/>
      <c r="J11" s="22"/>
      <c r="K11" s="22"/>
      <c r="L11" s="22"/>
      <c r="M11" s="22"/>
      <c r="N11" s="22"/>
      <c r="O11" s="23" t="s">
        <v>12</v>
      </c>
      <c r="P11" s="24"/>
      <c r="Q11" s="25"/>
      <c r="R11" s="26">
        <v>3.0</v>
      </c>
      <c r="S11" s="27" t="s">
        <v>13</v>
      </c>
      <c r="T11" s="28">
        <v>0.0</v>
      </c>
      <c r="U11" s="29">
        <v>0.0</v>
      </c>
      <c r="V11" s="30" t="s">
        <v>13</v>
      </c>
      <c r="W11" s="31">
        <v>3.0</v>
      </c>
      <c r="X11" s="26"/>
      <c r="Y11" s="27" t="s">
        <v>13</v>
      </c>
      <c r="Z11" s="26"/>
      <c r="AA11" s="32">
        <f>IF(B11&lt;&gt;"",SUM(IF(R11&gt;T11,1,0),IF(U11&gt;W11,1,0),IF(X11&gt;Z11,1,0)),"")</f>
        <v>1</v>
      </c>
      <c r="AB11" s="33">
        <f>IF(B11&lt;&gt;"",SUM(IF(R11&lt;T11,1,0),IF(U11&lt;W11,1,0),IF(X11&lt;Z11,1,0)),"")</f>
        <v>1</v>
      </c>
      <c r="AC11" s="34">
        <f>IF(B11&lt;&gt;"",R11+U11+X11,"")</f>
        <v>3</v>
      </c>
      <c r="AD11" s="34" t="s">
        <v>13</v>
      </c>
      <c r="AE11" s="35">
        <f>IF(B11&lt;&gt;"",T11+W11+Z11,"")</f>
        <v>3</v>
      </c>
      <c r="AF11" s="36">
        <f t="shared" ref="AF11:AF14" si="3">IF(B11&lt;&gt;"",(AA11*2)+AB11,"")</f>
        <v>3</v>
      </c>
      <c r="AG11" s="37">
        <f t="shared" ref="AG11:AG14" si="4">IF(B11&lt;&gt;"",RANK(AF11,$AF$11:$AF$14,0),"")</f>
        <v>2</v>
      </c>
      <c r="AH11" s="38"/>
      <c r="AI11" s="9"/>
    </row>
    <row r="12" ht="16.5" customHeight="1">
      <c r="A12" s="39">
        <v>2.0</v>
      </c>
      <c r="B12" s="21" t="s">
        <v>143</v>
      </c>
      <c r="C12" s="22"/>
      <c r="D12" s="22"/>
      <c r="E12" s="22"/>
      <c r="F12" s="22"/>
      <c r="G12" s="22"/>
      <c r="H12" s="22"/>
      <c r="I12" s="22"/>
      <c r="J12" s="22"/>
      <c r="K12" s="22"/>
      <c r="L12" s="22"/>
      <c r="M12" s="22"/>
      <c r="N12" s="22"/>
      <c r="O12" s="40">
        <f>T11</f>
        <v>0</v>
      </c>
      <c r="P12" s="41" t="s">
        <v>13</v>
      </c>
      <c r="Q12" s="42">
        <f>R11</f>
        <v>3</v>
      </c>
      <c r="R12" s="43" t="s">
        <v>12</v>
      </c>
      <c r="S12" s="44"/>
      <c r="T12" s="45"/>
      <c r="U12" s="46">
        <v>0.0</v>
      </c>
      <c r="V12" s="47" t="s">
        <v>13</v>
      </c>
      <c r="W12" s="48">
        <v>3.0</v>
      </c>
      <c r="X12" s="46"/>
      <c r="Y12" s="47" t="s">
        <v>13</v>
      </c>
      <c r="Z12" s="49"/>
      <c r="AA12" s="50">
        <f>IF(B12&lt;&gt;"",SUM(IF(O12&gt;Q12,1,0),IF(U12&gt;W12,1,0),IF(X12&gt;Z12,1,0)),"")</f>
        <v>0</v>
      </c>
      <c r="AB12" s="51">
        <f>IF(B12&lt;&gt;"",SUM(IF(O12&lt;Q12,1,0),IF(U12&lt;W12,1,0),IF(X12&lt;Z12,1,0)),"")</f>
        <v>2</v>
      </c>
      <c r="AC12" s="52">
        <f>IF(B12&lt;&gt;"",O12+U12+X12,"")</f>
        <v>0</v>
      </c>
      <c r="AD12" s="53" t="s">
        <v>13</v>
      </c>
      <c r="AE12" s="54">
        <f>IF(B12&lt;&gt;"",Q12+W12+Z12,"")</f>
        <v>6</v>
      </c>
      <c r="AF12" s="55">
        <f t="shared" si="3"/>
        <v>2</v>
      </c>
      <c r="AG12" s="37">
        <f t="shared" si="4"/>
        <v>3</v>
      </c>
      <c r="AH12" s="38"/>
      <c r="AI12" s="9"/>
    </row>
    <row r="13" ht="16.5" customHeight="1">
      <c r="A13" s="57">
        <v>3.0</v>
      </c>
      <c r="B13" s="21" t="s">
        <v>144</v>
      </c>
      <c r="C13" s="22"/>
      <c r="D13" s="22"/>
      <c r="E13" s="22"/>
      <c r="F13" s="22"/>
      <c r="G13" s="22"/>
      <c r="H13" s="22"/>
      <c r="I13" s="22"/>
      <c r="J13" s="22"/>
      <c r="K13" s="22"/>
      <c r="L13" s="22"/>
      <c r="M13" s="22"/>
      <c r="N13" s="22"/>
      <c r="O13" s="58">
        <f>W11</f>
        <v>3</v>
      </c>
      <c r="P13" s="59" t="s">
        <v>13</v>
      </c>
      <c r="Q13" s="60">
        <f>U11</f>
        <v>0</v>
      </c>
      <c r="R13" s="61">
        <f>W12</f>
        <v>3</v>
      </c>
      <c r="S13" s="59" t="s">
        <v>13</v>
      </c>
      <c r="T13" s="60">
        <f>U12</f>
        <v>0</v>
      </c>
      <c r="U13" s="43" t="s">
        <v>12</v>
      </c>
      <c r="V13" s="44"/>
      <c r="W13" s="45"/>
      <c r="X13" s="46"/>
      <c r="Y13" s="47" t="s">
        <v>13</v>
      </c>
      <c r="Z13" s="49"/>
      <c r="AA13" s="50">
        <f>IF(B13&lt;&gt;"",SUM(IF(O13&gt;Q13,1,0),IF(R13&gt;T13,1,0),IF(X13&gt;Z13,1,0)),"")</f>
        <v>2</v>
      </c>
      <c r="AB13" s="51">
        <f>IF(B13&lt;&gt;"",SUM(IF(O13&lt;Q13,1,0),IF(R13&lt;T13,1,0),IF(X13&lt;Z13,1,0)),"")</f>
        <v>0</v>
      </c>
      <c r="AC13" s="52">
        <f>IF(B13&lt;&gt;"",O13+R13+X13,"")</f>
        <v>6</v>
      </c>
      <c r="AD13" s="53" t="s">
        <v>13</v>
      </c>
      <c r="AE13" s="54">
        <f>IF(B13&lt;&gt;"",Q13+T13+Z13,"")</f>
        <v>0</v>
      </c>
      <c r="AF13" s="55">
        <f t="shared" si="3"/>
        <v>4</v>
      </c>
      <c r="AG13" s="37">
        <f t="shared" si="4"/>
        <v>1</v>
      </c>
      <c r="AH13" s="38"/>
      <c r="AI13" s="9"/>
    </row>
    <row r="14" ht="16.5" customHeight="1">
      <c r="A14" s="62">
        <v>4.0</v>
      </c>
      <c r="B14" s="63"/>
      <c r="C14" s="64"/>
      <c r="D14" s="64"/>
      <c r="E14" s="64"/>
      <c r="F14" s="64"/>
      <c r="G14" s="64"/>
      <c r="H14" s="64"/>
      <c r="I14" s="64"/>
      <c r="J14" s="64"/>
      <c r="K14" s="64"/>
      <c r="L14" s="64"/>
      <c r="M14" s="64"/>
      <c r="N14" s="64"/>
      <c r="O14" s="65" t="str">
        <f>Z11</f>
        <v/>
      </c>
      <c r="P14" s="66" t="s">
        <v>13</v>
      </c>
      <c r="Q14" s="67" t="str">
        <f>X11</f>
        <v/>
      </c>
      <c r="R14" s="68" t="str">
        <f>Z12</f>
        <v/>
      </c>
      <c r="S14" s="66" t="s">
        <v>13</v>
      </c>
      <c r="T14" s="69" t="str">
        <f>X12</f>
        <v/>
      </c>
      <c r="U14" s="68" t="str">
        <f>Z13</f>
        <v/>
      </c>
      <c r="V14" s="70" t="s">
        <v>13</v>
      </c>
      <c r="W14" s="69" t="str">
        <f>X13</f>
        <v/>
      </c>
      <c r="X14" s="71" t="s">
        <v>12</v>
      </c>
      <c r="Y14" s="72"/>
      <c r="Z14" s="73"/>
      <c r="AA14" s="74" t="str">
        <f>IF(B14&lt;&gt;"",SUM(IF(O14&gt;Q14,1,0),IF(R14&gt;T14,1,0),IF(U14&gt;W14,1,0)),"")</f>
        <v/>
      </c>
      <c r="AB14" s="75" t="str">
        <f>IF(B14&lt;&gt;"",SUM(IF(O14&lt;Q14,1,0),IF(R14&lt;T14,1,0),IF(U14&lt;W14,1,0)),"")</f>
        <v/>
      </c>
      <c r="AC14" s="76" t="str">
        <f>IF(B14&lt;&gt;"",O14+R14+U14,"")</f>
        <v/>
      </c>
      <c r="AD14" s="77" t="s">
        <v>13</v>
      </c>
      <c r="AE14" s="78" t="str">
        <f>IF(B14&lt;&gt;"",Q14+T14+W14,"")</f>
        <v/>
      </c>
      <c r="AF14" s="79" t="str">
        <f t="shared" si="3"/>
        <v/>
      </c>
      <c r="AG14" s="80" t="str">
        <f t="shared" si="4"/>
        <v/>
      </c>
      <c r="AH14" s="81"/>
      <c r="AI14" s="9"/>
    </row>
    <row r="15" ht="16.5" customHeight="1">
      <c r="A15" s="9"/>
      <c r="B15" s="11"/>
      <c r="C15" s="11"/>
      <c r="D15" s="11"/>
      <c r="E15" s="11"/>
      <c r="F15" s="11"/>
      <c r="G15" s="11"/>
      <c r="H15" s="11"/>
      <c r="I15" s="11"/>
      <c r="J15" s="11"/>
      <c r="K15" s="11"/>
      <c r="L15" s="11"/>
      <c r="M15" s="11"/>
      <c r="N15" s="11"/>
      <c r="O15" s="12"/>
      <c r="P15" s="12"/>
      <c r="Q15" s="12"/>
      <c r="R15" s="12"/>
      <c r="S15" s="12"/>
      <c r="T15" s="12"/>
      <c r="U15" s="12"/>
      <c r="V15" s="12"/>
      <c r="W15" s="12"/>
      <c r="X15" s="12"/>
      <c r="Y15" s="12"/>
      <c r="Z15" s="12"/>
      <c r="AA15" s="12"/>
      <c r="AB15" s="12"/>
      <c r="AC15" s="12"/>
      <c r="AD15" s="12"/>
      <c r="AE15" s="12"/>
      <c r="AF15" s="12"/>
      <c r="AG15" s="12"/>
      <c r="AH15" s="86"/>
      <c r="AI15" s="9"/>
    </row>
    <row r="16" ht="16.5" customHeight="1">
      <c r="A16" s="13"/>
      <c r="B16" s="2"/>
      <c r="C16" s="83" t="s">
        <v>25</v>
      </c>
      <c r="D16" s="2"/>
      <c r="E16" s="2"/>
      <c r="F16" s="2"/>
      <c r="G16" s="2"/>
      <c r="H16" s="2"/>
      <c r="I16" s="2"/>
      <c r="J16" s="2"/>
      <c r="K16" s="2"/>
      <c r="L16" s="2"/>
      <c r="M16" s="2"/>
      <c r="N16" s="8"/>
      <c r="O16" s="15">
        <v>1.0</v>
      </c>
      <c r="P16" s="2"/>
      <c r="Q16" s="16"/>
      <c r="R16" s="17">
        <v>2.0</v>
      </c>
      <c r="S16" s="2"/>
      <c r="T16" s="16"/>
      <c r="U16" s="17">
        <v>3.0</v>
      </c>
      <c r="V16" s="2"/>
      <c r="W16" s="16"/>
      <c r="X16" s="17">
        <v>4.0</v>
      </c>
      <c r="Y16" s="2"/>
      <c r="Z16" s="8"/>
      <c r="AA16" s="18" t="s">
        <v>6</v>
      </c>
      <c r="AB16" s="18" t="s">
        <v>7</v>
      </c>
      <c r="AC16" s="17" t="s">
        <v>8</v>
      </c>
      <c r="AD16" s="2"/>
      <c r="AE16" s="16"/>
      <c r="AF16" s="17" t="s">
        <v>9</v>
      </c>
      <c r="AG16" s="19" t="s">
        <v>10</v>
      </c>
      <c r="AH16" s="8"/>
      <c r="AI16" s="9"/>
    </row>
    <row r="17" ht="16.5" customHeight="1">
      <c r="A17" s="20">
        <v>1.0</v>
      </c>
      <c r="B17" s="21" t="s">
        <v>145</v>
      </c>
      <c r="C17" s="22"/>
      <c r="D17" s="22"/>
      <c r="E17" s="22"/>
      <c r="F17" s="22"/>
      <c r="G17" s="22"/>
      <c r="H17" s="22"/>
      <c r="I17" s="22"/>
      <c r="J17" s="22"/>
      <c r="K17" s="22"/>
      <c r="L17" s="22"/>
      <c r="M17" s="22"/>
      <c r="N17" s="22"/>
      <c r="O17" s="23" t="s">
        <v>12</v>
      </c>
      <c r="P17" s="24"/>
      <c r="Q17" s="25"/>
      <c r="R17" s="26">
        <v>3.0</v>
      </c>
      <c r="S17" s="27" t="s">
        <v>13</v>
      </c>
      <c r="T17" s="28">
        <v>2.0</v>
      </c>
      <c r="U17" s="29">
        <v>0.0</v>
      </c>
      <c r="V17" s="30" t="s">
        <v>13</v>
      </c>
      <c r="W17" s="31">
        <v>3.0</v>
      </c>
      <c r="X17" s="26"/>
      <c r="Y17" s="27" t="s">
        <v>13</v>
      </c>
      <c r="Z17" s="26"/>
      <c r="AA17" s="32">
        <f>IF(B17&lt;&gt;"",SUM(IF(R17&gt;T17,1,0),IF(U17&gt;W17,1,0),IF(X17&gt;Z17,1,0)),"")</f>
        <v>1</v>
      </c>
      <c r="AB17" s="33">
        <f>IF(B17&lt;&gt;"",SUM(IF(R17&lt;T17,1,0),IF(U17&lt;W17,1,0),IF(X17&lt;Z17,1,0)),"")</f>
        <v>1</v>
      </c>
      <c r="AC17" s="34">
        <f>IF(B17&lt;&gt;"",R17+U17+X17,"")</f>
        <v>3</v>
      </c>
      <c r="AD17" s="34" t="s">
        <v>13</v>
      </c>
      <c r="AE17" s="35">
        <f>IF(B17&lt;&gt;"",T17+W17+Z17,"")</f>
        <v>5</v>
      </c>
      <c r="AF17" s="36">
        <f t="shared" ref="AF17:AF20" si="5">IF(B17&lt;&gt;"",(AA17*2)+AB17,"")</f>
        <v>3</v>
      </c>
      <c r="AG17" s="84">
        <v>3.0</v>
      </c>
      <c r="AH17" s="38"/>
      <c r="AI17" s="9"/>
    </row>
    <row r="18" ht="16.5" customHeight="1">
      <c r="A18" s="39">
        <v>2.0</v>
      </c>
      <c r="B18" s="21" t="s">
        <v>146</v>
      </c>
      <c r="C18" s="22"/>
      <c r="D18" s="22"/>
      <c r="E18" s="22"/>
      <c r="F18" s="22"/>
      <c r="G18" s="22"/>
      <c r="H18" s="22"/>
      <c r="I18" s="22"/>
      <c r="J18" s="22"/>
      <c r="K18" s="22"/>
      <c r="L18" s="22"/>
      <c r="M18" s="22"/>
      <c r="N18" s="22"/>
      <c r="O18" s="40">
        <f>T17</f>
        <v>2</v>
      </c>
      <c r="P18" s="41" t="s">
        <v>13</v>
      </c>
      <c r="Q18" s="42">
        <f>R17</f>
        <v>3</v>
      </c>
      <c r="R18" s="43" t="s">
        <v>12</v>
      </c>
      <c r="S18" s="44"/>
      <c r="T18" s="45"/>
      <c r="U18" s="46">
        <v>3.0</v>
      </c>
      <c r="V18" s="47" t="s">
        <v>13</v>
      </c>
      <c r="W18" s="48">
        <v>0.0</v>
      </c>
      <c r="X18" s="46"/>
      <c r="Y18" s="47" t="s">
        <v>13</v>
      </c>
      <c r="Z18" s="49"/>
      <c r="AA18" s="50">
        <f>IF(B18&lt;&gt;"",SUM(IF(O18&gt;Q18,1,0),IF(U18&gt;W18,1,0),IF(X18&gt;Z18,1,0)),"")</f>
        <v>1</v>
      </c>
      <c r="AB18" s="51">
        <f>IF(B18&lt;&gt;"",SUM(IF(O18&lt;Q18,1,0),IF(U18&lt;W18,1,0),IF(X18&lt;Z18,1,0)),"")</f>
        <v>1</v>
      </c>
      <c r="AC18" s="52">
        <f>IF(B18&lt;&gt;"",O18+U18+X18,"")</f>
        <v>5</v>
      </c>
      <c r="AD18" s="53" t="s">
        <v>13</v>
      </c>
      <c r="AE18" s="54">
        <f>IF(B18&lt;&gt;"",Q18+W18+Z18,"")</f>
        <v>3</v>
      </c>
      <c r="AF18" s="55">
        <f t="shared" si="5"/>
        <v>3</v>
      </c>
      <c r="AG18" s="37">
        <f>IF(B18&lt;&gt;"",RANK(AF18,$AF$17:$AF$20,0),"")</f>
        <v>1</v>
      </c>
      <c r="AH18" s="38"/>
      <c r="AI18" s="9"/>
    </row>
    <row r="19" ht="16.5" customHeight="1">
      <c r="A19" s="57">
        <v>3.0</v>
      </c>
      <c r="B19" s="21" t="s">
        <v>147</v>
      </c>
      <c r="C19" s="22"/>
      <c r="D19" s="22"/>
      <c r="E19" s="22"/>
      <c r="F19" s="22"/>
      <c r="G19" s="22"/>
      <c r="H19" s="22"/>
      <c r="I19" s="22"/>
      <c r="J19" s="22"/>
      <c r="K19" s="22"/>
      <c r="L19" s="22"/>
      <c r="M19" s="22"/>
      <c r="N19" s="22"/>
      <c r="O19" s="58">
        <f>W17</f>
        <v>3</v>
      </c>
      <c r="P19" s="59" t="s">
        <v>13</v>
      </c>
      <c r="Q19" s="60">
        <f>U17</f>
        <v>0</v>
      </c>
      <c r="R19" s="61">
        <f>W18</f>
        <v>0</v>
      </c>
      <c r="S19" s="59" t="s">
        <v>13</v>
      </c>
      <c r="T19" s="60">
        <f>U18</f>
        <v>3</v>
      </c>
      <c r="U19" s="43" t="s">
        <v>12</v>
      </c>
      <c r="V19" s="44"/>
      <c r="W19" s="45"/>
      <c r="X19" s="46"/>
      <c r="Y19" s="47" t="s">
        <v>13</v>
      </c>
      <c r="Z19" s="49"/>
      <c r="AA19" s="50">
        <f>IF(B19&lt;&gt;"",SUM(IF(O19&gt;Q19,1,0),IF(R19&gt;T19,1,0),IF(X19&gt;Z19,1,0)),"")</f>
        <v>1</v>
      </c>
      <c r="AB19" s="51">
        <f>IF(B19&lt;&gt;"",SUM(IF(O19&lt;Q19,1,0),IF(R19&lt;T19,1,0),IF(X19&lt;Z19,1,0)),"")</f>
        <v>1</v>
      </c>
      <c r="AC19" s="52">
        <f>IF(B19&lt;&gt;"",O19+R19+X19,"")</f>
        <v>3</v>
      </c>
      <c r="AD19" s="53" t="s">
        <v>13</v>
      </c>
      <c r="AE19" s="54">
        <f>IF(B19&lt;&gt;"",Q19+T19+Z19,"")</f>
        <v>3</v>
      </c>
      <c r="AF19" s="55">
        <f t="shared" si="5"/>
        <v>3</v>
      </c>
      <c r="AG19" s="84">
        <v>2.0</v>
      </c>
      <c r="AH19" s="38"/>
      <c r="AI19" s="9"/>
    </row>
    <row r="20" ht="16.5" customHeight="1">
      <c r="A20" s="62">
        <v>4.0</v>
      </c>
      <c r="B20" s="63"/>
      <c r="C20" s="64"/>
      <c r="D20" s="64"/>
      <c r="E20" s="64"/>
      <c r="F20" s="64"/>
      <c r="G20" s="64"/>
      <c r="H20" s="64"/>
      <c r="I20" s="64"/>
      <c r="J20" s="64"/>
      <c r="K20" s="64"/>
      <c r="L20" s="64"/>
      <c r="M20" s="64"/>
      <c r="N20" s="64"/>
      <c r="O20" s="65" t="str">
        <f>Z17</f>
        <v/>
      </c>
      <c r="P20" s="66" t="s">
        <v>13</v>
      </c>
      <c r="Q20" s="67" t="str">
        <f>X17</f>
        <v/>
      </c>
      <c r="R20" s="68" t="str">
        <f>Z18</f>
        <v/>
      </c>
      <c r="S20" s="66" t="s">
        <v>13</v>
      </c>
      <c r="T20" s="69" t="str">
        <f>X18</f>
        <v/>
      </c>
      <c r="U20" s="68" t="str">
        <f>Z19</f>
        <v/>
      </c>
      <c r="V20" s="70" t="s">
        <v>13</v>
      </c>
      <c r="W20" s="69" t="str">
        <f>X19</f>
        <v/>
      </c>
      <c r="X20" s="71" t="s">
        <v>12</v>
      </c>
      <c r="Y20" s="72"/>
      <c r="Z20" s="73"/>
      <c r="AA20" s="74" t="str">
        <f>IF(B20&lt;&gt;"",SUM(IF(O20&gt;Q20,1,0),IF(R20&gt;T20,1,0),IF(U20&gt;W20,1,0)),"")</f>
        <v/>
      </c>
      <c r="AB20" s="75" t="str">
        <f>IF(B20&lt;&gt;"",SUM(IF(O20&lt;Q20,1,0),IF(R20&lt;T20,1,0),IF(U20&lt;W20,1,0)),"")</f>
        <v/>
      </c>
      <c r="AC20" s="76" t="str">
        <f>IF(B20&lt;&gt;"",O20+R20+U20,"")</f>
        <v/>
      </c>
      <c r="AD20" s="77" t="s">
        <v>13</v>
      </c>
      <c r="AE20" s="78" t="str">
        <f>IF(B20&lt;&gt;"",Q20+T20+W20,"")</f>
        <v/>
      </c>
      <c r="AF20" s="79" t="str">
        <f t="shared" si="5"/>
        <v/>
      </c>
      <c r="AG20" s="80" t="str">
        <f>IF(B20&lt;&gt;"",RANK(AF20,$AF$17:$AF$20,0),"")</f>
        <v/>
      </c>
      <c r="AH20" s="81"/>
      <c r="AI20" s="9"/>
    </row>
    <row r="21" ht="16.5" customHeight="1">
      <c r="A21" s="9"/>
      <c r="B21" s="11"/>
      <c r="C21" s="11"/>
      <c r="D21" s="11"/>
      <c r="E21" s="11"/>
      <c r="F21" s="11"/>
      <c r="G21" s="11"/>
      <c r="H21" s="11"/>
      <c r="I21" s="11"/>
      <c r="J21" s="11"/>
      <c r="K21" s="11"/>
      <c r="L21" s="11"/>
      <c r="M21" s="11"/>
      <c r="N21" s="11"/>
      <c r="O21" s="12"/>
      <c r="P21" s="12"/>
      <c r="Q21" s="12"/>
      <c r="R21" s="12"/>
      <c r="S21" s="12"/>
      <c r="T21" s="12"/>
      <c r="U21" s="12"/>
      <c r="V21" s="12"/>
      <c r="W21" s="12"/>
      <c r="X21" s="12"/>
      <c r="Y21" s="12"/>
      <c r="Z21" s="12"/>
      <c r="AA21" s="12"/>
      <c r="AB21" s="12"/>
      <c r="AC21" s="12"/>
      <c r="AD21" s="12"/>
      <c r="AE21" s="12"/>
      <c r="AF21" s="12"/>
      <c r="AG21" s="12"/>
      <c r="AH21" s="86"/>
      <c r="AI21" s="9"/>
    </row>
    <row r="22" ht="16.5" customHeight="1">
      <c r="A22" s="13"/>
      <c r="B22" s="2"/>
      <c r="C22" s="83" t="s">
        <v>30</v>
      </c>
      <c r="D22" s="2"/>
      <c r="E22" s="2"/>
      <c r="F22" s="2"/>
      <c r="G22" s="2"/>
      <c r="H22" s="2"/>
      <c r="I22" s="2"/>
      <c r="J22" s="2"/>
      <c r="K22" s="2"/>
      <c r="L22" s="2"/>
      <c r="M22" s="2"/>
      <c r="N22" s="8"/>
      <c r="O22" s="15">
        <v>1.0</v>
      </c>
      <c r="P22" s="2"/>
      <c r="Q22" s="16"/>
      <c r="R22" s="17">
        <v>2.0</v>
      </c>
      <c r="S22" s="2"/>
      <c r="T22" s="16"/>
      <c r="U22" s="17">
        <v>3.0</v>
      </c>
      <c r="V22" s="2"/>
      <c r="W22" s="16"/>
      <c r="X22" s="17">
        <v>4.0</v>
      </c>
      <c r="Y22" s="2"/>
      <c r="Z22" s="8"/>
      <c r="AA22" s="18" t="s">
        <v>6</v>
      </c>
      <c r="AB22" s="18" t="s">
        <v>7</v>
      </c>
      <c r="AC22" s="17" t="s">
        <v>8</v>
      </c>
      <c r="AD22" s="2"/>
      <c r="AE22" s="16"/>
      <c r="AF22" s="17" t="s">
        <v>9</v>
      </c>
      <c r="AG22" s="19" t="s">
        <v>10</v>
      </c>
      <c r="AH22" s="8"/>
      <c r="AI22" s="9"/>
    </row>
    <row r="23" ht="16.5" customHeight="1">
      <c r="A23" s="20">
        <v>1.0</v>
      </c>
      <c r="B23" s="21" t="s">
        <v>148</v>
      </c>
      <c r="C23" s="22"/>
      <c r="D23" s="22"/>
      <c r="E23" s="22"/>
      <c r="F23" s="22"/>
      <c r="G23" s="22"/>
      <c r="H23" s="22"/>
      <c r="I23" s="22"/>
      <c r="J23" s="22"/>
      <c r="K23" s="22"/>
      <c r="L23" s="22"/>
      <c r="M23" s="22"/>
      <c r="N23" s="22"/>
      <c r="O23" s="23" t="s">
        <v>12</v>
      </c>
      <c r="P23" s="24"/>
      <c r="Q23" s="25"/>
      <c r="R23" s="26">
        <v>3.0</v>
      </c>
      <c r="S23" s="27" t="s">
        <v>13</v>
      </c>
      <c r="T23" s="28">
        <v>2.0</v>
      </c>
      <c r="U23" s="29">
        <v>3.0</v>
      </c>
      <c r="V23" s="30" t="s">
        <v>13</v>
      </c>
      <c r="W23" s="31">
        <v>0.0</v>
      </c>
      <c r="X23" s="26"/>
      <c r="Y23" s="27" t="s">
        <v>13</v>
      </c>
      <c r="Z23" s="26"/>
      <c r="AA23" s="32">
        <f>IF(B23&lt;&gt;"",SUM(IF(R23&gt;T23,1,0),IF(U23&gt;W23,1,0),IF(X23&gt;Z23,1,0)),"")</f>
        <v>2</v>
      </c>
      <c r="AB23" s="33">
        <f>IF(B23&lt;&gt;"",SUM(IF(R23&lt;T23,1,0),IF(U23&lt;W23,1,0),IF(X23&lt;Z23,1,0)),"")</f>
        <v>0</v>
      </c>
      <c r="AC23" s="34">
        <f>IF(B23&lt;&gt;"",R23+U23+X23,"")</f>
        <v>6</v>
      </c>
      <c r="AD23" s="34" t="s">
        <v>13</v>
      </c>
      <c r="AE23" s="35">
        <f>IF(B23&lt;&gt;"",T23+W23+Z23,"")</f>
        <v>2</v>
      </c>
      <c r="AF23" s="36">
        <f t="shared" ref="AF23:AF26" si="6">IF(B23&lt;&gt;"",(AA23*2)+AB23,"")</f>
        <v>4</v>
      </c>
      <c r="AG23" s="37">
        <f t="shared" ref="AG23:AG26" si="7">IF(B23&lt;&gt;"",RANK(AF23,$AF$23:$AF$26,0),"")</f>
        <v>1</v>
      </c>
      <c r="AH23" s="38"/>
      <c r="AI23" s="56"/>
    </row>
    <row r="24" ht="16.5" customHeight="1">
      <c r="A24" s="39">
        <v>2.0</v>
      </c>
      <c r="B24" s="21" t="s">
        <v>149</v>
      </c>
      <c r="C24" s="22"/>
      <c r="D24" s="22"/>
      <c r="E24" s="22"/>
      <c r="F24" s="22"/>
      <c r="G24" s="22"/>
      <c r="H24" s="22"/>
      <c r="I24" s="22"/>
      <c r="J24" s="22"/>
      <c r="K24" s="22"/>
      <c r="L24" s="22"/>
      <c r="M24" s="22"/>
      <c r="N24" s="22"/>
      <c r="O24" s="40">
        <f>T23</f>
        <v>2</v>
      </c>
      <c r="P24" s="41" t="s">
        <v>13</v>
      </c>
      <c r="Q24" s="42">
        <f>R23</f>
        <v>3</v>
      </c>
      <c r="R24" s="87" t="s">
        <v>12</v>
      </c>
      <c r="S24" s="44"/>
      <c r="T24" s="45"/>
      <c r="U24" s="46">
        <v>3.0</v>
      </c>
      <c r="V24" s="47" t="s">
        <v>13</v>
      </c>
      <c r="W24" s="48">
        <v>0.0</v>
      </c>
      <c r="X24" s="46"/>
      <c r="Y24" s="47" t="s">
        <v>13</v>
      </c>
      <c r="Z24" s="49"/>
      <c r="AA24" s="50">
        <f>IF(B24&lt;&gt;"",SUM(IF(O24&gt;Q24,1,0),IF(U24&gt;W24,1,0),IF(X24&gt;Z24,1,0)),"")</f>
        <v>1</v>
      </c>
      <c r="AB24" s="51">
        <f>IF(B24&lt;&gt;"",SUM(IF(O24&lt;Q24,1,0),IF(U24&lt;W24,1,0),IF(X24&lt;Z24,1,0)),"")</f>
        <v>1</v>
      </c>
      <c r="AC24" s="52">
        <f>IF(B24&lt;&gt;"",O24+U24+X24,"")</f>
        <v>5</v>
      </c>
      <c r="AD24" s="53" t="s">
        <v>13</v>
      </c>
      <c r="AE24" s="54">
        <f>IF(B24&lt;&gt;"",Q24+W24+Z24,"")</f>
        <v>3</v>
      </c>
      <c r="AF24" s="55">
        <f t="shared" si="6"/>
        <v>3</v>
      </c>
      <c r="AG24" s="37">
        <f t="shared" si="7"/>
        <v>2</v>
      </c>
      <c r="AH24" s="38"/>
      <c r="AI24" s="9"/>
    </row>
    <row r="25" ht="16.5" customHeight="1">
      <c r="A25" s="57">
        <v>3.0</v>
      </c>
      <c r="B25" s="21" t="s">
        <v>150</v>
      </c>
      <c r="C25" s="22"/>
      <c r="D25" s="22"/>
      <c r="E25" s="22"/>
      <c r="F25" s="22"/>
      <c r="G25" s="22"/>
      <c r="H25" s="22"/>
      <c r="I25" s="22"/>
      <c r="J25" s="22"/>
      <c r="K25" s="22"/>
      <c r="L25" s="22"/>
      <c r="M25" s="22"/>
      <c r="N25" s="22"/>
      <c r="O25" s="58">
        <f>W23</f>
        <v>0</v>
      </c>
      <c r="P25" s="59" t="s">
        <v>13</v>
      </c>
      <c r="Q25" s="60">
        <f>U23</f>
        <v>3</v>
      </c>
      <c r="R25" s="61">
        <f>W24</f>
        <v>0</v>
      </c>
      <c r="S25" s="59" t="s">
        <v>13</v>
      </c>
      <c r="T25" s="60">
        <f>U24</f>
        <v>3</v>
      </c>
      <c r="U25" s="43" t="s">
        <v>12</v>
      </c>
      <c r="V25" s="44"/>
      <c r="W25" s="45"/>
      <c r="X25" s="46"/>
      <c r="Y25" s="47" t="s">
        <v>13</v>
      </c>
      <c r="Z25" s="49"/>
      <c r="AA25" s="50">
        <f>IF(B25&lt;&gt;"",SUM(IF(O25&gt;Q25,1,0),IF(R25&gt;T25,1,0),IF(X25&gt;Z25,1,0)),"")</f>
        <v>0</v>
      </c>
      <c r="AB25" s="51">
        <f>IF(B25&lt;&gt;"",SUM(IF(O25&lt;Q25,1,0),IF(R25&lt;T25,1,0),IF(X25&lt;Z25,1,0)),"")</f>
        <v>2</v>
      </c>
      <c r="AC25" s="52">
        <f>IF(B25&lt;&gt;"",O25+R25+X25,"")</f>
        <v>0</v>
      </c>
      <c r="AD25" s="53" t="s">
        <v>13</v>
      </c>
      <c r="AE25" s="54">
        <f>IF(B25&lt;&gt;"",Q25+T25+Z25,"")</f>
        <v>6</v>
      </c>
      <c r="AF25" s="55">
        <f t="shared" si="6"/>
        <v>2</v>
      </c>
      <c r="AG25" s="37">
        <f t="shared" si="7"/>
        <v>3</v>
      </c>
      <c r="AH25" s="38"/>
      <c r="AI25" s="56"/>
    </row>
    <row r="26" ht="16.5" customHeight="1">
      <c r="A26" s="62">
        <v>4.0</v>
      </c>
      <c r="B26" s="63"/>
      <c r="C26" s="64"/>
      <c r="D26" s="64"/>
      <c r="E26" s="64"/>
      <c r="F26" s="64"/>
      <c r="G26" s="64"/>
      <c r="H26" s="64"/>
      <c r="I26" s="64"/>
      <c r="J26" s="64"/>
      <c r="K26" s="64"/>
      <c r="L26" s="64"/>
      <c r="M26" s="64"/>
      <c r="N26" s="64"/>
      <c r="O26" s="65" t="str">
        <f>Z23</f>
        <v/>
      </c>
      <c r="P26" s="66" t="s">
        <v>13</v>
      </c>
      <c r="Q26" s="67" t="str">
        <f>X23</f>
        <v/>
      </c>
      <c r="R26" s="68" t="str">
        <f>Z24</f>
        <v/>
      </c>
      <c r="S26" s="66" t="s">
        <v>13</v>
      </c>
      <c r="T26" s="69" t="str">
        <f>X24</f>
        <v/>
      </c>
      <c r="U26" s="68" t="str">
        <f>Z25</f>
        <v/>
      </c>
      <c r="V26" s="70" t="s">
        <v>13</v>
      </c>
      <c r="W26" s="69" t="str">
        <f>X25</f>
        <v/>
      </c>
      <c r="X26" s="71" t="s">
        <v>12</v>
      </c>
      <c r="Y26" s="72"/>
      <c r="Z26" s="73"/>
      <c r="AA26" s="74" t="str">
        <f>IF(B26&lt;&gt;"",SUM(IF(O26&gt;Q26,1,0),IF(R26&gt;T26,1,0),IF(U26&gt;W26,1,0)),"")</f>
        <v/>
      </c>
      <c r="AB26" s="75" t="str">
        <f>IF(B26&lt;&gt;"",SUM(IF(O26&lt;Q26,1,0),IF(R26&lt;T26,1,0),IF(U26&lt;W26,1,0)),"")</f>
        <v/>
      </c>
      <c r="AC26" s="76" t="str">
        <f>IF(B26&lt;&gt;"",O26+R26+U26,"")</f>
        <v/>
      </c>
      <c r="AD26" s="77" t="s">
        <v>13</v>
      </c>
      <c r="AE26" s="78" t="str">
        <f>IF(B26&lt;&gt;"",Q26+T26+W26,"")</f>
        <v/>
      </c>
      <c r="AF26" s="79" t="str">
        <f t="shared" si="6"/>
        <v/>
      </c>
      <c r="AG26" s="80" t="str">
        <f t="shared" si="7"/>
        <v/>
      </c>
      <c r="AH26" s="81"/>
      <c r="AI26" s="56"/>
    </row>
    <row r="27"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ht="12.75" customHeight="1">
      <c r="A28" s="13"/>
      <c r="B28" s="2"/>
      <c r="C28" s="83" t="s">
        <v>151</v>
      </c>
      <c r="D28" s="2"/>
      <c r="E28" s="2"/>
      <c r="F28" s="2"/>
      <c r="G28" s="2"/>
      <c r="H28" s="2"/>
      <c r="I28" s="2"/>
      <c r="J28" s="2"/>
      <c r="K28" s="2"/>
      <c r="L28" s="2"/>
      <c r="M28" s="2"/>
      <c r="N28" s="8"/>
      <c r="O28" s="15">
        <v>1.0</v>
      </c>
      <c r="P28" s="2"/>
      <c r="Q28" s="16"/>
      <c r="R28" s="17">
        <v>2.0</v>
      </c>
      <c r="S28" s="2"/>
      <c r="T28" s="16"/>
      <c r="U28" s="17">
        <v>3.0</v>
      </c>
      <c r="V28" s="2"/>
      <c r="W28" s="16"/>
      <c r="X28" s="17">
        <v>4.0</v>
      </c>
      <c r="Y28" s="2"/>
      <c r="Z28" s="8"/>
      <c r="AA28" s="18" t="s">
        <v>6</v>
      </c>
      <c r="AB28" s="18" t="s">
        <v>7</v>
      </c>
      <c r="AC28" s="17" t="s">
        <v>8</v>
      </c>
      <c r="AD28" s="2"/>
      <c r="AE28" s="16"/>
      <c r="AF28" s="17" t="s">
        <v>9</v>
      </c>
      <c r="AG28" s="19" t="s">
        <v>10</v>
      </c>
      <c r="AH28" s="8"/>
      <c r="AI28" s="9"/>
    </row>
    <row r="29" ht="12.75" customHeight="1">
      <c r="A29" s="20">
        <v>1.0</v>
      </c>
      <c r="B29" s="21" t="s">
        <v>152</v>
      </c>
      <c r="C29" s="22"/>
      <c r="D29" s="22"/>
      <c r="E29" s="22"/>
      <c r="F29" s="22"/>
      <c r="G29" s="22"/>
      <c r="H29" s="22"/>
      <c r="I29" s="22"/>
      <c r="J29" s="22"/>
      <c r="K29" s="22"/>
      <c r="L29" s="22"/>
      <c r="M29" s="22"/>
      <c r="N29" s="22"/>
      <c r="O29" s="23" t="s">
        <v>12</v>
      </c>
      <c r="P29" s="24"/>
      <c r="Q29" s="25"/>
      <c r="R29" s="26">
        <v>0.0</v>
      </c>
      <c r="S29" s="27" t="s">
        <v>13</v>
      </c>
      <c r="T29" s="28">
        <v>3.0</v>
      </c>
      <c r="U29" s="29">
        <v>1.0</v>
      </c>
      <c r="V29" s="30" t="s">
        <v>13</v>
      </c>
      <c r="W29" s="31">
        <v>3.0</v>
      </c>
      <c r="X29" s="26">
        <v>3.0</v>
      </c>
      <c r="Y29" s="27" t="s">
        <v>13</v>
      </c>
      <c r="Z29" s="26">
        <v>0.0</v>
      </c>
      <c r="AA29" s="32">
        <f>IF(B29&lt;&gt;"",SUM(IF(R29&gt;T29,1,0),IF(U29&gt;W29,1,0),IF(X29&gt;Z29,1,0)),"")</f>
        <v>1</v>
      </c>
      <c r="AB29" s="33">
        <f>IF(B29&lt;&gt;"",SUM(IF(R29&lt;T29,1,0),IF(U29&lt;W29,1,0),IF(X29&lt;Z29,1,0)),"")</f>
        <v>2</v>
      </c>
      <c r="AC29" s="34">
        <f>IF(B29&lt;&gt;"",R29+U29+X29,"")</f>
        <v>4</v>
      </c>
      <c r="AD29" s="34" t="s">
        <v>13</v>
      </c>
      <c r="AE29" s="35">
        <f>IF(B29&lt;&gt;"",T29+W29+Z29,"")</f>
        <v>6</v>
      </c>
      <c r="AF29" s="36">
        <f t="shared" ref="AF29:AF32" si="8">IF(B29&lt;&gt;"",(AA29*2)+AB29,"")</f>
        <v>4</v>
      </c>
      <c r="AG29" s="37">
        <f t="shared" ref="AG29:AG32" si="9">IF(B29&lt;&gt;"",RANK(AF29,$AF$29:$AF$32,0),"")</f>
        <v>3</v>
      </c>
      <c r="AH29" s="38"/>
      <c r="AI29" s="9"/>
    </row>
    <row r="30" ht="12.75" customHeight="1">
      <c r="A30" s="39">
        <v>2.0</v>
      </c>
      <c r="B30" s="21" t="s">
        <v>153</v>
      </c>
      <c r="C30" s="22"/>
      <c r="D30" s="22"/>
      <c r="E30" s="22"/>
      <c r="F30" s="22"/>
      <c r="G30" s="22"/>
      <c r="H30" s="22"/>
      <c r="I30" s="22"/>
      <c r="J30" s="22"/>
      <c r="K30" s="22"/>
      <c r="L30" s="22"/>
      <c r="M30" s="22"/>
      <c r="N30" s="22"/>
      <c r="O30" s="40">
        <f>T29</f>
        <v>3</v>
      </c>
      <c r="P30" s="41" t="s">
        <v>13</v>
      </c>
      <c r="Q30" s="42">
        <f>R29</f>
        <v>0</v>
      </c>
      <c r="R30" s="87" t="s">
        <v>12</v>
      </c>
      <c r="S30" s="44"/>
      <c r="T30" s="45"/>
      <c r="U30" s="46">
        <v>3.0</v>
      </c>
      <c r="V30" s="47" t="s">
        <v>13</v>
      </c>
      <c r="W30" s="48">
        <v>0.0</v>
      </c>
      <c r="X30" s="46">
        <v>3.0</v>
      </c>
      <c r="Y30" s="47" t="s">
        <v>13</v>
      </c>
      <c r="Z30" s="49">
        <v>0.0</v>
      </c>
      <c r="AA30" s="50">
        <f>IF(B30&lt;&gt;"",SUM(IF(O30&gt;Q30,1,0),IF(U30&gt;W30,1,0),IF(X30&gt;Z30,1,0)),"")</f>
        <v>3</v>
      </c>
      <c r="AB30" s="51">
        <f>IF(B30&lt;&gt;"",SUM(IF(O30&lt;Q30,1,0),IF(U30&lt;W30,1,0),IF(X30&lt;Z30,1,0)),"")</f>
        <v>0</v>
      </c>
      <c r="AC30" s="52">
        <f>IF(B30&lt;&gt;"",O30+U30+X30,"")</f>
        <v>9</v>
      </c>
      <c r="AD30" s="53" t="s">
        <v>13</v>
      </c>
      <c r="AE30" s="54">
        <f>IF(B30&lt;&gt;"",Q30+W30+Z30,"")</f>
        <v>0</v>
      </c>
      <c r="AF30" s="55">
        <f t="shared" si="8"/>
        <v>6</v>
      </c>
      <c r="AG30" s="37">
        <f t="shared" si="9"/>
        <v>1</v>
      </c>
      <c r="AH30" s="38"/>
      <c r="AI30" s="9"/>
    </row>
    <row r="31" ht="12.75" customHeight="1">
      <c r="A31" s="57">
        <v>3.0</v>
      </c>
      <c r="B31" s="21" t="s">
        <v>154</v>
      </c>
      <c r="C31" s="22"/>
      <c r="D31" s="22"/>
      <c r="E31" s="22"/>
      <c r="F31" s="22"/>
      <c r="G31" s="22"/>
      <c r="H31" s="22"/>
      <c r="I31" s="22"/>
      <c r="J31" s="22"/>
      <c r="K31" s="22"/>
      <c r="L31" s="22"/>
      <c r="M31" s="22"/>
      <c r="N31" s="22"/>
      <c r="O31" s="58">
        <f>W29</f>
        <v>3</v>
      </c>
      <c r="P31" s="59" t="s">
        <v>13</v>
      </c>
      <c r="Q31" s="60">
        <f>U29</f>
        <v>1</v>
      </c>
      <c r="R31" s="61">
        <f>W30</f>
        <v>0</v>
      </c>
      <c r="S31" s="59" t="s">
        <v>13</v>
      </c>
      <c r="T31" s="60">
        <f>U30</f>
        <v>3</v>
      </c>
      <c r="U31" s="43" t="s">
        <v>12</v>
      </c>
      <c r="V31" s="44"/>
      <c r="W31" s="45"/>
      <c r="X31" s="46">
        <v>3.0</v>
      </c>
      <c r="Y31" s="47" t="s">
        <v>13</v>
      </c>
      <c r="Z31" s="49">
        <v>1.0</v>
      </c>
      <c r="AA31" s="50">
        <f>IF(B31&lt;&gt;"",SUM(IF(O31&gt;Q31,1,0),IF(R31&gt;T31,1,0),IF(X31&gt;Z31,1,0)),"")</f>
        <v>2</v>
      </c>
      <c r="AB31" s="51">
        <f>IF(B31&lt;&gt;"",SUM(IF(O31&lt;Q31,1,0),IF(R31&lt;T31,1,0),IF(X31&lt;Z31,1,0)),"")</f>
        <v>1</v>
      </c>
      <c r="AC31" s="52">
        <f>IF(B31&lt;&gt;"",O31+R31+X31,"")</f>
        <v>6</v>
      </c>
      <c r="AD31" s="53" t="s">
        <v>13</v>
      </c>
      <c r="AE31" s="54">
        <f>IF(B31&lt;&gt;"",Q31+T31+Z31,"")</f>
        <v>5</v>
      </c>
      <c r="AF31" s="55">
        <f t="shared" si="8"/>
        <v>5</v>
      </c>
      <c r="AG31" s="37">
        <f t="shared" si="9"/>
        <v>2</v>
      </c>
      <c r="AH31" s="38"/>
      <c r="AI31" s="9"/>
    </row>
    <row r="32" ht="12.75" customHeight="1">
      <c r="A32" s="62">
        <v>4.0</v>
      </c>
      <c r="B32" s="63" t="s">
        <v>155</v>
      </c>
      <c r="C32" s="64"/>
      <c r="D32" s="64"/>
      <c r="E32" s="64"/>
      <c r="F32" s="64"/>
      <c r="G32" s="64"/>
      <c r="H32" s="64"/>
      <c r="I32" s="64"/>
      <c r="J32" s="64"/>
      <c r="K32" s="64"/>
      <c r="L32" s="64"/>
      <c r="M32" s="64"/>
      <c r="N32" s="64"/>
      <c r="O32" s="65">
        <f>Z29</f>
        <v>0</v>
      </c>
      <c r="P32" s="66" t="s">
        <v>13</v>
      </c>
      <c r="Q32" s="67">
        <f>X29</f>
        <v>3</v>
      </c>
      <c r="R32" s="68">
        <f>Z30</f>
        <v>0</v>
      </c>
      <c r="S32" s="66" t="s">
        <v>13</v>
      </c>
      <c r="T32" s="69">
        <f>X30</f>
        <v>3</v>
      </c>
      <c r="U32" s="68">
        <f>Z31</f>
        <v>1</v>
      </c>
      <c r="V32" s="70" t="s">
        <v>13</v>
      </c>
      <c r="W32" s="69">
        <f>X31</f>
        <v>3</v>
      </c>
      <c r="X32" s="71" t="s">
        <v>12</v>
      </c>
      <c r="Y32" s="72"/>
      <c r="Z32" s="73"/>
      <c r="AA32" s="74">
        <f>IF(B32&lt;&gt;"",SUM(IF(O32&gt;Q32,1,0),IF(R32&gt;T32,1,0),IF(U32&gt;W32,1,0)),"")</f>
        <v>0</v>
      </c>
      <c r="AB32" s="75">
        <f>IF(B32&lt;&gt;"",SUM(IF(O32&lt;Q32,1,0),IF(R32&lt;T32,1,0),IF(U32&lt;W32,1,0)),"")</f>
        <v>3</v>
      </c>
      <c r="AC32" s="76">
        <f>IF(B32&lt;&gt;"",O32+R32+U32,"")</f>
        <v>1</v>
      </c>
      <c r="AD32" s="77" t="s">
        <v>13</v>
      </c>
      <c r="AE32" s="78">
        <f>IF(B32&lt;&gt;"",Q32+T32+W32,"")</f>
        <v>9</v>
      </c>
      <c r="AF32" s="79">
        <f t="shared" si="8"/>
        <v>3</v>
      </c>
      <c r="AG32" s="80">
        <f t="shared" si="9"/>
        <v>4</v>
      </c>
      <c r="AH32" s="81"/>
      <c r="AI32" s="9"/>
    </row>
    <row r="33" ht="12.7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ht="12.75" customHeight="1">
      <c r="A34" s="13"/>
      <c r="B34" s="2"/>
      <c r="C34" s="83" t="s">
        <v>156</v>
      </c>
      <c r="D34" s="2"/>
      <c r="E34" s="2"/>
      <c r="F34" s="2"/>
      <c r="G34" s="2"/>
      <c r="H34" s="2"/>
      <c r="I34" s="2"/>
      <c r="J34" s="2"/>
      <c r="K34" s="2"/>
      <c r="L34" s="2"/>
      <c r="M34" s="2"/>
      <c r="N34" s="8"/>
      <c r="O34" s="15">
        <v>1.0</v>
      </c>
      <c r="P34" s="2"/>
      <c r="Q34" s="16"/>
      <c r="R34" s="17">
        <v>2.0</v>
      </c>
      <c r="S34" s="2"/>
      <c r="T34" s="16"/>
      <c r="U34" s="17">
        <v>3.0</v>
      </c>
      <c r="V34" s="2"/>
      <c r="W34" s="16"/>
      <c r="X34" s="17">
        <v>4.0</v>
      </c>
      <c r="Y34" s="2"/>
      <c r="Z34" s="8"/>
      <c r="AA34" s="18" t="s">
        <v>6</v>
      </c>
      <c r="AB34" s="18" t="s">
        <v>7</v>
      </c>
      <c r="AC34" s="17" t="s">
        <v>8</v>
      </c>
      <c r="AD34" s="2"/>
      <c r="AE34" s="16"/>
      <c r="AF34" s="17" t="s">
        <v>9</v>
      </c>
      <c r="AG34" s="19" t="s">
        <v>10</v>
      </c>
      <c r="AH34" s="8"/>
      <c r="AI34" s="9"/>
    </row>
    <row r="35" ht="12.75" customHeight="1">
      <c r="A35" s="20">
        <v>1.0</v>
      </c>
      <c r="B35" s="21" t="s">
        <v>157</v>
      </c>
      <c r="C35" s="22"/>
      <c r="D35" s="22"/>
      <c r="E35" s="22"/>
      <c r="F35" s="22"/>
      <c r="G35" s="22"/>
      <c r="H35" s="22"/>
      <c r="I35" s="22"/>
      <c r="J35" s="22"/>
      <c r="K35" s="22"/>
      <c r="L35" s="22"/>
      <c r="M35" s="22"/>
      <c r="N35" s="22"/>
      <c r="O35" s="23" t="s">
        <v>12</v>
      </c>
      <c r="P35" s="24"/>
      <c r="Q35" s="25"/>
      <c r="R35" s="26">
        <v>3.0</v>
      </c>
      <c r="S35" s="27" t="s">
        <v>13</v>
      </c>
      <c r="T35" s="28">
        <v>0.0</v>
      </c>
      <c r="U35" s="29">
        <v>0.0</v>
      </c>
      <c r="V35" s="30" t="s">
        <v>13</v>
      </c>
      <c r="W35" s="31">
        <v>3.0</v>
      </c>
      <c r="X35" s="26"/>
      <c r="Y35" s="27" t="s">
        <v>13</v>
      </c>
      <c r="Z35" s="26"/>
      <c r="AA35" s="32">
        <f>IF(B35&lt;&gt;"",SUM(IF(R35&gt;T35,1,0),IF(U35&gt;W35,1,0),IF(X35&gt;Z35,1,0)),"")</f>
        <v>1</v>
      </c>
      <c r="AB35" s="33">
        <f>IF(B35&lt;&gt;"",SUM(IF(R35&lt;T35,1,0),IF(U35&lt;W35,1,0),IF(X35&lt;Z35,1,0)),"")</f>
        <v>1</v>
      </c>
      <c r="AC35" s="34">
        <f>IF(B35&lt;&gt;"",R35+U35+X35,"")</f>
        <v>3</v>
      </c>
      <c r="AD35" s="34" t="s">
        <v>13</v>
      </c>
      <c r="AE35" s="35">
        <f>IF(B35&lt;&gt;"",T35+W35+Z35,"")</f>
        <v>3</v>
      </c>
      <c r="AF35" s="36">
        <f t="shared" ref="AF35:AF38" si="10">IF(B35&lt;&gt;"",(AA35*2)+AB35,"")</f>
        <v>3</v>
      </c>
      <c r="AG35" s="37">
        <f t="shared" ref="AG35:AG38" si="11">IF(B35&lt;&gt;"",RANK(AF35,$AF$35:$AF$38,0),"")</f>
        <v>2</v>
      </c>
      <c r="AH35" s="38"/>
      <c r="AI35" s="9"/>
    </row>
    <row r="36" ht="12.75" customHeight="1">
      <c r="A36" s="39">
        <v>2.0</v>
      </c>
      <c r="B36" s="21" t="s">
        <v>158</v>
      </c>
      <c r="C36" s="22"/>
      <c r="D36" s="22"/>
      <c r="E36" s="22"/>
      <c r="F36" s="22"/>
      <c r="G36" s="22"/>
      <c r="H36" s="22"/>
      <c r="I36" s="22"/>
      <c r="J36" s="22"/>
      <c r="K36" s="22"/>
      <c r="L36" s="22"/>
      <c r="M36" s="22"/>
      <c r="N36" s="22"/>
      <c r="O36" s="40">
        <f>T35</f>
        <v>0</v>
      </c>
      <c r="P36" s="41" t="s">
        <v>13</v>
      </c>
      <c r="Q36" s="42">
        <f>R35</f>
        <v>3</v>
      </c>
      <c r="R36" s="87" t="s">
        <v>12</v>
      </c>
      <c r="S36" s="44"/>
      <c r="T36" s="45"/>
      <c r="U36" s="46">
        <v>0.0</v>
      </c>
      <c r="V36" s="47" t="s">
        <v>13</v>
      </c>
      <c r="W36" s="48">
        <v>3.0</v>
      </c>
      <c r="X36" s="46"/>
      <c r="Y36" s="47" t="s">
        <v>13</v>
      </c>
      <c r="Z36" s="49"/>
      <c r="AA36" s="50">
        <f>IF(B36&lt;&gt;"",SUM(IF(O36&gt;Q36,1,0),IF(U36&gt;W36,1,0),IF(X36&gt;Z36,1,0)),"")</f>
        <v>0</v>
      </c>
      <c r="AB36" s="51">
        <f>IF(B36&lt;&gt;"",SUM(IF(O36&lt;Q36,1,0),IF(U36&lt;W36,1,0),IF(X36&lt;Z36,1,0)),"")</f>
        <v>2</v>
      </c>
      <c r="AC36" s="52">
        <f>IF(B36&lt;&gt;"",O36+U36+X36,"")</f>
        <v>0</v>
      </c>
      <c r="AD36" s="53" t="s">
        <v>13</v>
      </c>
      <c r="AE36" s="54">
        <f>IF(B36&lt;&gt;"",Q36+W36+Z36,"")</f>
        <v>6</v>
      </c>
      <c r="AF36" s="55">
        <f t="shared" si="10"/>
        <v>2</v>
      </c>
      <c r="AG36" s="37">
        <f t="shared" si="11"/>
        <v>3</v>
      </c>
      <c r="AH36" s="38"/>
      <c r="AI36" s="9"/>
    </row>
    <row r="37" ht="12.75" customHeight="1">
      <c r="A37" s="57">
        <v>3.0</v>
      </c>
      <c r="B37" s="21" t="s">
        <v>159</v>
      </c>
      <c r="C37" s="22"/>
      <c r="D37" s="22"/>
      <c r="E37" s="22"/>
      <c r="F37" s="22"/>
      <c r="G37" s="22"/>
      <c r="H37" s="22"/>
      <c r="I37" s="22"/>
      <c r="J37" s="22"/>
      <c r="K37" s="22"/>
      <c r="L37" s="22"/>
      <c r="M37" s="22"/>
      <c r="N37" s="22"/>
      <c r="O37" s="58">
        <f>W35</f>
        <v>3</v>
      </c>
      <c r="P37" s="59" t="s">
        <v>13</v>
      </c>
      <c r="Q37" s="60">
        <f>U35</f>
        <v>0</v>
      </c>
      <c r="R37" s="61">
        <f>W36</f>
        <v>3</v>
      </c>
      <c r="S37" s="59" t="s">
        <v>13</v>
      </c>
      <c r="T37" s="60">
        <f>U36</f>
        <v>0</v>
      </c>
      <c r="U37" s="43" t="s">
        <v>12</v>
      </c>
      <c r="V37" s="44"/>
      <c r="W37" s="45"/>
      <c r="X37" s="46"/>
      <c r="Y37" s="47" t="s">
        <v>13</v>
      </c>
      <c r="Z37" s="49"/>
      <c r="AA37" s="50">
        <f>IF(B37&lt;&gt;"",SUM(IF(O37&gt;Q37,1,0),IF(R37&gt;T37,1,0),IF(X37&gt;Z37,1,0)),"")</f>
        <v>2</v>
      </c>
      <c r="AB37" s="51">
        <f>IF(B37&lt;&gt;"",SUM(IF(O37&lt;Q37,1,0),IF(R37&lt;T37,1,0),IF(X37&lt;Z37,1,0)),"")</f>
        <v>0</v>
      </c>
      <c r="AC37" s="52">
        <f>IF(B37&lt;&gt;"",O37+R37+X37,"")</f>
        <v>6</v>
      </c>
      <c r="AD37" s="53" t="s">
        <v>13</v>
      </c>
      <c r="AE37" s="54">
        <f>IF(B37&lt;&gt;"",Q37+T37+Z37,"")</f>
        <v>0</v>
      </c>
      <c r="AF37" s="55">
        <f t="shared" si="10"/>
        <v>4</v>
      </c>
      <c r="AG37" s="37">
        <f t="shared" si="11"/>
        <v>1</v>
      </c>
      <c r="AH37" s="38"/>
      <c r="AI37" s="9"/>
    </row>
    <row r="38" ht="12.75" customHeight="1">
      <c r="A38" s="62">
        <v>4.0</v>
      </c>
      <c r="B38" s="63"/>
      <c r="C38" s="64"/>
      <c r="D38" s="64"/>
      <c r="E38" s="64"/>
      <c r="F38" s="64"/>
      <c r="G38" s="64"/>
      <c r="H38" s="64"/>
      <c r="I38" s="64"/>
      <c r="J38" s="64"/>
      <c r="K38" s="64"/>
      <c r="L38" s="64"/>
      <c r="M38" s="64"/>
      <c r="N38" s="64"/>
      <c r="O38" s="65" t="str">
        <f>Z35</f>
        <v/>
      </c>
      <c r="P38" s="66" t="s">
        <v>13</v>
      </c>
      <c r="Q38" s="67" t="str">
        <f>X35</f>
        <v/>
      </c>
      <c r="R38" s="68" t="str">
        <f>Z36</f>
        <v/>
      </c>
      <c r="S38" s="66" t="s">
        <v>13</v>
      </c>
      <c r="T38" s="69" t="str">
        <f>X36</f>
        <v/>
      </c>
      <c r="U38" s="68" t="str">
        <f>Z37</f>
        <v/>
      </c>
      <c r="V38" s="70" t="s">
        <v>13</v>
      </c>
      <c r="W38" s="69" t="str">
        <f>X37</f>
        <v/>
      </c>
      <c r="X38" s="71" t="s">
        <v>12</v>
      </c>
      <c r="Y38" s="72"/>
      <c r="Z38" s="73"/>
      <c r="AA38" s="74" t="str">
        <f>IF(B38&lt;&gt;"",SUM(IF(O38&gt;Q38,1,0),IF(R38&gt;T38,1,0),IF(U38&gt;W38,1,0)),"")</f>
        <v/>
      </c>
      <c r="AB38" s="75" t="str">
        <f>IF(B38&lt;&gt;"",SUM(IF(O38&lt;Q38,1,0),IF(R38&lt;T38,1,0),IF(U38&lt;W38,1,0)),"")</f>
        <v/>
      </c>
      <c r="AC38" s="76" t="str">
        <f>IF(B38&lt;&gt;"",O38+R38+U38,"")</f>
        <v/>
      </c>
      <c r="AD38" s="77" t="s">
        <v>13</v>
      </c>
      <c r="AE38" s="78" t="str">
        <f>IF(B38&lt;&gt;"",Q38+T38+W38,"")</f>
        <v/>
      </c>
      <c r="AF38" s="79" t="str">
        <f t="shared" si="10"/>
        <v/>
      </c>
      <c r="AG38" s="80" t="str">
        <f t="shared" si="11"/>
        <v/>
      </c>
      <c r="AH38" s="81"/>
      <c r="AI38" s="9"/>
    </row>
    <row r="39" ht="12.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ht="12.75" customHeight="1">
      <c r="A40" s="13"/>
      <c r="B40" s="2"/>
      <c r="C40" s="83" t="s">
        <v>160</v>
      </c>
      <c r="D40" s="2"/>
      <c r="E40" s="2"/>
      <c r="F40" s="2"/>
      <c r="G40" s="2"/>
      <c r="H40" s="2"/>
      <c r="I40" s="2"/>
      <c r="J40" s="2"/>
      <c r="K40" s="2"/>
      <c r="L40" s="2"/>
      <c r="M40" s="2"/>
      <c r="N40" s="8"/>
      <c r="O40" s="15">
        <v>1.0</v>
      </c>
      <c r="P40" s="2"/>
      <c r="Q40" s="16"/>
      <c r="R40" s="17">
        <v>2.0</v>
      </c>
      <c r="S40" s="2"/>
      <c r="T40" s="16"/>
      <c r="U40" s="17">
        <v>3.0</v>
      </c>
      <c r="V40" s="2"/>
      <c r="W40" s="16"/>
      <c r="X40" s="17">
        <v>4.0</v>
      </c>
      <c r="Y40" s="2"/>
      <c r="Z40" s="8"/>
      <c r="AA40" s="18" t="s">
        <v>6</v>
      </c>
      <c r="AB40" s="18" t="s">
        <v>7</v>
      </c>
      <c r="AC40" s="17" t="s">
        <v>8</v>
      </c>
      <c r="AD40" s="2"/>
      <c r="AE40" s="16"/>
      <c r="AF40" s="17" t="s">
        <v>9</v>
      </c>
      <c r="AG40" s="19" t="s">
        <v>10</v>
      </c>
      <c r="AH40" s="8"/>
      <c r="AI40" s="9"/>
    </row>
    <row r="41" ht="12.75" customHeight="1">
      <c r="A41" s="20">
        <v>1.0</v>
      </c>
      <c r="B41" s="21" t="s">
        <v>161</v>
      </c>
      <c r="C41" s="22"/>
      <c r="D41" s="22"/>
      <c r="E41" s="22"/>
      <c r="F41" s="22"/>
      <c r="G41" s="22"/>
      <c r="H41" s="22"/>
      <c r="I41" s="22"/>
      <c r="J41" s="22"/>
      <c r="K41" s="22"/>
      <c r="L41" s="22"/>
      <c r="M41" s="22"/>
      <c r="N41" s="22"/>
      <c r="O41" s="23" t="s">
        <v>12</v>
      </c>
      <c r="P41" s="24"/>
      <c r="Q41" s="25"/>
      <c r="R41" s="26">
        <v>0.0</v>
      </c>
      <c r="S41" s="27" t="s">
        <v>13</v>
      </c>
      <c r="T41" s="28">
        <v>3.0</v>
      </c>
      <c r="U41" s="29">
        <v>1.0</v>
      </c>
      <c r="V41" s="30" t="s">
        <v>13</v>
      </c>
      <c r="W41" s="31">
        <v>3.0</v>
      </c>
      <c r="X41" s="26"/>
      <c r="Y41" s="27" t="s">
        <v>13</v>
      </c>
      <c r="Z41" s="26"/>
      <c r="AA41" s="32">
        <f>IF(B41&lt;&gt;"",SUM(IF(R41&gt;T41,1,0),IF(U41&gt;W41,1,0),IF(X41&gt;Z41,1,0)),"")</f>
        <v>0</v>
      </c>
      <c r="AB41" s="33">
        <f>IF(B41&lt;&gt;"",SUM(IF(R41&lt;T41,1,0),IF(U41&lt;W41,1,0),IF(X41&lt;Z41,1,0)),"")</f>
        <v>2</v>
      </c>
      <c r="AC41" s="34">
        <f>IF(B41&lt;&gt;"",R41+U41+X41,"")</f>
        <v>1</v>
      </c>
      <c r="AD41" s="34" t="s">
        <v>13</v>
      </c>
      <c r="AE41" s="35">
        <f>IF(B41&lt;&gt;"",T41+W41+Z41,"")</f>
        <v>6</v>
      </c>
      <c r="AF41" s="36">
        <f t="shared" ref="AF41:AF44" si="12">IF(B41&lt;&gt;"",(AA41*2)+AB41,"")</f>
        <v>2</v>
      </c>
      <c r="AG41" s="37">
        <f t="shared" ref="AG41:AG44" si="13">IF(B41&lt;&gt;"",RANK(AF41,$AF$41:$AF$44,0),"")</f>
        <v>3</v>
      </c>
      <c r="AH41" s="38"/>
      <c r="AI41" s="9"/>
    </row>
    <row r="42" ht="12.75" customHeight="1">
      <c r="A42" s="39">
        <v>2.0</v>
      </c>
      <c r="B42" s="21" t="s">
        <v>162</v>
      </c>
      <c r="C42" s="22"/>
      <c r="D42" s="22"/>
      <c r="E42" s="22"/>
      <c r="F42" s="22"/>
      <c r="G42" s="22"/>
      <c r="H42" s="22"/>
      <c r="I42" s="22"/>
      <c r="J42" s="22"/>
      <c r="K42" s="22"/>
      <c r="L42" s="22"/>
      <c r="M42" s="22"/>
      <c r="N42" s="22"/>
      <c r="O42" s="40">
        <f>T41</f>
        <v>3</v>
      </c>
      <c r="P42" s="41" t="s">
        <v>13</v>
      </c>
      <c r="Q42" s="42">
        <f>R41</f>
        <v>0</v>
      </c>
      <c r="R42" s="87" t="s">
        <v>12</v>
      </c>
      <c r="S42" s="44"/>
      <c r="T42" s="45"/>
      <c r="U42" s="46">
        <v>0.0</v>
      </c>
      <c r="V42" s="47" t="s">
        <v>13</v>
      </c>
      <c r="W42" s="48">
        <v>3.0</v>
      </c>
      <c r="X42" s="46"/>
      <c r="Y42" s="47" t="s">
        <v>13</v>
      </c>
      <c r="Z42" s="49"/>
      <c r="AA42" s="50">
        <f>IF(B42&lt;&gt;"",SUM(IF(O42&gt;Q42,1,0),IF(U42&gt;W42,1,0),IF(X42&gt;Z42,1,0)),"")</f>
        <v>1</v>
      </c>
      <c r="AB42" s="51">
        <f>IF(B42&lt;&gt;"",SUM(IF(O42&lt;Q42,1,0),IF(U42&lt;W42,1,0),IF(X42&lt;Z42,1,0)),"")</f>
        <v>1</v>
      </c>
      <c r="AC42" s="52">
        <f>IF(B42&lt;&gt;"",O42+U42+X42,"")</f>
        <v>3</v>
      </c>
      <c r="AD42" s="53" t="s">
        <v>13</v>
      </c>
      <c r="AE42" s="54">
        <f>IF(B42&lt;&gt;"",Q42+W42+Z42,"")</f>
        <v>3</v>
      </c>
      <c r="AF42" s="55">
        <f t="shared" si="12"/>
        <v>3</v>
      </c>
      <c r="AG42" s="37">
        <f t="shared" si="13"/>
        <v>2</v>
      </c>
      <c r="AH42" s="38"/>
      <c r="AI42" s="9"/>
    </row>
    <row r="43" ht="12.75" customHeight="1">
      <c r="A43" s="57">
        <v>3.0</v>
      </c>
      <c r="B43" s="21" t="s">
        <v>163</v>
      </c>
      <c r="C43" s="22"/>
      <c r="D43" s="22"/>
      <c r="E43" s="22"/>
      <c r="F43" s="22"/>
      <c r="G43" s="22"/>
      <c r="H43" s="22"/>
      <c r="I43" s="22"/>
      <c r="J43" s="22"/>
      <c r="K43" s="22"/>
      <c r="L43" s="22"/>
      <c r="M43" s="22"/>
      <c r="N43" s="22"/>
      <c r="O43" s="58">
        <f>W41</f>
        <v>3</v>
      </c>
      <c r="P43" s="59" t="s">
        <v>13</v>
      </c>
      <c r="Q43" s="60">
        <f>U41</f>
        <v>1</v>
      </c>
      <c r="R43" s="61">
        <f>W42</f>
        <v>3</v>
      </c>
      <c r="S43" s="59" t="s">
        <v>13</v>
      </c>
      <c r="T43" s="60">
        <f>U42</f>
        <v>0</v>
      </c>
      <c r="U43" s="43" t="s">
        <v>12</v>
      </c>
      <c r="V43" s="44"/>
      <c r="W43" s="45"/>
      <c r="X43" s="46"/>
      <c r="Y43" s="47" t="s">
        <v>13</v>
      </c>
      <c r="Z43" s="49"/>
      <c r="AA43" s="50">
        <f>IF(B43&lt;&gt;"",SUM(IF(O43&gt;Q43,1,0),IF(R43&gt;T43,1,0),IF(X43&gt;Z43,1,0)),"")</f>
        <v>2</v>
      </c>
      <c r="AB43" s="51">
        <f>IF(B43&lt;&gt;"",SUM(IF(O43&lt;Q43,1,0),IF(R43&lt;T43,1,0),IF(X43&lt;Z43,1,0)),"")</f>
        <v>0</v>
      </c>
      <c r="AC43" s="52">
        <f>IF(B43&lt;&gt;"",O43+R43+X43,"")</f>
        <v>6</v>
      </c>
      <c r="AD43" s="53" t="s">
        <v>13</v>
      </c>
      <c r="AE43" s="54">
        <f>IF(B43&lt;&gt;"",Q43+T43+Z43,"")</f>
        <v>1</v>
      </c>
      <c r="AF43" s="55">
        <f t="shared" si="12"/>
        <v>4</v>
      </c>
      <c r="AG43" s="37">
        <f t="shared" si="13"/>
        <v>1</v>
      </c>
      <c r="AH43" s="38"/>
      <c r="AI43" s="9"/>
    </row>
    <row r="44" ht="12.75" customHeight="1">
      <c r="A44" s="62">
        <v>4.0</v>
      </c>
      <c r="B44" s="63"/>
      <c r="C44" s="64"/>
      <c r="D44" s="64"/>
      <c r="E44" s="64"/>
      <c r="F44" s="64"/>
      <c r="G44" s="64"/>
      <c r="H44" s="64"/>
      <c r="I44" s="64"/>
      <c r="J44" s="64"/>
      <c r="K44" s="64"/>
      <c r="L44" s="64"/>
      <c r="M44" s="64"/>
      <c r="N44" s="64"/>
      <c r="O44" s="65" t="str">
        <f>Z41</f>
        <v/>
      </c>
      <c r="P44" s="66" t="s">
        <v>13</v>
      </c>
      <c r="Q44" s="67" t="str">
        <f>X41</f>
        <v/>
      </c>
      <c r="R44" s="68" t="str">
        <f>Z42</f>
        <v/>
      </c>
      <c r="S44" s="66" t="s">
        <v>13</v>
      </c>
      <c r="T44" s="69" t="str">
        <f>X42</f>
        <v/>
      </c>
      <c r="U44" s="68" t="str">
        <f>Z43</f>
        <v/>
      </c>
      <c r="V44" s="70" t="s">
        <v>13</v>
      </c>
      <c r="W44" s="69" t="str">
        <f>X43</f>
        <v/>
      </c>
      <c r="X44" s="71" t="s">
        <v>12</v>
      </c>
      <c r="Y44" s="72"/>
      <c r="Z44" s="73"/>
      <c r="AA44" s="74" t="str">
        <f>IF(B44&lt;&gt;"",SUM(IF(O44&gt;Q44,1,0),IF(R44&gt;T44,1,0),IF(U44&gt;W44,1,0)),"")</f>
        <v/>
      </c>
      <c r="AB44" s="75" t="str">
        <f>IF(B44&lt;&gt;"",SUM(IF(O44&lt;Q44,1,0),IF(R44&lt;T44,1,0),IF(U44&lt;W44,1,0)),"")</f>
        <v/>
      </c>
      <c r="AC44" s="76" t="str">
        <f>IF(B44&lt;&gt;"",O44+R44+U44,"")</f>
        <v/>
      </c>
      <c r="AD44" s="77" t="s">
        <v>13</v>
      </c>
      <c r="AE44" s="78" t="str">
        <f>IF(B44&lt;&gt;"",Q44+T44+W44,"")</f>
        <v/>
      </c>
      <c r="AF44" s="79" t="str">
        <f t="shared" si="12"/>
        <v/>
      </c>
      <c r="AG44" s="80" t="str">
        <f t="shared" si="13"/>
        <v/>
      </c>
      <c r="AH44" s="81"/>
      <c r="AI44" s="9"/>
    </row>
    <row r="45" ht="12.7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ht="12.75" customHeight="1">
      <c r="A46" s="13"/>
      <c r="B46" s="2"/>
      <c r="C46" s="83" t="s">
        <v>164</v>
      </c>
      <c r="D46" s="2"/>
      <c r="E46" s="2"/>
      <c r="F46" s="2"/>
      <c r="G46" s="2"/>
      <c r="H46" s="2"/>
      <c r="I46" s="2"/>
      <c r="J46" s="2"/>
      <c r="K46" s="2"/>
      <c r="L46" s="2"/>
      <c r="M46" s="2"/>
      <c r="N46" s="8"/>
      <c r="O46" s="15">
        <v>1.0</v>
      </c>
      <c r="P46" s="2"/>
      <c r="Q46" s="16"/>
      <c r="R46" s="17">
        <v>2.0</v>
      </c>
      <c r="S46" s="2"/>
      <c r="T46" s="16"/>
      <c r="U46" s="17">
        <v>3.0</v>
      </c>
      <c r="V46" s="2"/>
      <c r="W46" s="16"/>
      <c r="X46" s="17">
        <v>4.0</v>
      </c>
      <c r="Y46" s="2"/>
      <c r="Z46" s="8"/>
      <c r="AA46" s="18" t="s">
        <v>6</v>
      </c>
      <c r="AB46" s="18" t="s">
        <v>7</v>
      </c>
      <c r="AC46" s="17" t="s">
        <v>8</v>
      </c>
      <c r="AD46" s="2"/>
      <c r="AE46" s="16"/>
      <c r="AF46" s="17" t="s">
        <v>9</v>
      </c>
      <c r="AG46" s="19" t="s">
        <v>10</v>
      </c>
      <c r="AH46" s="8"/>
      <c r="AI46" s="9"/>
    </row>
    <row r="47" ht="12.75" customHeight="1">
      <c r="A47" s="20">
        <v>1.0</v>
      </c>
      <c r="B47" s="21" t="s">
        <v>165</v>
      </c>
      <c r="C47" s="22"/>
      <c r="D47" s="22"/>
      <c r="E47" s="22"/>
      <c r="F47" s="22"/>
      <c r="G47" s="22"/>
      <c r="H47" s="22"/>
      <c r="I47" s="22"/>
      <c r="J47" s="22"/>
      <c r="K47" s="22"/>
      <c r="L47" s="22"/>
      <c r="M47" s="22"/>
      <c r="N47" s="22"/>
      <c r="O47" s="23" t="s">
        <v>12</v>
      </c>
      <c r="P47" s="24"/>
      <c r="Q47" s="25"/>
      <c r="R47" s="26">
        <v>3.0</v>
      </c>
      <c r="S47" s="27" t="s">
        <v>13</v>
      </c>
      <c r="T47" s="28">
        <v>0.0</v>
      </c>
      <c r="U47" s="29">
        <v>3.0</v>
      </c>
      <c r="V47" s="30" t="s">
        <v>13</v>
      </c>
      <c r="W47" s="31">
        <v>1.0</v>
      </c>
      <c r="X47" s="26"/>
      <c r="Y47" s="27" t="s">
        <v>13</v>
      </c>
      <c r="Z47" s="26"/>
      <c r="AA47" s="32">
        <f>IF(B47&lt;&gt;"",SUM(IF(R47&gt;T47,1,0),IF(U47&gt;W47,1,0),IF(X47&gt;Z47,1,0)),"")</f>
        <v>2</v>
      </c>
      <c r="AB47" s="33">
        <f>IF(B47&lt;&gt;"",SUM(IF(R47&lt;T47,1,0),IF(U47&lt;W47,1,0),IF(X47&lt;Z47,1,0)),"")</f>
        <v>0</v>
      </c>
      <c r="AC47" s="34">
        <f>IF(B47&lt;&gt;"",R47+U47+X47,"")</f>
        <v>6</v>
      </c>
      <c r="AD47" s="34" t="s">
        <v>13</v>
      </c>
      <c r="AE47" s="35">
        <f>IF(B47&lt;&gt;"",T47+W47+Z47,"")</f>
        <v>1</v>
      </c>
      <c r="AF47" s="36">
        <f t="shared" ref="AF47:AF50" si="14">IF(B47&lt;&gt;"",(AA47*2)+AB47,"")</f>
        <v>4</v>
      </c>
      <c r="AG47" s="37">
        <f t="shared" ref="AG47:AG50" si="15">IF(B47&lt;&gt;"",RANK(AF47,$AF$47:$AF$50,0),"")</f>
        <v>1</v>
      </c>
      <c r="AH47" s="38"/>
      <c r="AI47" s="9"/>
    </row>
    <row r="48" ht="12.75" customHeight="1">
      <c r="A48" s="39">
        <v>2.0</v>
      </c>
      <c r="B48" s="21" t="s">
        <v>166</v>
      </c>
      <c r="C48" s="22"/>
      <c r="D48" s="22"/>
      <c r="E48" s="22"/>
      <c r="F48" s="22"/>
      <c r="G48" s="22"/>
      <c r="H48" s="22"/>
      <c r="I48" s="22"/>
      <c r="J48" s="22"/>
      <c r="K48" s="22"/>
      <c r="L48" s="22"/>
      <c r="M48" s="22"/>
      <c r="N48" s="22"/>
      <c r="O48" s="40">
        <f>T47</f>
        <v>0</v>
      </c>
      <c r="P48" s="41" t="s">
        <v>13</v>
      </c>
      <c r="Q48" s="42">
        <f>R47</f>
        <v>3</v>
      </c>
      <c r="R48" s="87" t="s">
        <v>12</v>
      </c>
      <c r="S48" s="44"/>
      <c r="T48" s="45"/>
      <c r="U48" s="46">
        <v>0.0</v>
      </c>
      <c r="V48" s="47" t="s">
        <v>13</v>
      </c>
      <c r="W48" s="48">
        <v>3.0</v>
      </c>
      <c r="X48" s="46"/>
      <c r="Y48" s="47" t="s">
        <v>13</v>
      </c>
      <c r="Z48" s="49"/>
      <c r="AA48" s="50">
        <f>IF(B48&lt;&gt;"",SUM(IF(O48&gt;Q48,1,0),IF(U48&gt;W48,1,0),IF(X48&gt;Z48,1,0)),"")</f>
        <v>0</v>
      </c>
      <c r="AB48" s="51">
        <f>IF(B48&lt;&gt;"",SUM(IF(O48&lt;Q48,1,0),IF(U48&lt;W48,1,0),IF(X48&lt;Z48,1,0)),"")</f>
        <v>2</v>
      </c>
      <c r="AC48" s="52">
        <f>IF(B48&lt;&gt;"",O48+U48+X48,"")</f>
        <v>0</v>
      </c>
      <c r="AD48" s="53" t="s">
        <v>13</v>
      </c>
      <c r="AE48" s="54">
        <f>IF(B48&lt;&gt;"",Q48+W48+Z48,"")</f>
        <v>6</v>
      </c>
      <c r="AF48" s="55">
        <f t="shared" si="14"/>
        <v>2</v>
      </c>
      <c r="AG48" s="37">
        <f t="shared" si="15"/>
        <v>3</v>
      </c>
      <c r="AH48" s="38"/>
      <c r="AI48" s="9"/>
    </row>
    <row r="49" ht="12.75" customHeight="1">
      <c r="A49" s="57">
        <v>3.0</v>
      </c>
      <c r="B49" s="21" t="s">
        <v>167</v>
      </c>
      <c r="C49" s="22"/>
      <c r="D49" s="22"/>
      <c r="E49" s="22"/>
      <c r="F49" s="22"/>
      <c r="G49" s="22"/>
      <c r="H49" s="22"/>
      <c r="I49" s="22"/>
      <c r="J49" s="22"/>
      <c r="K49" s="22"/>
      <c r="L49" s="22"/>
      <c r="M49" s="22"/>
      <c r="N49" s="22"/>
      <c r="O49" s="58">
        <f>W47</f>
        <v>1</v>
      </c>
      <c r="P49" s="59" t="s">
        <v>13</v>
      </c>
      <c r="Q49" s="60">
        <f>U47</f>
        <v>3</v>
      </c>
      <c r="R49" s="61">
        <f>W48</f>
        <v>3</v>
      </c>
      <c r="S49" s="59" t="s">
        <v>13</v>
      </c>
      <c r="T49" s="60">
        <f>U48</f>
        <v>0</v>
      </c>
      <c r="U49" s="43" t="s">
        <v>12</v>
      </c>
      <c r="V49" s="44"/>
      <c r="W49" s="45"/>
      <c r="X49" s="46"/>
      <c r="Y49" s="47" t="s">
        <v>13</v>
      </c>
      <c r="Z49" s="49"/>
      <c r="AA49" s="50">
        <f>IF(B49&lt;&gt;"",SUM(IF(O49&gt;Q49,1,0),IF(R49&gt;T49,1,0),IF(X49&gt;Z49,1,0)),"")</f>
        <v>1</v>
      </c>
      <c r="AB49" s="51">
        <f>IF(B49&lt;&gt;"",SUM(IF(O49&lt;Q49,1,0),IF(R49&lt;T49,1,0),IF(X49&lt;Z49,1,0)),"")</f>
        <v>1</v>
      </c>
      <c r="AC49" s="52">
        <f>IF(B49&lt;&gt;"",O49+R49+X49,"")</f>
        <v>4</v>
      </c>
      <c r="AD49" s="53" t="s">
        <v>13</v>
      </c>
      <c r="AE49" s="54">
        <f>IF(B49&lt;&gt;"",Q49+T49+Z49,"")</f>
        <v>3</v>
      </c>
      <c r="AF49" s="55">
        <f t="shared" si="14"/>
        <v>3</v>
      </c>
      <c r="AG49" s="37">
        <f t="shared" si="15"/>
        <v>2</v>
      </c>
      <c r="AH49" s="38"/>
      <c r="AI49" s="9"/>
    </row>
    <row r="50" ht="12.75" customHeight="1">
      <c r="A50" s="62">
        <v>4.0</v>
      </c>
      <c r="B50" s="63"/>
      <c r="C50" s="64"/>
      <c r="D50" s="64"/>
      <c r="E50" s="64"/>
      <c r="F50" s="64"/>
      <c r="G50" s="64"/>
      <c r="H50" s="64"/>
      <c r="I50" s="64"/>
      <c r="J50" s="64"/>
      <c r="K50" s="64"/>
      <c r="L50" s="64"/>
      <c r="M50" s="64"/>
      <c r="N50" s="64"/>
      <c r="O50" s="65" t="str">
        <f>Z47</f>
        <v/>
      </c>
      <c r="P50" s="66" t="s">
        <v>13</v>
      </c>
      <c r="Q50" s="67" t="str">
        <f>X47</f>
        <v/>
      </c>
      <c r="R50" s="68" t="str">
        <f>Z48</f>
        <v/>
      </c>
      <c r="S50" s="66" t="s">
        <v>13</v>
      </c>
      <c r="T50" s="69" t="str">
        <f>X48</f>
        <v/>
      </c>
      <c r="U50" s="68" t="str">
        <f>Z49</f>
        <v/>
      </c>
      <c r="V50" s="70" t="s">
        <v>13</v>
      </c>
      <c r="W50" s="69" t="str">
        <f>X49</f>
        <v/>
      </c>
      <c r="X50" s="71" t="s">
        <v>12</v>
      </c>
      <c r="Y50" s="72"/>
      <c r="Z50" s="73"/>
      <c r="AA50" s="74" t="str">
        <f>IF(B50&lt;&gt;"",SUM(IF(O50&gt;Q50,1,0),IF(R50&gt;T50,1,0),IF(U50&gt;W50,1,0)),"")</f>
        <v/>
      </c>
      <c r="AB50" s="75" t="str">
        <f>IF(B50&lt;&gt;"",SUM(IF(O50&lt;Q50,1,0),IF(R50&lt;T50,1,0),IF(U50&lt;W50,1,0)),"")</f>
        <v/>
      </c>
      <c r="AC50" s="76" t="str">
        <f>IF(B50&lt;&gt;"",O50+R50+U50,"")</f>
        <v/>
      </c>
      <c r="AD50" s="77" t="s">
        <v>13</v>
      </c>
      <c r="AE50" s="78" t="str">
        <f>IF(B50&lt;&gt;"",Q50+T50+W50,"")</f>
        <v/>
      </c>
      <c r="AF50" s="79" t="str">
        <f t="shared" si="14"/>
        <v/>
      </c>
      <c r="AG50" s="80" t="str">
        <f t="shared" si="15"/>
        <v/>
      </c>
      <c r="AH50" s="81"/>
      <c r="AI50" s="9"/>
    </row>
    <row r="51" ht="12.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c r="A52" s="88" t="str">
        <f>A1</f>
        <v>3. KBT Libereckého kraje</v>
      </c>
      <c r="B52" s="2"/>
      <c r="C52" s="2"/>
      <c r="D52" s="2"/>
      <c r="E52" s="2"/>
      <c r="F52" s="2"/>
      <c r="G52" s="2"/>
      <c r="H52" s="2"/>
      <c r="I52" s="2"/>
      <c r="J52" s="3"/>
      <c r="K52" s="4" t="str">
        <f>K1</f>
        <v>Hrádek nad Nisou, 17.11.2024</v>
      </c>
      <c r="L52" s="2"/>
      <c r="M52" s="2"/>
      <c r="N52" s="2"/>
      <c r="O52" s="2"/>
      <c r="P52" s="2"/>
      <c r="Q52" s="2"/>
      <c r="R52" s="2"/>
      <c r="S52" s="2"/>
      <c r="T52" s="3"/>
      <c r="U52" s="148" t="str">
        <f>U1</f>
        <v>Divize</v>
      </c>
      <c r="V52" s="2"/>
      <c r="W52" s="2"/>
      <c r="X52" s="149" t="str">
        <f>X1</f>
        <v>G</v>
      </c>
      <c r="Y52" s="2"/>
      <c r="Z52" s="2"/>
      <c r="AA52" s="149" t="str">
        <f>Z55</f>
        <v>o 1.-16. místo</v>
      </c>
      <c r="AB52" s="2"/>
      <c r="AC52" s="2"/>
      <c r="AD52" s="2"/>
      <c r="AE52" s="2"/>
      <c r="AF52" s="2"/>
      <c r="AG52" s="2"/>
      <c r="AH52" s="8"/>
      <c r="AI52" s="9"/>
    </row>
    <row r="53" ht="10.5" customHeight="1">
      <c r="A53" s="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9"/>
      <c r="AH53" s="9"/>
      <c r="AI53" s="9"/>
    </row>
    <row r="54" ht="10.5" customHeight="1">
      <c r="A54" s="90"/>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2"/>
      <c r="AH54" s="92"/>
      <c r="AI54" s="150"/>
    </row>
    <row r="55" ht="12.75" customHeight="1">
      <c r="A55" s="94" t="s">
        <v>141</v>
      </c>
      <c r="B55" s="22"/>
      <c r="C55" s="22"/>
      <c r="D55" s="22"/>
      <c r="E55" s="22"/>
      <c r="F55" s="22"/>
      <c r="G55" s="22"/>
      <c r="H55" s="22"/>
      <c r="I55" s="22"/>
      <c r="J55" s="22"/>
      <c r="K55" s="22"/>
      <c r="L55" s="95"/>
      <c r="M55" s="95"/>
      <c r="N55" s="95"/>
      <c r="O55" s="95"/>
      <c r="P55" s="95"/>
      <c r="Q55" s="95"/>
      <c r="R55" s="95"/>
      <c r="S55" s="95"/>
      <c r="T55" s="95"/>
      <c r="U55" s="95"/>
      <c r="V55" s="95"/>
      <c r="W55" s="95"/>
      <c r="X55" s="95"/>
      <c r="Y55" s="95"/>
      <c r="Z55" s="151" t="s">
        <v>168</v>
      </c>
      <c r="AA55" s="95"/>
      <c r="AB55" s="95"/>
      <c r="AC55" s="95"/>
      <c r="AD55" s="95"/>
      <c r="AE55" s="95"/>
      <c r="AF55" s="95"/>
      <c r="AG55" s="95"/>
      <c r="AH55" s="99"/>
      <c r="AI55" s="152"/>
    </row>
    <row r="56" ht="12.75" customHeight="1">
      <c r="A56" s="98"/>
      <c r="B56" s="99"/>
      <c r="C56" s="95"/>
      <c r="D56" s="95"/>
      <c r="E56" s="95"/>
      <c r="F56" s="95"/>
      <c r="G56" s="95"/>
      <c r="H56" s="95"/>
      <c r="I56" s="95"/>
      <c r="J56" s="95"/>
      <c r="K56" s="100"/>
      <c r="L56" s="101" t="str">
        <f>IF(L57="3:0",A55,IF(L57="3:1",A55,IF(L57="3:2",A55,IF(L57="2:3",A57,IF(L57="1:3",A57,IF(L57="0:3",A57,""))))))</f>
        <v>Ponocný Radek (199) (STAR)</v>
      </c>
      <c r="M56" s="22"/>
      <c r="N56" s="22"/>
      <c r="O56" s="22"/>
      <c r="P56" s="22"/>
      <c r="Q56" s="22"/>
      <c r="R56" s="22"/>
      <c r="S56" s="22"/>
      <c r="T56" s="22"/>
      <c r="U56" s="22"/>
      <c r="V56" s="22"/>
      <c r="W56" s="99"/>
      <c r="X56" s="99"/>
      <c r="Y56" s="99"/>
      <c r="Z56" s="99"/>
      <c r="AA56" s="99"/>
      <c r="AB56" s="99"/>
      <c r="AC56" s="99"/>
      <c r="AD56" s="99"/>
      <c r="AE56" s="99"/>
      <c r="AF56" s="99"/>
      <c r="AG56" s="95"/>
      <c r="AH56" s="99"/>
      <c r="AI56" s="152"/>
    </row>
    <row r="57" ht="12.75" customHeight="1">
      <c r="A57" s="94" t="s">
        <v>149</v>
      </c>
      <c r="B57" s="22"/>
      <c r="C57" s="22"/>
      <c r="D57" s="22"/>
      <c r="E57" s="22"/>
      <c r="F57" s="22"/>
      <c r="G57" s="22"/>
      <c r="H57" s="22"/>
      <c r="I57" s="22"/>
      <c r="J57" s="22"/>
      <c r="K57" s="22"/>
      <c r="L57" s="102" t="s">
        <v>36</v>
      </c>
      <c r="W57" s="103"/>
      <c r="X57" s="99"/>
      <c r="Y57" s="99"/>
      <c r="Z57" s="99"/>
      <c r="AA57" s="99"/>
      <c r="AB57" s="99"/>
      <c r="AC57" s="99"/>
      <c r="AD57" s="99"/>
      <c r="AE57" s="99"/>
      <c r="AF57" s="99"/>
      <c r="AG57" s="95"/>
      <c r="AH57" s="99"/>
      <c r="AI57" s="152"/>
    </row>
    <row r="58" ht="12.75" customHeight="1">
      <c r="A58" s="98"/>
      <c r="B58" s="99"/>
      <c r="C58" s="95"/>
      <c r="D58" s="95"/>
      <c r="E58" s="95"/>
      <c r="F58" s="95"/>
      <c r="G58" s="95"/>
      <c r="H58" s="95"/>
      <c r="I58" s="95"/>
      <c r="J58" s="95"/>
      <c r="K58" s="95"/>
      <c r="L58" s="99"/>
      <c r="M58" s="99"/>
      <c r="N58" s="99"/>
      <c r="O58" s="99"/>
      <c r="P58" s="99"/>
      <c r="Q58" s="99"/>
      <c r="R58" s="99"/>
      <c r="S58" s="99"/>
      <c r="T58" s="99"/>
      <c r="U58" s="99"/>
      <c r="V58" s="99"/>
      <c r="W58" s="101" t="str">
        <f>IF(W59="3:0",L56,IF(W59="3:1",L56,IF(W59="3:2",L56,IF(W59="2:3",L60,IF(W59="1:3",L60,IF(W59="0:3",L60,""))))))</f>
        <v>Ponocný Radek (199) (STAR)</v>
      </c>
      <c r="X58" s="22"/>
      <c r="Y58" s="22"/>
      <c r="Z58" s="22"/>
      <c r="AA58" s="22"/>
      <c r="AB58" s="22"/>
      <c r="AC58" s="22"/>
      <c r="AD58" s="22"/>
      <c r="AE58" s="22"/>
      <c r="AF58" s="22"/>
      <c r="AG58" s="22"/>
      <c r="AH58" s="99"/>
      <c r="AI58" s="152"/>
    </row>
    <row r="59" ht="12.75" customHeight="1">
      <c r="A59" s="94" t="s">
        <v>157</v>
      </c>
      <c r="B59" s="22"/>
      <c r="C59" s="22"/>
      <c r="D59" s="22"/>
      <c r="E59" s="22"/>
      <c r="F59" s="22"/>
      <c r="G59" s="22"/>
      <c r="H59" s="22"/>
      <c r="I59" s="22"/>
      <c r="J59" s="22"/>
      <c r="K59" s="22"/>
      <c r="L59" s="99"/>
      <c r="M59" s="99"/>
      <c r="N59" s="99"/>
      <c r="O59" s="99"/>
      <c r="P59" s="99"/>
      <c r="Q59" s="99"/>
      <c r="R59" s="99"/>
      <c r="S59" s="99"/>
      <c r="T59" s="99"/>
      <c r="U59" s="99"/>
      <c r="V59" s="99"/>
      <c r="W59" s="102" t="s">
        <v>36</v>
      </c>
      <c r="AH59" s="103"/>
      <c r="AI59" s="152"/>
    </row>
    <row r="60" ht="12.75" customHeight="1">
      <c r="A60" s="103"/>
      <c r="B60" s="99"/>
      <c r="C60" s="95"/>
      <c r="D60" s="95"/>
      <c r="E60" s="95"/>
      <c r="F60" s="95"/>
      <c r="G60" s="95"/>
      <c r="H60" s="95"/>
      <c r="I60" s="95"/>
      <c r="J60" s="95"/>
      <c r="K60" s="100"/>
      <c r="L60" s="101" t="str">
        <f>IF(L61="3:0",A59,IF(L61="3:1",A59,IF(L61="3:2",A59,IF(L61="2:3",A61,IF(L61="1:3",A61,IF(L61="0:3",A61,""))))))</f>
        <v>Kakačová Kateřina (165) (Chrast.)</v>
      </c>
      <c r="M60" s="22"/>
      <c r="N60" s="22"/>
      <c r="O60" s="22"/>
      <c r="P60" s="22"/>
      <c r="Q60" s="22"/>
      <c r="R60" s="22"/>
      <c r="S60" s="22"/>
      <c r="T60" s="22"/>
      <c r="U60" s="22"/>
      <c r="V60" s="22"/>
      <c r="W60" s="103"/>
      <c r="X60" s="99"/>
      <c r="Y60" s="99"/>
      <c r="Z60" s="99"/>
      <c r="AA60" s="99"/>
      <c r="AB60" s="99"/>
      <c r="AC60" s="99"/>
      <c r="AD60" s="99"/>
      <c r="AE60" s="99"/>
      <c r="AF60" s="99"/>
      <c r="AG60" s="105"/>
      <c r="AH60" s="103"/>
      <c r="AI60" s="152"/>
    </row>
    <row r="61" ht="12.75" customHeight="1">
      <c r="A61" s="94" t="s">
        <v>163</v>
      </c>
      <c r="B61" s="22"/>
      <c r="C61" s="22"/>
      <c r="D61" s="22"/>
      <c r="E61" s="22"/>
      <c r="F61" s="22"/>
      <c r="G61" s="22"/>
      <c r="H61" s="22"/>
      <c r="I61" s="22"/>
      <c r="J61" s="22"/>
      <c r="K61" s="22"/>
      <c r="L61" s="102" t="s">
        <v>36</v>
      </c>
      <c r="W61" s="99"/>
      <c r="X61" s="99"/>
      <c r="Y61" s="99"/>
      <c r="Z61" s="99"/>
      <c r="AA61" s="99"/>
      <c r="AB61" s="99"/>
      <c r="AC61" s="99"/>
      <c r="AD61" s="99"/>
      <c r="AE61" s="99"/>
      <c r="AF61" s="99"/>
      <c r="AG61" s="105"/>
      <c r="AH61" s="103"/>
      <c r="AI61" s="152"/>
    </row>
    <row r="62" ht="12.75" customHeight="1">
      <c r="A62" s="103"/>
      <c r="B62" s="99"/>
      <c r="C62" s="99"/>
      <c r="D62" s="99"/>
      <c r="E62" s="99"/>
      <c r="F62" s="99"/>
      <c r="G62" s="99"/>
      <c r="H62" s="99"/>
      <c r="I62" s="99"/>
      <c r="J62" s="99"/>
      <c r="K62" s="99"/>
      <c r="L62" s="106"/>
      <c r="M62" s="99"/>
      <c r="N62" s="99"/>
      <c r="O62" s="99"/>
      <c r="P62" s="99"/>
      <c r="Q62" s="99"/>
      <c r="R62" s="99"/>
      <c r="S62" s="99"/>
      <c r="T62" s="99"/>
      <c r="U62" s="99"/>
      <c r="V62" s="99"/>
      <c r="AH62" s="103"/>
      <c r="AI62" s="152"/>
    </row>
    <row r="63" ht="12.75" customHeight="1">
      <c r="A63" s="94" t="s">
        <v>165</v>
      </c>
      <c r="B63" s="22"/>
      <c r="C63" s="22"/>
      <c r="D63" s="22"/>
      <c r="E63" s="22"/>
      <c r="F63" s="22"/>
      <c r="G63" s="22"/>
      <c r="H63" s="22"/>
      <c r="I63" s="22"/>
      <c r="J63" s="22"/>
      <c r="K63" s="22"/>
      <c r="L63" s="99"/>
      <c r="M63" s="99"/>
      <c r="N63" s="99"/>
      <c r="O63" s="99"/>
      <c r="P63" s="99"/>
      <c r="Q63" s="99"/>
      <c r="R63" s="99"/>
      <c r="S63" s="99"/>
      <c r="T63" s="99"/>
      <c r="U63" s="99"/>
      <c r="V63" s="99"/>
      <c r="W63" s="106"/>
      <c r="AH63" s="153"/>
      <c r="AI63" s="152"/>
    </row>
    <row r="64" ht="12.75" customHeight="1">
      <c r="A64" s="103"/>
      <c r="B64" s="99"/>
      <c r="C64" s="95"/>
      <c r="D64" s="95"/>
      <c r="E64" s="95"/>
      <c r="F64" s="95"/>
      <c r="G64" s="95"/>
      <c r="H64" s="95"/>
      <c r="I64" s="95"/>
      <c r="J64" s="95"/>
      <c r="K64" s="95"/>
      <c r="L64" s="101" t="str">
        <f>IF(L65="3:0",A63,IF(L65="3:1",A63,IF(L65="3:2",A63,IF(L65="2:3",A65,IF(L65="1:3",A65,IF(L65="0:3",A65,""))))))</f>
        <v>Horáčková Dorota (149) (STAR)</v>
      </c>
      <c r="M64" s="22"/>
      <c r="N64" s="22"/>
      <c r="O64" s="22"/>
      <c r="P64" s="22"/>
      <c r="Q64" s="22"/>
      <c r="R64" s="22"/>
      <c r="S64" s="22"/>
      <c r="T64" s="22"/>
      <c r="U64" s="22"/>
      <c r="V64" s="22"/>
      <c r="W64" s="99"/>
      <c r="X64" s="99"/>
      <c r="Y64" s="99"/>
      <c r="Z64" s="99"/>
      <c r="AA64" s="99"/>
      <c r="AB64" s="99"/>
      <c r="AC64" s="99"/>
      <c r="AD64" s="99"/>
      <c r="AE64" s="99"/>
      <c r="AF64" s="99"/>
      <c r="AG64" s="105"/>
      <c r="AH64" s="104"/>
      <c r="AI64" s="152"/>
    </row>
    <row r="65" ht="12.75" customHeight="1">
      <c r="A65" s="94" t="s">
        <v>142</v>
      </c>
      <c r="B65" s="22"/>
      <c r="C65" s="22"/>
      <c r="D65" s="22"/>
      <c r="E65" s="22"/>
      <c r="F65" s="22"/>
      <c r="G65" s="22"/>
      <c r="H65" s="22"/>
      <c r="I65" s="22"/>
      <c r="J65" s="22"/>
      <c r="K65" s="22"/>
      <c r="L65" s="102" t="s">
        <v>39</v>
      </c>
      <c r="W65" s="103"/>
      <c r="X65" s="99"/>
      <c r="Y65" s="99"/>
      <c r="Z65" s="99"/>
      <c r="AA65" s="99"/>
      <c r="AB65" s="99"/>
      <c r="AC65" s="99"/>
      <c r="AD65" s="99"/>
      <c r="AE65" s="99"/>
      <c r="AF65" s="99"/>
      <c r="AG65" s="105"/>
      <c r="AH65" s="104"/>
      <c r="AI65" s="152"/>
    </row>
    <row r="66" ht="12.75" customHeight="1">
      <c r="A66" s="103"/>
      <c r="B66" s="99"/>
      <c r="C66" s="95"/>
      <c r="D66" s="95"/>
      <c r="E66" s="95"/>
      <c r="F66" s="95"/>
      <c r="G66" s="95"/>
      <c r="H66" s="95"/>
      <c r="I66" s="95"/>
      <c r="J66" s="95"/>
      <c r="K66" s="95"/>
      <c r="L66" s="99"/>
      <c r="M66" s="99"/>
      <c r="N66" s="99"/>
      <c r="O66" s="99"/>
      <c r="P66" s="99"/>
      <c r="Q66" s="99"/>
      <c r="R66" s="99"/>
      <c r="S66" s="99"/>
      <c r="T66" s="99"/>
      <c r="U66" s="99"/>
      <c r="V66" s="99"/>
      <c r="W66" s="101" t="str">
        <f>IF(W67="3:0",L64,IF(W67="3:1",L64,IF(W67="3:2",L64,IF(W67="2:3",L68,IF(W67="1:3",L68,IF(W67="0:3",L68,""))))))</f>
        <v>Poštolka Ondřej (199) (KMST)</v>
      </c>
      <c r="X66" s="22"/>
      <c r="Y66" s="22"/>
      <c r="Z66" s="22"/>
      <c r="AA66" s="22"/>
      <c r="AB66" s="22"/>
      <c r="AC66" s="22"/>
      <c r="AD66" s="22"/>
      <c r="AE66" s="22"/>
      <c r="AF66" s="22"/>
      <c r="AG66" s="22"/>
      <c r="AH66" s="104"/>
      <c r="AI66" s="152"/>
    </row>
    <row r="67" ht="12.75" customHeight="1">
      <c r="A67" s="94" t="s">
        <v>154</v>
      </c>
      <c r="B67" s="22"/>
      <c r="C67" s="22"/>
      <c r="D67" s="22"/>
      <c r="E67" s="22"/>
      <c r="F67" s="22"/>
      <c r="G67" s="22"/>
      <c r="H67" s="22"/>
      <c r="I67" s="22"/>
      <c r="J67" s="22"/>
      <c r="K67" s="22"/>
      <c r="L67" s="99"/>
      <c r="M67" s="99"/>
      <c r="N67" s="99"/>
      <c r="O67" s="99"/>
      <c r="P67" s="99"/>
      <c r="Q67" s="99"/>
      <c r="R67" s="99"/>
      <c r="S67" s="99"/>
      <c r="T67" s="99"/>
      <c r="U67" s="99"/>
      <c r="V67" s="99"/>
      <c r="W67" s="102" t="s">
        <v>39</v>
      </c>
      <c r="AH67" s="97"/>
      <c r="AI67" s="152"/>
    </row>
    <row r="68" ht="12.75" customHeight="1">
      <c r="A68" s="98"/>
      <c r="B68" s="99"/>
      <c r="C68" s="95"/>
      <c r="D68" s="95"/>
      <c r="E68" s="95"/>
      <c r="F68" s="95"/>
      <c r="G68" s="95"/>
      <c r="H68" s="95"/>
      <c r="I68" s="95"/>
      <c r="J68" s="95"/>
      <c r="K68" s="95"/>
      <c r="L68" s="101" t="str">
        <f>IF(L69="3:0",A67,IF(L69="3:1",A67,IF(L69="3:2",A67,IF(L69="2:3",A69,IF(L69="1:3",A69,IF(L69="0:3",A69,""))))))</f>
        <v>Poštolka Ondřej (199) (KMST)</v>
      </c>
      <c r="M68" s="22"/>
      <c r="N68" s="22"/>
      <c r="O68" s="22"/>
      <c r="P68" s="22"/>
      <c r="Q68" s="22"/>
      <c r="R68" s="22"/>
      <c r="S68" s="22"/>
      <c r="T68" s="22"/>
      <c r="U68" s="22"/>
      <c r="V68" s="22"/>
      <c r="W68" s="103"/>
      <c r="X68" s="99"/>
      <c r="Y68" s="99"/>
      <c r="Z68" s="99"/>
      <c r="AA68" s="99"/>
      <c r="AB68" s="99"/>
      <c r="AC68" s="99"/>
      <c r="AD68" s="99"/>
      <c r="AE68" s="99"/>
      <c r="AF68" s="99"/>
      <c r="AG68" s="105"/>
      <c r="AH68" s="97"/>
      <c r="AI68" s="152"/>
    </row>
    <row r="69" ht="12.75" customHeight="1">
      <c r="A69" s="94" t="s">
        <v>146</v>
      </c>
      <c r="B69" s="22"/>
      <c r="C69" s="22"/>
      <c r="D69" s="22"/>
      <c r="E69" s="22"/>
      <c r="F69" s="22"/>
      <c r="G69" s="22"/>
      <c r="H69" s="22"/>
      <c r="I69" s="22"/>
      <c r="J69" s="22"/>
      <c r="K69" s="22"/>
      <c r="L69" s="102" t="s">
        <v>39</v>
      </c>
      <c r="W69" s="99"/>
      <c r="X69" s="107" t="str">
        <f>IF(X70="3:0",W58,IF(X70="3:1",W58,IF(X70="3:2",W58,IF(X70="2:3",W66,IF(X70="1:3",W66,IF(X70="0:3",W66,""))))))</f>
        <v>Ponocný Radek (199) (STAR)</v>
      </c>
      <c r="Y69" s="22"/>
      <c r="Z69" s="22"/>
      <c r="AA69" s="22"/>
      <c r="AB69" s="22"/>
      <c r="AC69" s="22"/>
      <c r="AD69" s="22"/>
      <c r="AE69" s="22"/>
      <c r="AF69" s="22"/>
      <c r="AG69" s="22"/>
      <c r="AH69" s="154"/>
      <c r="AI69" s="152"/>
    </row>
    <row r="70" ht="10.5" customHeight="1">
      <c r="A70" s="98"/>
      <c r="B70" s="95"/>
      <c r="C70" s="95"/>
      <c r="D70" s="95"/>
      <c r="E70" s="95"/>
      <c r="F70" s="95"/>
      <c r="G70" s="95"/>
      <c r="H70" s="95"/>
      <c r="I70" s="95"/>
      <c r="J70" s="95"/>
      <c r="K70" s="95"/>
      <c r="L70" s="95"/>
      <c r="M70" s="107" t="str">
        <f>IF(M71="3:0",X69,IF(M71="3:1",X69,IF(M71="3:2",X69,IF(M71="2:3",X71,IF(M71="1:3",X71,IF(M71="0:3",X71,""))))))</f>
        <v>Ponocný Radek (199) (STAR)</v>
      </c>
      <c r="N70" s="22"/>
      <c r="O70" s="22"/>
      <c r="P70" s="22"/>
      <c r="Q70" s="22"/>
      <c r="R70" s="22"/>
      <c r="S70" s="22"/>
      <c r="T70" s="22"/>
      <c r="U70" s="22"/>
      <c r="V70" s="22"/>
      <c r="W70" s="154"/>
      <c r="X70" s="108" t="s">
        <v>66</v>
      </c>
      <c r="AI70" s="155"/>
    </row>
    <row r="71" ht="10.5" customHeight="1">
      <c r="A71" s="94" t="s">
        <v>148</v>
      </c>
      <c r="B71" s="22"/>
      <c r="C71" s="22"/>
      <c r="D71" s="22"/>
      <c r="E71" s="22"/>
      <c r="F71" s="22"/>
      <c r="G71" s="22"/>
      <c r="H71" s="22"/>
      <c r="I71" s="22"/>
      <c r="J71" s="22"/>
      <c r="K71" s="22"/>
      <c r="L71" s="95"/>
      <c r="M71" s="108" t="s">
        <v>36</v>
      </c>
      <c r="X71" s="101" t="str">
        <f>IF(X72="3:0",W74,IF(X72="3:1",W74,IF(X72="3:2",W74,IF(X72="2:3",W82,IF(X72="1:3",W82,IF(X72="0:3",W82,""))))))</f>
        <v>Syrovátko Štěpán (199) (KMST)</v>
      </c>
      <c r="Y71" s="22"/>
      <c r="Z71" s="22"/>
      <c r="AA71" s="22"/>
      <c r="AB71" s="22"/>
      <c r="AC71" s="22"/>
      <c r="AD71" s="22"/>
      <c r="AE71" s="22"/>
      <c r="AF71" s="22"/>
      <c r="AG71" s="22"/>
      <c r="AH71" s="22"/>
      <c r="AI71" s="155"/>
    </row>
    <row r="72" ht="10.5" customHeight="1">
      <c r="A72" s="98"/>
      <c r="B72" s="99"/>
      <c r="C72" s="95"/>
      <c r="D72" s="95"/>
      <c r="E72" s="95"/>
      <c r="F72" s="95"/>
      <c r="G72" s="95"/>
      <c r="H72" s="95"/>
      <c r="I72" s="95"/>
      <c r="J72" s="95"/>
      <c r="K72" s="100"/>
      <c r="L72" s="101" t="str">
        <f>IF(L73="3:0",A71,IF(L73="3:1",A71,IF(L73="3:2",A71,IF(L73="2:3",A73,IF(L73="1:3",A73,IF(L73="0:3",A73,""))))))</f>
        <v>Novák Marek (163) (JnJ)</v>
      </c>
      <c r="M72" s="22"/>
      <c r="N72" s="22"/>
      <c r="O72" s="22"/>
      <c r="P72" s="22"/>
      <c r="Q72" s="22"/>
      <c r="R72" s="22"/>
      <c r="S72" s="22"/>
      <c r="T72" s="22"/>
      <c r="U72" s="22"/>
      <c r="V72" s="22"/>
      <c r="W72" s="95"/>
      <c r="X72" s="108" t="s">
        <v>36</v>
      </c>
      <c r="AH72" s="156"/>
      <c r="AI72" s="155"/>
    </row>
    <row r="73" ht="10.5" customHeight="1">
      <c r="A73" s="94" t="s">
        <v>162</v>
      </c>
      <c r="B73" s="22"/>
      <c r="C73" s="22"/>
      <c r="D73" s="22"/>
      <c r="E73" s="22"/>
      <c r="F73" s="22"/>
      <c r="G73" s="22"/>
      <c r="H73" s="22"/>
      <c r="I73" s="22"/>
      <c r="J73" s="22"/>
      <c r="K73" s="22"/>
      <c r="L73" s="102" t="s">
        <v>36</v>
      </c>
      <c r="W73" s="103"/>
      <c r="X73" s="99"/>
      <c r="Y73" s="99"/>
      <c r="Z73" s="99"/>
      <c r="AA73" s="99"/>
      <c r="AB73" s="99"/>
      <c r="AC73" s="99"/>
      <c r="AD73" s="99"/>
      <c r="AE73" s="99"/>
      <c r="AF73" s="99"/>
      <c r="AG73" s="95"/>
      <c r="AH73" s="97"/>
      <c r="AI73" s="155"/>
    </row>
    <row r="74" ht="10.5" customHeight="1">
      <c r="A74" s="98"/>
      <c r="B74" s="99"/>
      <c r="C74" s="95"/>
      <c r="D74" s="95"/>
      <c r="E74" s="95"/>
      <c r="F74" s="95"/>
      <c r="G74" s="95"/>
      <c r="H74" s="95"/>
      <c r="I74" s="95"/>
      <c r="J74" s="95"/>
      <c r="K74" s="95"/>
      <c r="L74" s="99"/>
      <c r="M74" s="99"/>
      <c r="N74" s="99"/>
      <c r="O74" s="99"/>
      <c r="P74" s="99"/>
      <c r="Q74" s="99"/>
      <c r="R74" s="99"/>
      <c r="S74" s="99"/>
      <c r="T74" s="99"/>
      <c r="U74" s="99"/>
      <c r="V74" s="99"/>
      <c r="W74" s="101" t="str">
        <f>IF(W75="3:0",L72,IF(W75="3:1",L72,IF(W75="3:2",L72,IF(W75="2:3",L76,IF(W75="1:3",L76,IF(W75="0:3",L76,""))))))</f>
        <v>Syrovátko Štěpán (199) (KMST)</v>
      </c>
      <c r="X74" s="22"/>
      <c r="Y74" s="22"/>
      <c r="Z74" s="22"/>
      <c r="AA74" s="22"/>
      <c r="AB74" s="22"/>
      <c r="AC74" s="22"/>
      <c r="AD74" s="22"/>
      <c r="AE74" s="22"/>
      <c r="AF74" s="22"/>
      <c r="AG74" s="22"/>
      <c r="AH74" s="97"/>
      <c r="AI74" s="155"/>
    </row>
    <row r="75" ht="10.5" customHeight="1">
      <c r="A75" s="94" t="s">
        <v>140</v>
      </c>
      <c r="B75" s="22"/>
      <c r="C75" s="22"/>
      <c r="D75" s="22"/>
      <c r="E75" s="22"/>
      <c r="F75" s="22"/>
      <c r="G75" s="22"/>
      <c r="H75" s="22"/>
      <c r="I75" s="22"/>
      <c r="J75" s="22"/>
      <c r="K75" s="22"/>
      <c r="L75" s="99"/>
      <c r="M75" s="99"/>
      <c r="N75" s="99"/>
      <c r="O75" s="99"/>
      <c r="P75" s="99"/>
      <c r="Q75" s="99"/>
      <c r="R75" s="99"/>
      <c r="S75" s="99"/>
      <c r="T75" s="99"/>
      <c r="U75" s="99"/>
      <c r="V75" s="99"/>
      <c r="W75" s="102" t="s">
        <v>41</v>
      </c>
      <c r="AH75" s="104"/>
      <c r="AI75" s="155"/>
    </row>
    <row r="76" ht="10.5" customHeight="1">
      <c r="A76" s="103"/>
      <c r="B76" s="99"/>
      <c r="C76" s="95"/>
      <c r="D76" s="95"/>
      <c r="E76" s="95"/>
      <c r="F76" s="95"/>
      <c r="G76" s="95"/>
      <c r="H76" s="95"/>
      <c r="I76" s="95"/>
      <c r="J76" s="95"/>
      <c r="K76" s="100"/>
      <c r="L76" s="101" t="str">
        <f>IF(L77="3:0",A75,IF(L77="3:1",A75,IF(L77="3:2",A75,IF(L77="2:3",A77,IF(L77="1:3",A77,IF(L77="0:3",A77,""))))))</f>
        <v>Syrovátko Štěpán (199) (KMST)</v>
      </c>
      <c r="M76" s="22"/>
      <c r="N76" s="22"/>
      <c r="O76" s="22"/>
      <c r="P76" s="22"/>
      <c r="Q76" s="22"/>
      <c r="R76" s="22"/>
      <c r="S76" s="22"/>
      <c r="T76" s="22"/>
      <c r="U76" s="22"/>
      <c r="V76" s="22"/>
      <c r="W76" s="103"/>
      <c r="X76" s="99"/>
      <c r="Y76" s="99"/>
      <c r="Z76" s="99"/>
      <c r="AA76" s="99"/>
      <c r="AB76" s="99"/>
      <c r="AC76" s="99"/>
      <c r="AD76" s="99"/>
      <c r="AE76" s="99"/>
      <c r="AF76" s="99"/>
      <c r="AG76" s="105"/>
      <c r="AH76" s="104"/>
      <c r="AI76" s="155"/>
    </row>
    <row r="77" ht="10.5" customHeight="1">
      <c r="A77" s="94" t="s">
        <v>159</v>
      </c>
      <c r="B77" s="22"/>
      <c r="C77" s="22"/>
      <c r="D77" s="22"/>
      <c r="E77" s="22"/>
      <c r="F77" s="22"/>
      <c r="G77" s="22"/>
      <c r="H77" s="22"/>
      <c r="I77" s="22"/>
      <c r="J77" s="22"/>
      <c r="K77" s="22"/>
      <c r="L77" s="102" t="s">
        <v>37</v>
      </c>
      <c r="W77" s="99"/>
      <c r="X77" s="99"/>
      <c r="Y77" s="99"/>
      <c r="Z77" s="99"/>
      <c r="AA77" s="99"/>
      <c r="AB77" s="99"/>
      <c r="AC77" s="99"/>
      <c r="AD77" s="99"/>
      <c r="AE77" s="99"/>
      <c r="AF77" s="99"/>
      <c r="AG77" s="105"/>
      <c r="AH77" s="104"/>
      <c r="AI77" s="155"/>
    </row>
    <row r="78" ht="10.5" customHeight="1">
      <c r="A78" s="103"/>
      <c r="B78" s="99"/>
      <c r="C78" s="99"/>
      <c r="D78" s="99"/>
      <c r="E78" s="99"/>
      <c r="F78" s="99"/>
      <c r="G78" s="99"/>
      <c r="H78" s="99"/>
      <c r="I78" s="99"/>
      <c r="J78" s="99"/>
      <c r="K78" s="99"/>
      <c r="L78" s="106"/>
      <c r="M78" s="99"/>
      <c r="N78" s="99"/>
      <c r="O78" s="99"/>
      <c r="P78" s="99"/>
      <c r="Q78" s="99"/>
      <c r="R78" s="99"/>
      <c r="S78" s="99"/>
      <c r="T78" s="99"/>
      <c r="U78" s="99"/>
      <c r="V78" s="99"/>
      <c r="AH78" s="157"/>
      <c r="AI78" s="155"/>
    </row>
    <row r="79" ht="10.5" customHeight="1">
      <c r="A79" s="94" t="s">
        <v>153</v>
      </c>
      <c r="B79" s="22"/>
      <c r="C79" s="22"/>
      <c r="D79" s="22"/>
      <c r="E79" s="22"/>
      <c r="F79" s="22"/>
      <c r="G79" s="22"/>
      <c r="H79" s="22"/>
      <c r="I79" s="22"/>
      <c r="J79" s="22"/>
      <c r="K79" s="22"/>
      <c r="L79" s="99"/>
      <c r="M79" s="99"/>
      <c r="N79" s="99"/>
      <c r="O79" s="99"/>
      <c r="P79" s="99"/>
      <c r="Q79" s="99"/>
      <c r="R79" s="99"/>
      <c r="S79" s="99"/>
      <c r="T79" s="99"/>
      <c r="U79" s="99"/>
      <c r="V79" s="99"/>
      <c r="W79" s="106"/>
      <c r="AH79" s="103"/>
      <c r="AI79" s="155"/>
    </row>
    <row r="80" ht="10.5" customHeight="1">
      <c r="A80" s="103"/>
      <c r="B80" s="99"/>
      <c r="C80" s="95"/>
      <c r="D80" s="95"/>
      <c r="E80" s="95"/>
      <c r="F80" s="95"/>
      <c r="G80" s="95"/>
      <c r="H80" s="95"/>
      <c r="I80" s="95"/>
      <c r="J80" s="95"/>
      <c r="K80" s="95"/>
      <c r="L80" s="101" t="str">
        <f>IF(L81="3:0",A79,IF(L81="3:1",A79,IF(L81="3:2",A79,IF(L81="2:3",A81,IF(L81="1:3",A81,IF(L81="0:3",A81,""))))))</f>
        <v>Jaška Petr (199) (AST)</v>
      </c>
      <c r="M80" s="22"/>
      <c r="N80" s="22"/>
      <c r="O80" s="22"/>
      <c r="P80" s="22"/>
      <c r="Q80" s="22"/>
      <c r="R80" s="22"/>
      <c r="S80" s="22"/>
      <c r="T80" s="22"/>
      <c r="U80" s="22"/>
      <c r="V80" s="22"/>
      <c r="W80" s="99"/>
      <c r="X80" s="99"/>
      <c r="Y80" s="99"/>
      <c r="Z80" s="99"/>
      <c r="AA80" s="99"/>
      <c r="AB80" s="99"/>
      <c r="AC80" s="99"/>
      <c r="AD80" s="99"/>
      <c r="AE80" s="99"/>
      <c r="AF80" s="99"/>
      <c r="AG80" s="105"/>
      <c r="AH80" s="103"/>
      <c r="AI80" s="155"/>
    </row>
    <row r="81" ht="10.5" customHeight="1">
      <c r="A81" s="94" t="s">
        <v>167</v>
      </c>
      <c r="B81" s="22"/>
      <c r="C81" s="22"/>
      <c r="D81" s="22"/>
      <c r="E81" s="22"/>
      <c r="F81" s="22"/>
      <c r="G81" s="22"/>
      <c r="H81" s="22"/>
      <c r="I81" s="22"/>
      <c r="J81" s="22"/>
      <c r="K81" s="22"/>
      <c r="L81" s="102" t="s">
        <v>39</v>
      </c>
      <c r="W81" s="103"/>
      <c r="X81" s="99"/>
      <c r="Y81" s="99"/>
      <c r="Z81" s="99"/>
      <c r="AA81" s="99"/>
      <c r="AB81" s="99"/>
      <c r="AC81" s="99"/>
      <c r="AD81" s="99"/>
      <c r="AE81" s="99"/>
      <c r="AF81" s="99"/>
      <c r="AG81" s="105"/>
      <c r="AH81" s="103"/>
      <c r="AI81" s="155"/>
    </row>
    <row r="82" ht="10.5" customHeight="1">
      <c r="A82" s="103"/>
      <c r="B82" s="99"/>
      <c r="C82" s="95"/>
      <c r="D82" s="95"/>
      <c r="E82" s="95"/>
      <c r="F82" s="95"/>
      <c r="G82" s="95"/>
      <c r="H82" s="95"/>
      <c r="I82" s="95"/>
      <c r="J82" s="95"/>
      <c r="K82" s="95"/>
      <c r="L82" s="99"/>
      <c r="M82" s="99"/>
      <c r="N82" s="99"/>
      <c r="O82" s="99"/>
      <c r="P82" s="99"/>
      <c r="Q82" s="99"/>
      <c r="R82" s="99"/>
      <c r="S82" s="99"/>
      <c r="T82" s="99"/>
      <c r="U82" s="99"/>
      <c r="V82" s="99"/>
      <c r="W82" s="101" t="str">
        <f>IF(W83="3:0",L80,IF(W83="3:1",L80,IF(W83="3:2",L80,IF(W83="2:3",L84,IF(W83="1:3",L84,IF(W83="0:3",L84,""))))))</f>
        <v>Koutecký Filip (199) (ČL)</v>
      </c>
      <c r="X82" s="22"/>
      <c r="Y82" s="22"/>
      <c r="Z82" s="22"/>
      <c r="AA82" s="22"/>
      <c r="AB82" s="22"/>
      <c r="AC82" s="22"/>
      <c r="AD82" s="22"/>
      <c r="AE82" s="22"/>
      <c r="AF82" s="22"/>
      <c r="AG82" s="22"/>
      <c r="AH82" s="103"/>
      <c r="AI82" s="155"/>
    </row>
    <row r="83" ht="10.5" customHeight="1">
      <c r="A83" s="94" t="s">
        <v>147</v>
      </c>
      <c r="B83" s="22"/>
      <c r="C83" s="22"/>
      <c r="D83" s="22"/>
      <c r="E83" s="22"/>
      <c r="F83" s="22"/>
      <c r="G83" s="22"/>
      <c r="H83" s="22"/>
      <c r="I83" s="22"/>
      <c r="J83" s="22"/>
      <c r="K83" s="22"/>
      <c r="L83" s="99"/>
      <c r="M83" s="99"/>
      <c r="N83" s="99"/>
      <c r="O83" s="99"/>
      <c r="P83" s="99"/>
      <c r="Q83" s="99"/>
      <c r="R83" s="99"/>
      <c r="S83" s="99"/>
      <c r="T83" s="99"/>
      <c r="U83" s="99"/>
      <c r="V83" s="99"/>
      <c r="W83" s="102" t="s">
        <v>39</v>
      </c>
      <c r="AH83" s="99"/>
      <c r="AI83" s="155"/>
    </row>
    <row r="84" ht="10.5" customHeight="1">
      <c r="A84" s="98"/>
      <c r="B84" s="99"/>
      <c r="C84" s="95"/>
      <c r="D84" s="95"/>
      <c r="E84" s="95"/>
      <c r="F84" s="95"/>
      <c r="G84" s="95"/>
      <c r="H84" s="95"/>
      <c r="I84" s="95"/>
      <c r="J84" s="95"/>
      <c r="K84" s="95"/>
      <c r="L84" s="101" t="str">
        <f>IF(L85="3:0",A83,IF(L85="3:1",A83,IF(L85="3:2",A83,IF(L85="2:3",A85,IF(L85="1:3",A85,IF(L85="0:3",A85,""))))))</f>
        <v>Koutecký Filip (199) (ČL)</v>
      </c>
      <c r="M84" s="22"/>
      <c r="N84" s="22"/>
      <c r="O84" s="22"/>
      <c r="P84" s="22"/>
      <c r="Q84" s="22"/>
      <c r="R84" s="22"/>
      <c r="S84" s="22"/>
      <c r="T84" s="22"/>
      <c r="U84" s="22"/>
      <c r="V84" s="22"/>
      <c r="W84" s="103"/>
      <c r="X84" s="99"/>
      <c r="Y84" s="99"/>
      <c r="Z84" s="99"/>
      <c r="AA84" s="99"/>
      <c r="AB84" s="99"/>
      <c r="AC84" s="99"/>
      <c r="AD84" s="99"/>
      <c r="AE84" s="99"/>
      <c r="AF84" s="99"/>
      <c r="AG84" s="105"/>
      <c r="AH84" s="99"/>
      <c r="AI84" s="155"/>
    </row>
    <row r="85" ht="10.5" customHeight="1">
      <c r="A85" s="94" t="s">
        <v>144</v>
      </c>
      <c r="B85" s="22"/>
      <c r="C85" s="22"/>
      <c r="D85" s="22"/>
      <c r="E85" s="22"/>
      <c r="F85" s="22"/>
      <c r="G85" s="22"/>
      <c r="H85" s="22"/>
      <c r="I85" s="22"/>
      <c r="J85" s="22"/>
      <c r="K85" s="22"/>
      <c r="L85" s="102" t="s">
        <v>37</v>
      </c>
      <c r="W85" s="95"/>
      <c r="X85" s="99"/>
      <c r="Y85" s="99"/>
      <c r="Z85" s="99"/>
      <c r="AA85" s="99"/>
      <c r="AB85" s="99"/>
      <c r="AC85" s="99"/>
      <c r="AD85" s="99"/>
      <c r="AE85" s="99"/>
      <c r="AF85" s="99"/>
      <c r="AG85" s="99"/>
      <c r="AH85" s="95"/>
      <c r="AI85" s="155"/>
    </row>
    <row r="86" ht="10.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1"/>
      <c r="Y86" s="111"/>
      <c r="Z86" s="111"/>
      <c r="AA86" s="111"/>
      <c r="AB86" s="111"/>
      <c r="AC86" s="111"/>
      <c r="AD86" s="111"/>
      <c r="AE86" s="111"/>
      <c r="AF86" s="111"/>
      <c r="AG86" s="111"/>
      <c r="AH86" s="110"/>
      <c r="AI86" s="158"/>
    </row>
    <row r="87" ht="10.5" customHeight="1">
      <c r="A87" s="95"/>
      <c r="B87" s="95"/>
      <c r="C87" s="95"/>
      <c r="D87" s="95"/>
      <c r="E87" s="95"/>
      <c r="F87" s="95"/>
      <c r="G87" s="95"/>
      <c r="H87" s="95"/>
      <c r="I87" s="95"/>
      <c r="J87" s="95"/>
      <c r="K87" s="95"/>
      <c r="L87" s="95"/>
      <c r="M87" s="95"/>
      <c r="N87" s="95"/>
      <c r="O87" s="95"/>
      <c r="P87" s="95"/>
      <c r="Q87" s="95"/>
      <c r="R87" s="95"/>
      <c r="S87" s="95"/>
      <c r="T87" s="95"/>
      <c r="U87" s="95"/>
      <c r="V87" s="95"/>
      <c r="W87" s="95"/>
      <c r="X87" s="99"/>
      <c r="Y87" s="99"/>
      <c r="Z87" s="99"/>
      <c r="AA87" s="99"/>
      <c r="AB87" s="99"/>
      <c r="AC87" s="99"/>
      <c r="AD87" s="99"/>
      <c r="AE87" s="99"/>
      <c r="AF87" s="99"/>
      <c r="AG87" s="99"/>
      <c r="AH87" s="95"/>
      <c r="AI87" s="155"/>
    </row>
    <row r="88" ht="10.5" customHeight="1">
      <c r="A88" s="94" t="str">
        <f>IF(L57="3:0",A57,IF(L57="3:1",A57,IF(L57="3:2",A57,IF(L57="2:3",A55,IF(L57="1:3",A55,IF(L57="0:3",A55,""))))))</f>
        <v>Cihlelka Lukáš (199) (PINK!)</v>
      </c>
      <c r="B88" s="22"/>
      <c r="C88" s="22"/>
      <c r="D88" s="22"/>
      <c r="E88" s="22"/>
      <c r="F88" s="22"/>
      <c r="G88" s="22"/>
      <c r="H88" s="22"/>
      <c r="I88" s="22"/>
      <c r="J88" s="22"/>
      <c r="K88" s="22"/>
      <c r="L88" s="95"/>
      <c r="M88" s="95"/>
      <c r="N88" s="95"/>
      <c r="O88" s="95"/>
      <c r="P88" s="95"/>
      <c r="Q88" s="95"/>
      <c r="R88" s="95"/>
      <c r="S88" s="95"/>
      <c r="T88" s="95"/>
      <c r="U88" s="95"/>
      <c r="V88" s="95"/>
      <c r="W88" s="95"/>
      <c r="X88" s="95"/>
      <c r="Y88" s="95"/>
      <c r="Z88" s="96" t="s">
        <v>44</v>
      </c>
      <c r="AA88" s="95"/>
      <c r="AB88" s="95"/>
      <c r="AC88" s="95"/>
      <c r="AD88" s="95"/>
      <c r="AE88" s="95"/>
      <c r="AF88" s="95"/>
      <c r="AG88" s="95"/>
      <c r="AH88" s="95"/>
      <c r="AI88" s="155"/>
    </row>
    <row r="89" ht="10.5" customHeight="1">
      <c r="A89" s="98"/>
      <c r="B89" s="99"/>
      <c r="C89" s="95"/>
      <c r="D89" s="95"/>
      <c r="E89" s="95"/>
      <c r="F89" s="95"/>
      <c r="G89" s="95"/>
      <c r="H89" s="95"/>
      <c r="I89" s="95"/>
      <c r="J89" s="95"/>
      <c r="K89" s="100"/>
      <c r="L89" s="101" t="str">
        <f>IF(L90="3:0",A88,IF(L90="3:1",A88,IF(L90="3:2",A88,IF(L90="2:3",A90,IF(L90="1:3",A90,IF(L90="0:3",A90,""))))))</f>
        <v>Šimík Max (199) (PINK!)</v>
      </c>
      <c r="M89" s="22"/>
      <c r="N89" s="22"/>
      <c r="O89" s="22"/>
      <c r="P89" s="22"/>
      <c r="Q89" s="22"/>
      <c r="R89" s="22"/>
      <c r="S89" s="22"/>
      <c r="T89" s="22"/>
      <c r="U89" s="22"/>
      <c r="V89" s="22"/>
      <c r="W89" s="99"/>
      <c r="X89" s="99"/>
      <c r="Y89" s="99"/>
      <c r="Z89" s="99"/>
      <c r="AA89" s="99"/>
      <c r="AB89" s="99"/>
      <c r="AC89" s="99"/>
      <c r="AD89" s="99"/>
      <c r="AE89" s="99"/>
      <c r="AF89" s="99"/>
      <c r="AG89" s="95"/>
      <c r="AH89" s="95"/>
      <c r="AI89" s="155"/>
    </row>
    <row r="90" ht="10.5" customHeight="1">
      <c r="A90" s="94" t="str">
        <f>IF(L61="3:0",A61,IF(L61="3:1",A61,IF(L61="3:2",A61,IF(L61="2:3",A59,IF(L61="1:3",A59,IF(L61="0:3",A59,""))))))</f>
        <v>Šimík Max (199) (PINK!)</v>
      </c>
      <c r="B90" s="22"/>
      <c r="C90" s="22"/>
      <c r="D90" s="22"/>
      <c r="E90" s="22"/>
      <c r="F90" s="22"/>
      <c r="G90" s="22"/>
      <c r="H90" s="22"/>
      <c r="I90" s="22"/>
      <c r="J90" s="22"/>
      <c r="K90" s="22"/>
      <c r="L90" s="102" t="s">
        <v>39</v>
      </c>
      <c r="W90" s="103"/>
      <c r="X90" s="99"/>
      <c r="Y90" s="99"/>
      <c r="Z90" s="99"/>
      <c r="AA90" s="99"/>
      <c r="AB90" s="99"/>
      <c r="AC90" s="99"/>
      <c r="AD90" s="99"/>
      <c r="AE90" s="99"/>
      <c r="AF90" s="99"/>
      <c r="AG90" s="95"/>
      <c r="AH90" s="95"/>
      <c r="AI90" s="155"/>
    </row>
    <row r="91" ht="10.5" customHeight="1">
      <c r="A91" s="98"/>
      <c r="B91" s="99"/>
      <c r="C91" s="95"/>
      <c r="D91" s="95"/>
      <c r="E91" s="95"/>
      <c r="F91" s="95"/>
      <c r="G91" s="95"/>
      <c r="H91" s="95"/>
      <c r="I91" s="95"/>
      <c r="J91" s="95"/>
      <c r="K91" s="95"/>
      <c r="L91" s="99"/>
      <c r="M91" s="99"/>
      <c r="N91" s="99"/>
      <c r="O91" s="99"/>
      <c r="P91" s="99"/>
      <c r="Q91" s="99"/>
      <c r="R91" s="99"/>
      <c r="S91" s="99"/>
      <c r="T91" s="99"/>
      <c r="U91" s="99"/>
      <c r="V91" s="99"/>
      <c r="W91" s="101" t="str">
        <f>IF(W92="3:0",L89,IF(W92="3:1",L89,IF(W92="3:2",L89,IF(W92="2:3",L93,IF(W92="1:3",L93,IF(W92="0:3",L93,""))))))</f>
        <v>Jujnovič Elen (186) (JnJ)</v>
      </c>
      <c r="X91" s="22"/>
      <c r="Y91" s="22"/>
      <c r="Z91" s="22"/>
      <c r="AA91" s="22"/>
      <c r="AB91" s="22"/>
      <c r="AC91" s="22"/>
      <c r="AD91" s="22"/>
      <c r="AE91" s="22"/>
      <c r="AF91" s="22"/>
      <c r="AG91" s="22"/>
      <c r="AH91" s="95"/>
      <c r="AI91" s="155"/>
    </row>
    <row r="92" ht="10.5" customHeight="1">
      <c r="A92" s="94" t="str">
        <f>IF(L65="3:0",A65,IF(L65="3:1",A65,IF(L65="3:2",A65,IF(L65="2:3",A63,IF(L65="1:3",A63,IF(L65="0:3",A63,""))))))</f>
        <v>Jujnovič Elen (186) (JnJ)</v>
      </c>
      <c r="B92" s="22"/>
      <c r="C92" s="22"/>
      <c r="D92" s="22"/>
      <c r="E92" s="22"/>
      <c r="F92" s="22"/>
      <c r="G92" s="22"/>
      <c r="H92" s="22"/>
      <c r="I92" s="22"/>
      <c r="J92" s="22"/>
      <c r="K92" s="22"/>
      <c r="L92" s="99"/>
      <c r="M92" s="99"/>
      <c r="N92" s="99"/>
      <c r="O92" s="99"/>
      <c r="P92" s="99"/>
      <c r="Q92" s="99"/>
      <c r="R92" s="99"/>
      <c r="S92" s="99"/>
      <c r="T92" s="99"/>
      <c r="U92" s="99"/>
      <c r="V92" s="99"/>
      <c r="W92" s="102" t="s">
        <v>39</v>
      </c>
      <c r="AG92" s="156"/>
      <c r="AH92" s="95"/>
      <c r="AI92" s="155"/>
    </row>
    <row r="93" ht="10.5" customHeight="1">
      <c r="A93" s="103"/>
      <c r="B93" s="99"/>
      <c r="C93" s="95"/>
      <c r="D93" s="95"/>
      <c r="E93" s="95"/>
      <c r="F93" s="95"/>
      <c r="G93" s="95"/>
      <c r="H93" s="95"/>
      <c r="I93" s="95"/>
      <c r="J93" s="95"/>
      <c r="K93" s="100"/>
      <c r="L93" s="101" t="str">
        <f>IF(L94="3:0",A92,IF(L94="3:1",A92,IF(L94="3:2",A92,IF(L94="2:3",A94,IF(L94="1:3",A94,IF(L94="0:3",A94,""))))))</f>
        <v>Jujnovič Elen (186) (JnJ)</v>
      </c>
      <c r="M93" s="22"/>
      <c r="N93" s="22"/>
      <c r="O93" s="22"/>
      <c r="P93" s="22"/>
      <c r="Q93" s="22"/>
      <c r="R93" s="22"/>
      <c r="S93" s="22"/>
      <c r="T93" s="22"/>
      <c r="U93" s="22"/>
      <c r="V93" s="22"/>
      <c r="W93" s="103"/>
      <c r="X93" s="99"/>
      <c r="Y93" s="99"/>
      <c r="Z93" s="99"/>
      <c r="AA93" s="99"/>
      <c r="AB93" s="99"/>
      <c r="AC93" s="99"/>
      <c r="AD93" s="99"/>
      <c r="AE93" s="99"/>
      <c r="AF93" s="99"/>
      <c r="AG93" s="159"/>
      <c r="AH93" s="95"/>
      <c r="AI93" s="155"/>
    </row>
    <row r="94" ht="10.5" customHeight="1">
      <c r="A94" s="94" t="str">
        <f>IF(L69="3:0",A69,IF(L69="3:1",A69,IF(L69="3:2",A69,IF(L69="2:3",A67,IF(L69="1:3",A67,IF(L69="0:3",A67,""))))))</f>
        <v>Farský Jan (199) (PINK!)</v>
      </c>
      <c r="B94" s="22"/>
      <c r="C94" s="22"/>
      <c r="D94" s="22"/>
      <c r="E94" s="22"/>
      <c r="F94" s="22"/>
      <c r="G94" s="22"/>
      <c r="H94" s="22"/>
      <c r="I94" s="22"/>
      <c r="J94" s="22"/>
      <c r="K94" s="22"/>
      <c r="L94" s="102" t="s">
        <v>36</v>
      </c>
      <c r="W94" s="99"/>
      <c r="X94" s="99"/>
      <c r="Y94" s="99"/>
      <c r="Z94" s="99"/>
      <c r="AA94" s="99"/>
      <c r="AB94" s="99"/>
      <c r="AC94" s="99"/>
      <c r="AD94" s="99"/>
      <c r="AE94" s="99"/>
      <c r="AF94" s="99"/>
      <c r="AG94" s="159"/>
      <c r="AH94" s="95"/>
      <c r="AI94" s="155"/>
    </row>
    <row r="95" ht="10.5" customHeight="1">
      <c r="A95" s="103"/>
      <c r="B95" s="99"/>
      <c r="C95" s="99"/>
      <c r="D95" s="99"/>
      <c r="E95" s="99"/>
      <c r="F95" s="99"/>
      <c r="G95" s="99"/>
      <c r="H95" s="99"/>
      <c r="I95" s="99"/>
      <c r="J95" s="99"/>
      <c r="K95" s="99"/>
      <c r="L95" s="99"/>
      <c r="M95" s="99"/>
      <c r="N95" s="99"/>
      <c r="O95" s="99"/>
      <c r="P95" s="99"/>
      <c r="Q95" s="99"/>
      <c r="R95" s="99"/>
      <c r="S95" s="99"/>
      <c r="T95" s="99"/>
      <c r="U95" s="99"/>
      <c r="V95" s="99"/>
      <c r="W95" s="107" t="str">
        <f>IF(W96="3:0",W91,IF(W96="3:1",W91,IF(W96="3:2",W91,IF(W96="2:3",W99,IF(W96="1:3",W99,IF(W96="0:3",W99,""))))))</f>
        <v>Libenský David (199) (ČL)</v>
      </c>
      <c r="X95" s="22"/>
      <c r="Y95" s="22"/>
      <c r="Z95" s="22"/>
      <c r="AA95" s="22"/>
      <c r="AB95" s="22"/>
      <c r="AC95" s="22"/>
      <c r="AD95" s="22"/>
      <c r="AE95" s="22"/>
      <c r="AF95" s="22"/>
      <c r="AG95" s="154"/>
      <c r="AH95" s="95"/>
      <c r="AI95" s="155"/>
    </row>
    <row r="96" ht="10.5" customHeight="1">
      <c r="A96" s="94" t="str">
        <f>IF(L73="3:0",A73,IF(L73="3:1",A73,IF(L73="3:2",A73,IF(L73="2:3",A71,IF(L73="1:3",A71,IF(L73="0:3",A71,""))))))</f>
        <v>Knobloch Václav (199) (PINK!)</v>
      </c>
      <c r="B96" s="22"/>
      <c r="C96" s="22"/>
      <c r="D96" s="22"/>
      <c r="E96" s="22"/>
      <c r="F96" s="22"/>
      <c r="G96" s="22"/>
      <c r="H96" s="22"/>
      <c r="I96" s="22"/>
      <c r="J96" s="22"/>
      <c r="K96" s="22"/>
      <c r="L96" s="99"/>
      <c r="M96" s="99"/>
      <c r="N96" s="99"/>
      <c r="O96" s="99"/>
      <c r="P96" s="99"/>
      <c r="Q96" s="99"/>
      <c r="R96" s="99"/>
      <c r="S96" s="99"/>
      <c r="T96" s="99"/>
      <c r="U96" s="99"/>
      <c r="V96" s="99"/>
      <c r="W96" s="108" t="s">
        <v>39</v>
      </c>
      <c r="AG96" s="156"/>
      <c r="AH96" s="95"/>
      <c r="AI96" s="155"/>
    </row>
    <row r="97" ht="10.5" customHeight="1">
      <c r="A97" s="103"/>
      <c r="B97" s="99"/>
      <c r="C97" s="95"/>
      <c r="D97" s="95"/>
      <c r="E97" s="95"/>
      <c r="F97" s="95"/>
      <c r="G97" s="95"/>
      <c r="H97" s="95"/>
      <c r="I97" s="95"/>
      <c r="J97" s="95"/>
      <c r="K97" s="95"/>
      <c r="L97" s="101" t="str">
        <f>IF(L98="3:0",A96,IF(L98="3:1",A96,IF(L98="3:2",A96,IF(L98="2:3",A98,IF(L98="1:3",A98,IF(L98="0:3",A98,""))))))</f>
        <v>Libenský David (199) (ČL)</v>
      </c>
      <c r="M97" s="22"/>
      <c r="N97" s="22"/>
      <c r="O97" s="22"/>
      <c r="P97" s="22"/>
      <c r="Q97" s="22"/>
      <c r="R97" s="22"/>
      <c r="S97" s="22"/>
      <c r="T97" s="22"/>
      <c r="U97" s="22"/>
      <c r="V97" s="22"/>
      <c r="W97" s="99"/>
      <c r="X97" s="99"/>
      <c r="Y97" s="99"/>
      <c r="Z97" s="99"/>
      <c r="AA97" s="99"/>
      <c r="AB97" s="99"/>
      <c r="AC97" s="99"/>
      <c r="AD97" s="99"/>
      <c r="AE97" s="99"/>
      <c r="AF97" s="99"/>
      <c r="AG97" s="159"/>
      <c r="AH97" s="95"/>
      <c r="AI97" s="155"/>
    </row>
    <row r="98" ht="10.5" customHeight="1">
      <c r="A98" s="94" t="str">
        <f>IF(L77="3:0",A77,IF(L77="3:1",A77,IF(L77="3:2",A77,IF(L77="2:3",A77,IF(L77="1:3",A75,IF(L77="0:3",A75,""))))))</f>
        <v>Libenský David (199) (ČL)</v>
      </c>
      <c r="B98" s="22"/>
      <c r="C98" s="22"/>
      <c r="D98" s="22"/>
      <c r="E98" s="22"/>
      <c r="F98" s="22"/>
      <c r="G98" s="22"/>
      <c r="H98" s="22"/>
      <c r="I98" s="22"/>
      <c r="J98" s="22"/>
      <c r="K98" s="22"/>
      <c r="L98" s="102" t="s">
        <v>39</v>
      </c>
      <c r="W98" s="103"/>
      <c r="X98" s="99"/>
      <c r="Y98" s="99"/>
      <c r="Z98" s="99"/>
      <c r="AA98" s="99"/>
      <c r="AB98" s="99"/>
      <c r="AC98" s="99"/>
      <c r="AD98" s="99"/>
      <c r="AE98" s="99"/>
      <c r="AF98" s="99"/>
      <c r="AG98" s="159"/>
      <c r="AH98" s="95"/>
      <c r="AI98" s="155"/>
    </row>
    <row r="99" ht="10.5" customHeight="1">
      <c r="A99" s="103"/>
      <c r="B99" s="99"/>
      <c r="C99" s="95"/>
      <c r="D99" s="95"/>
      <c r="E99" s="95"/>
      <c r="F99" s="95"/>
      <c r="G99" s="95"/>
      <c r="H99" s="95"/>
      <c r="I99" s="95"/>
      <c r="J99" s="95"/>
      <c r="K99" s="95"/>
      <c r="L99" s="99"/>
      <c r="M99" s="99"/>
      <c r="N99" s="99"/>
      <c r="O99" s="99"/>
      <c r="P99" s="99"/>
      <c r="Q99" s="99"/>
      <c r="R99" s="99"/>
      <c r="S99" s="99"/>
      <c r="T99" s="99"/>
      <c r="U99" s="99"/>
      <c r="V99" s="99"/>
      <c r="W99" s="101" t="str">
        <f>IF(W100="3:0",L97,IF(W100="3:1",L97,IF(W100="3:2",L97,IF(W100="2:3",L101,IF(W100="1:3",L101,IF(W100="0:3",L101,""))))))</f>
        <v>Libenský David (199) (ČL)</v>
      </c>
      <c r="X99" s="22"/>
      <c r="Y99" s="22"/>
      <c r="Z99" s="22"/>
      <c r="AA99" s="22"/>
      <c r="AB99" s="22"/>
      <c r="AC99" s="22"/>
      <c r="AD99" s="22"/>
      <c r="AE99" s="22"/>
      <c r="AF99" s="22"/>
      <c r="AG99" s="154"/>
      <c r="AH99" s="95"/>
      <c r="AI99" s="155"/>
    </row>
    <row r="100" ht="10.5" customHeight="1">
      <c r="A100" s="94" t="str">
        <f>IF(L81="3:0",A81,IF(L81="3:1",A81,IF(L81="3:2",A81,IF(L81="2:3",A79,IF(L81="1:3",A79,IF(L81="0:3",A79,""))))))</f>
        <v>Vaníček Jiří (199) (PINK!)</v>
      </c>
      <c r="B100" s="22"/>
      <c r="C100" s="22"/>
      <c r="D100" s="22"/>
      <c r="E100" s="22"/>
      <c r="F100" s="22"/>
      <c r="G100" s="22"/>
      <c r="H100" s="22"/>
      <c r="I100" s="22"/>
      <c r="J100" s="22"/>
      <c r="K100" s="22"/>
      <c r="L100" s="99"/>
      <c r="M100" s="99"/>
      <c r="N100" s="99"/>
      <c r="O100" s="99"/>
      <c r="P100" s="99"/>
      <c r="Q100" s="99"/>
      <c r="R100" s="99"/>
      <c r="S100" s="99"/>
      <c r="T100" s="99"/>
      <c r="U100" s="99"/>
      <c r="V100" s="99"/>
      <c r="W100" s="102" t="s">
        <v>36</v>
      </c>
      <c r="AH100" s="95"/>
      <c r="AI100" s="155"/>
    </row>
    <row r="101" ht="10.5" customHeight="1">
      <c r="A101" s="98"/>
      <c r="B101" s="99"/>
      <c r="C101" s="95"/>
      <c r="D101" s="95"/>
      <c r="E101" s="95"/>
      <c r="F101" s="95"/>
      <c r="G101" s="95"/>
      <c r="H101" s="95"/>
      <c r="I101" s="95"/>
      <c r="J101" s="95"/>
      <c r="K101" s="95"/>
      <c r="L101" s="101" t="str">
        <f>IF(L102="3:0",A100,IF(L102="3:1",A100,IF(L102="3:2",A100,IF(L102="2:3",A102,IF(L102="1:3",A102,IF(L102="0:3",A102,""))))))</f>
        <v>Pospíšil Tomáš (199) (Bižu)</v>
      </c>
      <c r="M101" s="22"/>
      <c r="N101" s="22"/>
      <c r="O101" s="22"/>
      <c r="P101" s="22"/>
      <c r="Q101" s="22"/>
      <c r="R101" s="22"/>
      <c r="S101" s="22"/>
      <c r="T101" s="22"/>
      <c r="U101" s="22"/>
      <c r="V101" s="22"/>
      <c r="W101" s="103"/>
      <c r="X101" s="99"/>
      <c r="Y101" s="99"/>
      <c r="Z101" s="99"/>
      <c r="AA101" s="99"/>
      <c r="AB101" s="99"/>
      <c r="AC101" s="99"/>
      <c r="AD101" s="99"/>
      <c r="AE101" s="99"/>
      <c r="AF101" s="99"/>
      <c r="AG101" s="105"/>
      <c r="AH101" s="95"/>
      <c r="AI101" s="155"/>
    </row>
    <row r="102" ht="10.5" customHeight="1">
      <c r="A102" s="94" t="str">
        <f>IF(L85="3:0",A85,IF(L85="3:1",A85,IF(L85="3:2",A85,IF(L85="2:3",A83,IF(L85="1:3",A83,IF(L85="0:3",A83,""))))))</f>
        <v>Pospíšil Tomáš (199) (Bižu)</v>
      </c>
      <c r="B102" s="22"/>
      <c r="C102" s="22"/>
      <c r="D102" s="22"/>
      <c r="E102" s="22"/>
      <c r="F102" s="22"/>
      <c r="G102" s="22"/>
      <c r="H102" s="22"/>
      <c r="I102" s="22"/>
      <c r="J102" s="22"/>
      <c r="K102" s="22"/>
      <c r="L102" s="102" t="s">
        <v>39</v>
      </c>
      <c r="W102" s="99"/>
      <c r="X102" s="95"/>
      <c r="Y102" s="95"/>
      <c r="Z102" s="95"/>
      <c r="AA102" s="105"/>
      <c r="AB102" s="105"/>
      <c r="AC102" s="105"/>
      <c r="AD102" s="105"/>
      <c r="AE102" s="105"/>
      <c r="AF102" s="105"/>
      <c r="AG102" s="105"/>
      <c r="AH102" s="95"/>
      <c r="AI102" s="155"/>
    </row>
    <row r="103" ht="10.5" customHeight="1">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9"/>
      <c r="Y103" s="99"/>
      <c r="Z103" s="99"/>
      <c r="AA103" s="99"/>
      <c r="AB103" s="99"/>
      <c r="AC103" s="99"/>
      <c r="AD103" s="99"/>
      <c r="AE103" s="99"/>
      <c r="AF103" s="99"/>
      <c r="AG103" s="99"/>
      <c r="AH103" s="95"/>
      <c r="AI103" s="155"/>
    </row>
    <row r="104" ht="10.5" hidden="1" customHeight="1">
      <c r="A104" s="98"/>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113"/>
      <c r="AA104" s="92"/>
      <c r="AB104" s="92"/>
      <c r="AC104" s="92"/>
      <c r="AD104" s="92"/>
      <c r="AE104" s="92"/>
      <c r="AF104" s="92"/>
      <c r="AG104" s="92"/>
      <c r="AH104" s="92"/>
      <c r="AI104" s="155"/>
    </row>
    <row r="105" ht="10.5" hidden="1" customHeight="1">
      <c r="A105" s="94" t="str">
        <f>IF(L90="3:0",A90,IF(L90="3:1",A90,IF(L90="3:2",A90,IF(L90="2:3",A88,IF(L90="1:3",A88,IF(L90="0:3",A88,""))))))</f>
        <v>Cihlelka Lukáš (199) (PINK!)</v>
      </c>
      <c r="B105" s="22"/>
      <c r="C105" s="22"/>
      <c r="D105" s="22"/>
      <c r="E105" s="22"/>
      <c r="F105" s="22"/>
      <c r="G105" s="22"/>
      <c r="H105" s="22"/>
      <c r="I105" s="22"/>
      <c r="J105" s="22"/>
      <c r="K105" s="22"/>
      <c r="L105" s="95"/>
      <c r="M105" s="95"/>
      <c r="N105" s="95"/>
      <c r="O105" s="95"/>
      <c r="P105" s="95"/>
      <c r="Q105" s="95"/>
      <c r="R105" s="95"/>
      <c r="S105" s="95"/>
      <c r="T105" s="95"/>
      <c r="U105" s="95"/>
      <c r="V105" s="95"/>
      <c r="W105" s="95"/>
      <c r="X105" s="95"/>
      <c r="Y105" s="95"/>
      <c r="Z105" s="151" t="s">
        <v>169</v>
      </c>
      <c r="AA105" s="95"/>
      <c r="AB105" s="95"/>
      <c r="AC105" s="95"/>
      <c r="AD105" s="95"/>
      <c r="AE105" s="95"/>
      <c r="AF105" s="95"/>
      <c r="AG105" s="95"/>
      <c r="AH105" s="95"/>
      <c r="AI105" s="155"/>
    </row>
    <row r="106" ht="10.5" hidden="1" customHeight="1">
      <c r="A106" s="98"/>
      <c r="B106" s="99"/>
      <c r="C106" s="95"/>
      <c r="D106" s="95"/>
      <c r="E106" s="95"/>
      <c r="F106" s="95"/>
      <c r="G106" s="95"/>
      <c r="H106" s="95"/>
      <c r="I106" s="95"/>
      <c r="J106" s="95"/>
      <c r="K106" s="100"/>
      <c r="L106" s="101" t="str">
        <f>IF(L107="3:0",A105,IF(L107="3:1",A105,IF(L107="3:2",A105,IF(L107="2:3",A107,IF(L107="1:3",A107,IF(L107="0:3",A107,""))))))</f>
        <v/>
      </c>
      <c r="M106" s="22"/>
      <c r="N106" s="22"/>
      <c r="O106" s="22"/>
      <c r="P106" s="22"/>
      <c r="Q106" s="22"/>
      <c r="R106" s="22"/>
      <c r="S106" s="22"/>
      <c r="T106" s="22"/>
      <c r="U106" s="22"/>
      <c r="V106" s="22"/>
      <c r="W106" s="99"/>
      <c r="X106" s="99"/>
      <c r="Y106" s="99"/>
      <c r="Z106" s="99"/>
      <c r="AA106" s="99"/>
      <c r="AB106" s="99"/>
      <c r="AC106" s="99"/>
      <c r="AD106" s="99"/>
      <c r="AE106" s="99"/>
      <c r="AF106" s="99"/>
      <c r="AG106" s="95"/>
      <c r="AH106" s="95"/>
      <c r="AI106" s="155"/>
    </row>
    <row r="107" ht="10.5" hidden="1" customHeight="1">
      <c r="A107" s="94" t="str">
        <f>IF(L94="3:0",A94,IF(L94="3:1",A94,IF(L94="3:2",A94,IF(L94="2:3",A92,IF(L94="1:3",A92,IF(L94="0:3",A92,""))))))</f>
        <v>Farský Jan (199) (PINK!)</v>
      </c>
      <c r="B107" s="22"/>
      <c r="C107" s="22"/>
      <c r="D107" s="22"/>
      <c r="E107" s="22"/>
      <c r="F107" s="22"/>
      <c r="G107" s="22"/>
      <c r="H107" s="22"/>
      <c r="I107" s="22"/>
      <c r="J107" s="22"/>
      <c r="K107" s="22"/>
      <c r="L107" s="102"/>
      <c r="W107" s="103"/>
      <c r="X107" s="99"/>
      <c r="Y107" s="99"/>
      <c r="Z107" s="99"/>
      <c r="AA107" s="99"/>
      <c r="AB107" s="99"/>
      <c r="AC107" s="99"/>
      <c r="AD107" s="99"/>
      <c r="AE107" s="99"/>
      <c r="AF107" s="99"/>
      <c r="AG107" s="95"/>
      <c r="AH107" s="95"/>
      <c r="AI107" s="155"/>
    </row>
    <row r="108" ht="10.5" hidden="1" customHeight="1">
      <c r="A108" s="98"/>
      <c r="B108" s="99"/>
      <c r="C108" s="95"/>
      <c r="D108" s="95"/>
      <c r="E108" s="95"/>
      <c r="F108" s="95"/>
      <c r="G108" s="95"/>
      <c r="H108" s="95"/>
      <c r="I108" s="95"/>
      <c r="J108" s="95"/>
      <c r="K108" s="95"/>
      <c r="L108" s="99"/>
      <c r="M108" s="99"/>
      <c r="N108" s="99"/>
      <c r="O108" s="99"/>
      <c r="P108" s="99"/>
      <c r="Q108" s="99"/>
      <c r="R108" s="99"/>
      <c r="S108" s="99"/>
      <c r="T108" s="99"/>
      <c r="U108" s="99"/>
      <c r="V108" s="99"/>
      <c r="W108" s="101" t="str">
        <f>IF(W109="3:0",L106,IF(W109="3:1",L106,IF(W109="3:2",L106,IF(W109="2:3",L110,IF(W109="1:3",L110,IF(W109="0:3",L110,""))))))</f>
        <v/>
      </c>
      <c r="X108" s="22"/>
      <c r="Y108" s="22"/>
      <c r="Z108" s="22"/>
      <c r="AA108" s="22"/>
      <c r="AB108" s="22"/>
      <c r="AC108" s="22"/>
      <c r="AD108" s="22"/>
      <c r="AE108" s="22"/>
      <c r="AF108" s="22"/>
      <c r="AG108" s="22"/>
      <c r="AH108" s="99"/>
      <c r="AI108" s="155"/>
    </row>
    <row r="109" ht="10.5" hidden="1" customHeight="1">
      <c r="A109" s="94" t="str">
        <f>IF(L98="3:0",A98,IF(L98="3:1",A98,IF(L98="3:2",A98,IF(L98="2:3",A96,IF(L98="1:3",A96,IF(L98="0:3",A96,""))))))</f>
        <v>Knobloch Václav (199) (PINK!)</v>
      </c>
      <c r="B109" s="22"/>
      <c r="C109" s="22"/>
      <c r="D109" s="22"/>
      <c r="E109" s="22"/>
      <c r="F109" s="22"/>
      <c r="G109" s="22"/>
      <c r="H109" s="22"/>
      <c r="I109" s="22"/>
      <c r="J109" s="22"/>
      <c r="K109" s="22"/>
      <c r="L109" s="99"/>
      <c r="M109" s="99"/>
      <c r="N109" s="99"/>
      <c r="O109" s="99"/>
      <c r="P109" s="99"/>
      <c r="Q109" s="99"/>
      <c r="R109" s="99"/>
      <c r="S109" s="99"/>
      <c r="T109" s="99"/>
      <c r="U109" s="99"/>
      <c r="V109" s="99"/>
      <c r="W109" s="134"/>
      <c r="AH109" s="99"/>
      <c r="AI109" s="155"/>
    </row>
    <row r="110" ht="10.5" hidden="1" customHeight="1">
      <c r="A110" s="103"/>
      <c r="B110" s="99"/>
      <c r="C110" s="95"/>
      <c r="D110" s="95"/>
      <c r="E110" s="95"/>
      <c r="F110" s="95"/>
      <c r="G110" s="95"/>
      <c r="H110" s="95"/>
      <c r="I110" s="95"/>
      <c r="J110" s="95"/>
      <c r="K110" s="100"/>
      <c r="L110" s="101" t="str">
        <f>IF(L111="3:0",A109,IF(L111="3:1",A109,IF(L111="3:2",A109,IF(L111="2:3",A111,IF(L111="1:3",A111,IF(L111="0:3",A111,""))))))</f>
        <v/>
      </c>
      <c r="M110" s="22"/>
      <c r="N110" s="22"/>
      <c r="O110" s="22"/>
      <c r="P110" s="22"/>
      <c r="Q110" s="22"/>
      <c r="R110" s="22"/>
      <c r="S110" s="22"/>
      <c r="T110" s="22"/>
      <c r="U110" s="22"/>
      <c r="V110" s="22"/>
      <c r="W110" s="103"/>
      <c r="X110" s="99"/>
      <c r="Y110" s="99"/>
      <c r="Z110" s="99"/>
      <c r="AA110" s="99"/>
      <c r="AB110" s="99"/>
      <c r="AC110" s="99"/>
      <c r="AD110" s="99"/>
      <c r="AE110" s="99"/>
      <c r="AF110" s="99"/>
      <c r="AG110" s="105"/>
      <c r="AH110" s="99"/>
      <c r="AI110" s="155"/>
    </row>
    <row r="111" ht="10.5" hidden="1" customHeight="1">
      <c r="A111" s="94" t="str">
        <f>IF(L102="3:0",A102,IF(L102="3:1",A102,IF(L102="3:2",A102,IF(L102="2:3",A100,IF(L102="1:3",A100,IF(L102="0:3",A100,""))))))</f>
        <v>Vaníček Jiří (199) (PINK!)</v>
      </c>
      <c r="B111" s="22"/>
      <c r="C111" s="22"/>
      <c r="D111" s="22"/>
      <c r="E111" s="22"/>
      <c r="F111" s="22"/>
      <c r="G111" s="22"/>
      <c r="H111" s="22"/>
      <c r="I111" s="22"/>
      <c r="J111" s="22"/>
      <c r="K111" s="22"/>
      <c r="L111" s="134"/>
      <c r="W111" s="99"/>
      <c r="X111" s="99"/>
      <c r="Y111" s="99"/>
      <c r="Z111" s="99"/>
      <c r="AA111" s="99"/>
      <c r="AB111" s="99"/>
      <c r="AC111" s="99"/>
      <c r="AD111" s="99"/>
      <c r="AE111" s="99"/>
      <c r="AF111" s="99"/>
      <c r="AG111" s="105"/>
      <c r="AH111" s="99"/>
      <c r="AI111" s="155"/>
    </row>
    <row r="112" ht="10.5" hidden="1" customHeight="1">
      <c r="A112" s="114"/>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5"/>
      <c r="AA112" s="111"/>
      <c r="AB112" s="111"/>
      <c r="AC112" s="111"/>
      <c r="AD112" s="111"/>
      <c r="AE112" s="111"/>
      <c r="AF112" s="111"/>
      <c r="AG112" s="111"/>
      <c r="AH112" s="111"/>
      <c r="AI112" s="155"/>
    </row>
    <row r="113" ht="10.5" hidden="1" customHeight="1">
      <c r="A113" s="117"/>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160" t="s">
        <v>46</v>
      </c>
      <c r="AA113" s="91"/>
      <c r="AB113" s="91"/>
      <c r="AC113" s="91"/>
      <c r="AD113" s="91"/>
      <c r="AE113" s="91"/>
      <c r="AF113" s="91"/>
      <c r="AG113" s="91"/>
      <c r="AH113" s="91"/>
      <c r="AI113" s="155"/>
    </row>
    <row r="114" ht="10.5" hidden="1" customHeight="1">
      <c r="A114" s="103"/>
      <c r="B114" s="99"/>
      <c r="C114" s="99"/>
      <c r="D114" s="99"/>
      <c r="E114" s="99"/>
      <c r="F114" s="99"/>
      <c r="G114" s="99"/>
      <c r="H114" s="99"/>
      <c r="I114" s="99"/>
      <c r="J114" s="99"/>
      <c r="K114" s="99"/>
      <c r="L114" s="107" t="str">
        <f>IF(W92="3:0",L94,IF(W92="3:1",L94,IF(W92="3:2",L94,IF(W92="2:3",L89,IF(W92="1:3",L89,IF(W92="0:3",L89,""))))))</f>
        <v>Šimík Max (199) (PINK!)</v>
      </c>
      <c r="M114" s="22"/>
      <c r="N114" s="22"/>
      <c r="O114" s="22"/>
      <c r="P114" s="22"/>
      <c r="Q114" s="22"/>
      <c r="R114" s="22"/>
      <c r="S114" s="22"/>
      <c r="T114" s="22"/>
      <c r="U114" s="22"/>
      <c r="V114" s="22"/>
      <c r="W114" s="95"/>
      <c r="X114" s="95"/>
      <c r="Y114" s="95"/>
      <c r="Z114" s="95"/>
      <c r="AA114" s="95"/>
      <c r="AB114" s="95"/>
      <c r="AC114" s="95"/>
      <c r="AD114" s="95"/>
      <c r="AE114" s="95"/>
      <c r="AF114" s="95"/>
      <c r="AG114" s="95"/>
      <c r="AH114" s="99"/>
      <c r="AI114" s="155"/>
    </row>
    <row r="115" ht="10.5" hidden="1" customHeight="1">
      <c r="A115" s="103"/>
      <c r="B115" s="99"/>
      <c r="C115" s="99"/>
      <c r="D115" s="99"/>
      <c r="E115" s="99"/>
      <c r="F115" s="99"/>
      <c r="G115" s="99"/>
      <c r="H115" s="99"/>
      <c r="I115" s="99"/>
      <c r="J115" s="99"/>
      <c r="K115" s="99"/>
      <c r="L115" s="95"/>
      <c r="M115" s="99"/>
      <c r="N115" s="95"/>
      <c r="O115" s="95"/>
      <c r="P115" s="95"/>
      <c r="Q115" s="95"/>
      <c r="R115" s="95"/>
      <c r="S115" s="95"/>
      <c r="T115" s="95"/>
      <c r="U115" s="95"/>
      <c r="V115" s="100"/>
      <c r="W115" s="101" t="str">
        <f>IF(W116="3:0",L114,IF(W116="3:1",L114,IF(W116="3:2",L114,IF(W116="2:3",L116,IF(W116="1:3",L116,IF(W116="0:3",L116,""))))))</f>
        <v/>
      </c>
      <c r="X115" s="22"/>
      <c r="Y115" s="22"/>
      <c r="Z115" s="22"/>
      <c r="AA115" s="22"/>
      <c r="AB115" s="22"/>
      <c r="AC115" s="22"/>
      <c r="AD115" s="22"/>
      <c r="AE115" s="22"/>
      <c r="AF115" s="22"/>
      <c r="AG115" s="22"/>
      <c r="AH115" s="99"/>
      <c r="AI115" s="155"/>
    </row>
    <row r="116" ht="10.5" hidden="1" customHeight="1">
      <c r="A116" s="103"/>
      <c r="B116" s="99"/>
      <c r="C116" s="99"/>
      <c r="D116" s="99"/>
      <c r="E116" s="99"/>
      <c r="F116" s="99"/>
      <c r="G116" s="99"/>
      <c r="H116" s="99"/>
      <c r="I116" s="99"/>
      <c r="J116" s="99"/>
      <c r="K116" s="99"/>
      <c r="L116" s="107" t="str">
        <f>IF(W100="3:0",L102,IF(W100="3:1",L102,IF(W100="3:2",L102,IF(W100="2:3",L97,IF(W100="1:3",L97,IF(W100="0:3",L97,""))))))</f>
        <v>0:3</v>
      </c>
      <c r="M116" s="22"/>
      <c r="N116" s="22"/>
      <c r="O116" s="22"/>
      <c r="P116" s="22"/>
      <c r="Q116" s="22"/>
      <c r="R116" s="22"/>
      <c r="S116" s="22"/>
      <c r="T116" s="22"/>
      <c r="U116" s="22"/>
      <c r="V116" s="22"/>
      <c r="W116" s="134"/>
      <c r="AH116" s="99"/>
      <c r="AI116" s="155"/>
    </row>
    <row r="117" ht="10.5" hidden="1" customHeight="1">
      <c r="A117" s="114"/>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5"/>
      <c r="AA117" s="111"/>
      <c r="AB117" s="111"/>
      <c r="AC117" s="111"/>
      <c r="AD117" s="111"/>
      <c r="AE117" s="111"/>
      <c r="AF117" s="111"/>
      <c r="AG117" s="111"/>
      <c r="AH117" s="111"/>
      <c r="AI117" s="155"/>
    </row>
    <row r="118" ht="10.5" hidden="1" customHeight="1">
      <c r="A118" s="117"/>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160" t="s">
        <v>170</v>
      </c>
      <c r="AA118" s="91"/>
      <c r="AB118" s="91"/>
      <c r="AC118" s="91"/>
      <c r="AD118" s="91"/>
      <c r="AE118" s="91"/>
      <c r="AF118" s="91"/>
      <c r="AG118" s="91"/>
      <c r="AH118" s="91"/>
      <c r="AI118" s="155"/>
    </row>
    <row r="119" ht="10.5" hidden="1" customHeight="1">
      <c r="A119" s="103"/>
      <c r="B119" s="99"/>
      <c r="C119" s="99"/>
      <c r="D119" s="99"/>
      <c r="E119" s="99"/>
      <c r="F119" s="99"/>
      <c r="G119" s="99"/>
      <c r="H119" s="99"/>
      <c r="I119" s="99"/>
      <c r="J119" s="99"/>
      <c r="K119" s="99"/>
      <c r="L119" s="107" t="str">
        <f>IF(L107="3:0",A107,IF(L107="3:1",A107,IF(L107="3:2",A107,IF(L107="2:3",A105,IF(L107="1:3",A105,IF(L107="0:3",A105,""))))))</f>
        <v/>
      </c>
      <c r="M119" s="22"/>
      <c r="N119" s="22"/>
      <c r="O119" s="22"/>
      <c r="P119" s="22"/>
      <c r="Q119" s="22"/>
      <c r="R119" s="22"/>
      <c r="S119" s="22"/>
      <c r="T119" s="22"/>
      <c r="U119" s="22"/>
      <c r="V119" s="22"/>
      <c r="W119" s="95"/>
      <c r="X119" s="95"/>
      <c r="Y119" s="95"/>
      <c r="Z119" s="95"/>
      <c r="AA119" s="95"/>
      <c r="AB119" s="95"/>
      <c r="AC119" s="95"/>
      <c r="AD119" s="95"/>
      <c r="AE119" s="95"/>
      <c r="AF119" s="95"/>
      <c r="AG119" s="95"/>
      <c r="AH119" s="99"/>
      <c r="AI119" s="155"/>
    </row>
    <row r="120" ht="10.5" hidden="1" customHeight="1">
      <c r="A120" s="103"/>
      <c r="B120" s="99"/>
      <c r="C120" s="99"/>
      <c r="D120" s="99"/>
      <c r="E120" s="99"/>
      <c r="F120" s="99"/>
      <c r="G120" s="99"/>
      <c r="H120" s="99"/>
      <c r="I120" s="99"/>
      <c r="J120" s="99"/>
      <c r="K120" s="99"/>
      <c r="L120" s="95"/>
      <c r="M120" s="99"/>
      <c r="N120" s="95"/>
      <c r="O120" s="95"/>
      <c r="P120" s="95"/>
      <c r="Q120" s="95"/>
      <c r="R120" s="95"/>
      <c r="S120" s="95"/>
      <c r="T120" s="95"/>
      <c r="U120" s="95"/>
      <c r="V120" s="100"/>
      <c r="W120" s="101" t="str">
        <f>IF(W121="3:0",L119,IF(W121="3:1",L119,IF(W121="3:2",L119,IF(W121="2:3",L121,IF(W121="1:3",L121,IF(W121="0:3",L121,""))))))</f>
        <v/>
      </c>
      <c r="X120" s="22"/>
      <c r="Y120" s="22"/>
      <c r="Z120" s="22"/>
      <c r="AA120" s="22"/>
      <c r="AB120" s="22"/>
      <c r="AC120" s="22"/>
      <c r="AD120" s="22"/>
      <c r="AE120" s="22"/>
      <c r="AF120" s="22"/>
      <c r="AG120" s="22"/>
      <c r="AH120" s="99"/>
      <c r="AI120" s="155"/>
    </row>
    <row r="121" ht="10.5" hidden="1" customHeight="1">
      <c r="A121" s="103"/>
      <c r="B121" s="99"/>
      <c r="C121" s="99"/>
      <c r="D121" s="99"/>
      <c r="E121" s="99"/>
      <c r="F121" s="99"/>
      <c r="G121" s="99"/>
      <c r="H121" s="99"/>
      <c r="I121" s="99"/>
      <c r="J121" s="99"/>
      <c r="K121" s="99"/>
      <c r="L121" s="107" t="str">
        <f>IF(L111="3:0",A111,IF(L111="3:1",A111,IF(L111="3:2",A111,IF(L111="2:3",A109,IF(L111="1:3",A109,IF(L111="0:3",A109,""))))))</f>
        <v/>
      </c>
      <c r="M121" s="22"/>
      <c r="N121" s="22"/>
      <c r="O121" s="22"/>
      <c r="P121" s="22"/>
      <c r="Q121" s="22"/>
      <c r="R121" s="22"/>
      <c r="S121" s="22"/>
      <c r="T121" s="22"/>
      <c r="U121" s="22"/>
      <c r="V121" s="22"/>
      <c r="W121" s="134"/>
      <c r="AH121" s="99"/>
      <c r="AI121" s="155"/>
    </row>
    <row r="122" ht="10.5" hidden="1" customHeight="1">
      <c r="A122" s="114"/>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55"/>
    </row>
    <row r="123" ht="12.75" customHeight="1">
      <c r="A123" s="98"/>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113"/>
      <c r="AA123" s="92"/>
      <c r="AB123" s="92"/>
      <c r="AC123" s="92"/>
      <c r="AD123" s="92"/>
      <c r="AE123" s="92"/>
      <c r="AF123" s="92"/>
      <c r="AG123" s="92"/>
      <c r="AH123" s="92"/>
      <c r="AI123" s="155"/>
    </row>
    <row r="124" ht="12.75" customHeight="1">
      <c r="A124" s="94" t="str">
        <f>IF(W59="3:0",L60,IF(W59="3:1",L60,IF(W59="3:2",L60,IF(W59="2:3",L56,IF(W59="1:3",L56,IF(W59="0:3",L56,""))))))</f>
        <v>Kakačová Kateřina (165) (Chrast.)</v>
      </c>
      <c r="B124" s="22"/>
      <c r="C124" s="22"/>
      <c r="D124" s="22"/>
      <c r="E124" s="22"/>
      <c r="F124" s="22"/>
      <c r="G124" s="22"/>
      <c r="H124" s="22"/>
      <c r="I124" s="22"/>
      <c r="J124" s="22"/>
      <c r="K124" s="22"/>
      <c r="L124" s="95"/>
      <c r="M124" s="95"/>
      <c r="N124" s="95"/>
      <c r="O124" s="95"/>
      <c r="P124" s="95"/>
      <c r="Q124" s="95"/>
      <c r="R124" s="95"/>
      <c r="S124" s="95"/>
      <c r="T124" s="95"/>
      <c r="U124" s="95"/>
      <c r="V124" s="95"/>
      <c r="W124" s="95"/>
      <c r="X124" s="95"/>
      <c r="Y124" s="95"/>
      <c r="Z124" s="96" t="s">
        <v>40</v>
      </c>
      <c r="AA124" s="95"/>
      <c r="AB124" s="95"/>
      <c r="AC124" s="95"/>
      <c r="AD124" s="95"/>
      <c r="AE124" s="95"/>
      <c r="AF124" s="95"/>
      <c r="AG124" s="95"/>
      <c r="AH124" s="95"/>
      <c r="AI124" s="155"/>
    </row>
    <row r="125" ht="12.75" customHeight="1">
      <c r="A125" s="98"/>
      <c r="B125" s="99"/>
      <c r="C125" s="95"/>
      <c r="D125" s="95"/>
      <c r="E125" s="95"/>
      <c r="F125" s="95"/>
      <c r="G125" s="95"/>
      <c r="H125" s="95"/>
      <c r="I125" s="95"/>
      <c r="J125" s="95"/>
      <c r="K125" s="100"/>
      <c r="L125" s="101" t="str">
        <f>IF(L126="3:0",A124,IF(L126="3:1",A124,IF(L126="3:2",A124,IF(L126="2:3",A126,IF(L126="1:3",A126,IF(L126="0:3",A126,""))))))</f>
        <v>Horáčková Dorota (149) (STAR)</v>
      </c>
      <c r="M125" s="22"/>
      <c r="N125" s="22"/>
      <c r="O125" s="22"/>
      <c r="P125" s="22"/>
      <c r="Q125" s="22"/>
      <c r="R125" s="22"/>
      <c r="S125" s="22"/>
      <c r="T125" s="22"/>
      <c r="U125" s="22"/>
      <c r="V125" s="22"/>
      <c r="W125" s="99"/>
      <c r="X125" s="99"/>
      <c r="Y125" s="99"/>
      <c r="Z125" s="99"/>
      <c r="AA125" s="99"/>
      <c r="AB125" s="99"/>
      <c r="AC125" s="99"/>
      <c r="AD125" s="99"/>
      <c r="AE125" s="99"/>
      <c r="AF125" s="99"/>
      <c r="AG125" s="95"/>
      <c r="AH125" s="95"/>
      <c r="AI125" s="155"/>
    </row>
    <row r="126" ht="12.75" customHeight="1">
      <c r="A126" s="94" t="str">
        <f>IF(W67="3:0",L68,IF(W67="3:1",L68,IF(W67="3:2",L68,IF(W67="2:3",L64,IF(W67="1:3",L64,IF(W67="0:3",L64,""))))))</f>
        <v>Horáčková Dorota (149) (STAR)</v>
      </c>
      <c r="B126" s="22"/>
      <c r="C126" s="22"/>
      <c r="D126" s="22"/>
      <c r="E126" s="22"/>
      <c r="F126" s="22"/>
      <c r="G126" s="22"/>
      <c r="H126" s="22"/>
      <c r="I126" s="22"/>
      <c r="J126" s="22"/>
      <c r="K126" s="22"/>
      <c r="L126" s="102" t="s">
        <v>37</v>
      </c>
      <c r="W126" s="103"/>
      <c r="X126" s="99"/>
      <c r="Y126" s="99"/>
      <c r="Z126" s="99"/>
      <c r="AA126" s="99"/>
      <c r="AB126" s="99"/>
      <c r="AC126" s="99"/>
      <c r="AD126" s="99"/>
      <c r="AE126" s="99"/>
      <c r="AF126" s="99"/>
      <c r="AG126" s="95"/>
      <c r="AH126" s="95"/>
      <c r="AI126" s="155"/>
    </row>
    <row r="127" ht="12.75" customHeight="1">
      <c r="A127" s="98"/>
      <c r="B127" s="99"/>
      <c r="C127" s="95"/>
      <c r="D127" s="95"/>
      <c r="E127" s="95"/>
      <c r="F127" s="95"/>
      <c r="G127" s="95"/>
      <c r="H127" s="95"/>
      <c r="I127" s="95"/>
      <c r="J127" s="95"/>
      <c r="K127" s="95"/>
      <c r="L127" s="99"/>
      <c r="M127" s="99"/>
      <c r="N127" s="99"/>
      <c r="O127" s="99"/>
      <c r="P127" s="99"/>
      <c r="Q127" s="99"/>
      <c r="R127" s="99"/>
      <c r="S127" s="99"/>
      <c r="T127" s="99"/>
      <c r="U127" s="99"/>
      <c r="V127" s="99"/>
      <c r="W127" s="101" t="str">
        <f>IF(W128="3:0",L125,IF(W128="3:1",L125,IF(W128="3:2",L125,IF(W128="2:3",L129,IF(W128="1:3",L129,IF(W128="0:3",L129,""))))))</f>
        <v>Novák Marek (163) (JnJ)</v>
      </c>
      <c r="X127" s="22"/>
      <c r="Y127" s="22"/>
      <c r="Z127" s="22"/>
      <c r="AA127" s="22"/>
      <c r="AB127" s="22"/>
      <c r="AC127" s="22"/>
      <c r="AD127" s="22"/>
      <c r="AE127" s="22"/>
      <c r="AF127" s="22"/>
      <c r="AG127" s="22"/>
      <c r="AH127" s="99"/>
      <c r="AI127" s="155"/>
    </row>
    <row r="128" ht="12.75" customHeight="1">
      <c r="A128" s="94" t="str">
        <f>IF(W75="3:0",L76,IF(W75="3:1",L76,IF(W75="3:2",L76,IF(W75="2:3",L72,IF(W75="1:3",L72,IF(W75="0:3",L72,""))))))</f>
        <v>Novák Marek (163) (JnJ)</v>
      </c>
      <c r="B128" s="22"/>
      <c r="C128" s="22"/>
      <c r="D128" s="22"/>
      <c r="E128" s="22"/>
      <c r="F128" s="22"/>
      <c r="G128" s="22"/>
      <c r="H128" s="22"/>
      <c r="I128" s="22"/>
      <c r="J128" s="22"/>
      <c r="K128" s="22"/>
      <c r="L128" s="99"/>
      <c r="M128" s="99"/>
      <c r="N128" s="99"/>
      <c r="O128" s="99"/>
      <c r="P128" s="99"/>
      <c r="Q128" s="99"/>
      <c r="R128" s="99"/>
      <c r="S128" s="99"/>
      <c r="T128" s="99"/>
      <c r="U128" s="99"/>
      <c r="V128" s="99"/>
      <c r="W128" s="102" t="s">
        <v>37</v>
      </c>
      <c r="AH128" s="99"/>
      <c r="AI128" s="155"/>
    </row>
    <row r="129" ht="12.75" customHeight="1">
      <c r="A129" s="103"/>
      <c r="B129" s="99"/>
      <c r="C129" s="95"/>
      <c r="D129" s="95"/>
      <c r="E129" s="95"/>
      <c r="F129" s="95"/>
      <c r="G129" s="95"/>
      <c r="H129" s="95"/>
      <c r="I129" s="95"/>
      <c r="J129" s="95"/>
      <c r="K129" s="100"/>
      <c r="L129" s="101" t="str">
        <f>IF(L130="3:0",A128,IF(L130="3:1",A128,IF(L130="3:2",A128,IF(L130="2:3",A130,IF(L130="1:3",A130,IF(L130="0:3",A130,""))))))</f>
        <v>Novák Marek (163) (JnJ)</v>
      </c>
      <c r="M129" s="22"/>
      <c r="N129" s="22"/>
      <c r="O129" s="22"/>
      <c r="P129" s="22"/>
      <c r="Q129" s="22"/>
      <c r="R129" s="22"/>
      <c r="S129" s="22"/>
      <c r="T129" s="22"/>
      <c r="U129" s="22"/>
      <c r="V129" s="22"/>
      <c r="W129" s="103"/>
      <c r="X129" s="99"/>
      <c r="Y129" s="99"/>
      <c r="Z129" s="99"/>
      <c r="AA129" s="99"/>
      <c r="AB129" s="99"/>
      <c r="AC129" s="99"/>
      <c r="AD129" s="99"/>
      <c r="AE129" s="99"/>
      <c r="AF129" s="99"/>
      <c r="AG129" s="105"/>
      <c r="AH129" s="99"/>
      <c r="AI129" s="155"/>
    </row>
    <row r="130" ht="11.25" customHeight="1">
      <c r="A130" s="94" t="str">
        <f>IF(W83="3:0",L85,IF(W83="3:1",L85,IF(W83="3:2",L85,IF(W83="2:3",L80,IF(W83="1:3",L80,IF(W83="0:3",L80,""))))))</f>
        <v>Jaška Petr (199) (AST)</v>
      </c>
      <c r="B130" s="22"/>
      <c r="C130" s="22"/>
      <c r="D130" s="22"/>
      <c r="E130" s="22"/>
      <c r="F130" s="22"/>
      <c r="G130" s="22"/>
      <c r="H130" s="22"/>
      <c r="I130" s="22"/>
      <c r="J130" s="22"/>
      <c r="K130" s="22"/>
      <c r="L130" s="102" t="s">
        <v>66</v>
      </c>
      <c r="W130" s="99"/>
      <c r="X130" s="99"/>
      <c r="Y130" s="99"/>
      <c r="Z130" s="99"/>
      <c r="AA130" s="99"/>
      <c r="AB130" s="99"/>
      <c r="AC130" s="99"/>
      <c r="AD130" s="99"/>
      <c r="AE130" s="99"/>
      <c r="AF130" s="99"/>
      <c r="AG130" s="105"/>
      <c r="AH130" s="99"/>
      <c r="AI130" s="155"/>
    </row>
    <row r="131" ht="12.75" customHeight="1">
      <c r="A131" s="114"/>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5"/>
      <c r="AA131" s="111"/>
      <c r="AB131" s="111"/>
      <c r="AC131" s="111"/>
      <c r="AD131" s="111"/>
      <c r="AE131" s="111"/>
      <c r="AF131" s="111"/>
      <c r="AG131" s="111"/>
      <c r="AH131" s="111"/>
      <c r="AI131" s="155"/>
    </row>
    <row r="132" ht="12.75" customHeight="1">
      <c r="A132" s="117"/>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118" t="s">
        <v>42</v>
      </c>
      <c r="AA132" s="91"/>
      <c r="AB132" s="91"/>
      <c r="AC132" s="91"/>
      <c r="AD132" s="91"/>
      <c r="AE132" s="91"/>
      <c r="AF132" s="91"/>
      <c r="AG132" s="91"/>
      <c r="AH132" s="91"/>
      <c r="AI132" s="155"/>
    </row>
    <row r="133" ht="12.75" customHeight="1">
      <c r="A133" s="103"/>
      <c r="B133" s="99"/>
      <c r="C133" s="99"/>
      <c r="D133" s="99"/>
      <c r="E133" s="99"/>
      <c r="F133" s="99"/>
      <c r="G133" s="99"/>
      <c r="H133" s="99"/>
      <c r="I133" s="99"/>
      <c r="J133" s="99"/>
      <c r="K133" s="99"/>
      <c r="L133" s="107" t="str">
        <f>IF(X70="3:0",W66,IF(X70="3:1",W66,IF(X70="3:2",W66,IF(X70="2:3",W58,IF(X70="1:3",W58,IF(X70="0:3",W58,""))))))</f>
        <v>Poštolka Ondřej (199) (KMST)</v>
      </c>
      <c r="M133" s="22"/>
      <c r="N133" s="22"/>
      <c r="O133" s="22"/>
      <c r="P133" s="22"/>
      <c r="Q133" s="22"/>
      <c r="R133" s="22"/>
      <c r="S133" s="22"/>
      <c r="T133" s="22"/>
      <c r="U133" s="22"/>
      <c r="V133" s="22"/>
      <c r="W133" s="95"/>
      <c r="X133" s="95"/>
      <c r="Y133" s="95"/>
      <c r="Z133" s="95"/>
      <c r="AA133" s="95"/>
      <c r="AB133" s="95"/>
      <c r="AC133" s="95"/>
      <c r="AD133" s="95"/>
      <c r="AE133" s="95"/>
      <c r="AF133" s="95"/>
      <c r="AG133" s="95"/>
      <c r="AH133" s="99"/>
      <c r="AI133" s="155"/>
    </row>
    <row r="134" ht="11.25" customHeight="1">
      <c r="A134" s="103"/>
      <c r="B134" s="99"/>
      <c r="C134" s="99"/>
      <c r="D134" s="99"/>
      <c r="E134" s="99"/>
      <c r="F134" s="99"/>
      <c r="G134" s="99"/>
      <c r="H134" s="99"/>
      <c r="I134" s="99"/>
      <c r="J134" s="99"/>
      <c r="K134" s="99"/>
      <c r="L134" s="95"/>
      <c r="M134" s="99"/>
      <c r="N134" s="95"/>
      <c r="O134" s="95"/>
      <c r="P134" s="95"/>
      <c r="Q134" s="95"/>
      <c r="R134" s="95"/>
      <c r="S134" s="95"/>
      <c r="T134" s="95"/>
      <c r="U134" s="95"/>
      <c r="V134" s="100"/>
      <c r="W134" s="101" t="str">
        <f>IF(W135="3:0",L133,IF(W135="3:1",L133,IF(W135="3:2",L133,IF(W135="2:3",L135,IF(W135="1:3",L135,IF(W135="0:3",L135,""))))))</f>
        <v>Poštolka Ondřej (199) (KMST)</v>
      </c>
      <c r="X134" s="22"/>
      <c r="Y134" s="22"/>
      <c r="Z134" s="22"/>
      <c r="AA134" s="22"/>
      <c r="AB134" s="22"/>
      <c r="AC134" s="22"/>
      <c r="AD134" s="22"/>
      <c r="AE134" s="22"/>
      <c r="AF134" s="22"/>
      <c r="AG134" s="22"/>
      <c r="AH134" s="99"/>
      <c r="AI134" s="155"/>
    </row>
    <row r="135" ht="12.75" customHeight="1">
      <c r="A135" s="103"/>
      <c r="B135" s="99"/>
      <c r="C135" s="99"/>
      <c r="D135" s="99"/>
      <c r="E135" s="99"/>
      <c r="F135" s="99"/>
      <c r="G135" s="99"/>
      <c r="H135" s="99"/>
      <c r="I135" s="99"/>
      <c r="J135" s="99"/>
      <c r="K135" s="99"/>
      <c r="L135" s="107" t="str">
        <f>IF(X72="3:0",W82,IF(X72="3:1",W82,IF(X72="3:2",W82,IF(X72="2:3",W74,IF(X72="1:3",W74,IF(X72="0:3",W74,""))))))</f>
        <v>Koutecký Filip (199) (ČL)</v>
      </c>
      <c r="M135" s="22"/>
      <c r="N135" s="22"/>
      <c r="O135" s="22"/>
      <c r="P135" s="22"/>
      <c r="Q135" s="22"/>
      <c r="R135" s="22"/>
      <c r="S135" s="22"/>
      <c r="T135" s="22"/>
      <c r="U135" s="22"/>
      <c r="V135" s="22"/>
      <c r="W135" s="102" t="s">
        <v>38</v>
      </c>
      <c r="AH135" s="99"/>
      <c r="AI135" s="155"/>
    </row>
    <row r="136" ht="12.75" customHeight="1">
      <c r="A136" s="114"/>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5"/>
      <c r="AA136" s="111"/>
      <c r="AB136" s="111"/>
      <c r="AC136" s="111"/>
      <c r="AD136" s="111"/>
      <c r="AE136" s="111"/>
      <c r="AF136" s="111"/>
      <c r="AG136" s="111"/>
      <c r="AH136" s="111"/>
      <c r="AI136" s="155"/>
    </row>
    <row r="137" ht="12.75" hidden="1" customHeight="1">
      <c r="A137" s="117"/>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118" t="s">
        <v>43</v>
      </c>
      <c r="AA137" s="91"/>
      <c r="AB137" s="91"/>
      <c r="AC137" s="91"/>
      <c r="AD137" s="91"/>
      <c r="AE137" s="91"/>
      <c r="AF137" s="91"/>
      <c r="AG137" s="91"/>
      <c r="AH137" s="91"/>
      <c r="AI137" s="155"/>
    </row>
    <row r="138" ht="12.75" hidden="1" customHeight="1">
      <c r="A138" s="103"/>
      <c r="B138" s="99"/>
      <c r="C138" s="99"/>
      <c r="D138" s="99"/>
      <c r="E138" s="99"/>
      <c r="F138" s="99"/>
      <c r="G138" s="99"/>
      <c r="H138" s="99"/>
      <c r="I138" s="99"/>
      <c r="J138" s="99"/>
      <c r="K138" s="99"/>
      <c r="L138" s="107" t="str">
        <f>IF(L126="3:0",A126,IF(L126="3:1",A126,IF(L126="3:2",A126,IF(L126="2:3",A124,IF(L126="1:3",A124,IF(L126="0:3",A124,""))))))</f>
        <v>Kakačová Kateřina (165) (Chrast.)</v>
      </c>
      <c r="M138" s="22"/>
      <c r="N138" s="22"/>
      <c r="O138" s="22"/>
      <c r="P138" s="22"/>
      <c r="Q138" s="22"/>
      <c r="R138" s="22"/>
      <c r="S138" s="22"/>
      <c r="T138" s="22"/>
      <c r="U138" s="22"/>
      <c r="V138" s="22"/>
      <c r="W138" s="95"/>
      <c r="X138" s="95"/>
      <c r="Y138" s="95"/>
      <c r="Z138" s="95"/>
      <c r="AA138" s="95"/>
      <c r="AB138" s="95"/>
      <c r="AC138" s="95"/>
      <c r="AD138" s="95"/>
      <c r="AE138" s="95"/>
      <c r="AF138" s="95"/>
      <c r="AG138" s="95"/>
      <c r="AH138" s="99"/>
      <c r="AI138" s="155"/>
    </row>
    <row r="139" ht="12.75" hidden="1" customHeight="1">
      <c r="A139" s="103"/>
      <c r="B139" s="99"/>
      <c r="C139" s="99"/>
      <c r="D139" s="99"/>
      <c r="E139" s="99"/>
      <c r="F139" s="99"/>
      <c r="G139" s="99"/>
      <c r="H139" s="99"/>
      <c r="I139" s="99"/>
      <c r="J139" s="99"/>
      <c r="K139" s="99"/>
      <c r="L139" s="95"/>
      <c r="M139" s="99"/>
      <c r="N139" s="95"/>
      <c r="O139" s="95"/>
      <c r="P139" s="95"/>
      <c r="Q139" s="95"/>
      <c r="R139" s="95"/>
      <c r="S139" s="95"/>
      <c r="T139" s="95"/>
      <c r="U139" s="95"/>
      <c r="V139" s="100"/>
      <c r="W139" s="101" t="str">
        <f>IF(W140="3:0",L138,IF(W140="3:1",L138,IF(W140="3:2",L138,IF(W140="2:3",L140,IF(W140="1:3",L140,IF(W140="0:3",L140,""))))))</f>
        <v/>
      </c>
      <c r="X139" s="22"/>
      <c r="Y139" s="22"/>
      <c r="Z139" s="22"/>
      <c r="AA139" s="22"/>
      <c r="AB139" s="22"/>
      <c r="AC139" s="22"/>
      <c r="AD139" s="22"/>
      <c r="AE139" s="22"/>
      <c r="AF139" s="22"/>
      <c r="AG139" s="22"/>
      <c r="AH139" s="99"/>
      <c r="AI139" s="155"/>
    </row>
    <row r="140" ht="15.75" hidden="1" customHeight="1">
      <c r="A140" s="103"/>
      <c r="B140" s="99"/>
      <c r="C140" s="99"/>
      <c r="D140" s="99"/>
      <c r="E140" s="99"/>
      <c r="F140" s="99"/>
      <c r="G140" s="99"/>
      <c r="H140" s="99"/>
      <c r="I140" s="99"/>
      <c r="J140" s="99"/>
      <c r="K140" s="99"/>
      <c r="L140" s="107" t="str">
        <f>IF(L130="3:0",A130,IF(L130="3:1",A130,IF(L130="3:2",A130,IF(L130="2:3",A128,IF(L130="1:3",A128,IF(L130="0:3",A128,""))))))</f>
        <v>Jaška Petr (199) (AST)</v>
      </c>
      <c r="M140" s="22"/>
      <c r="N140" s="22"/>
      <c r="O140" s="22"/>
      <c r="P140" s="22"/>
      <c r="Q140" s="22"/>
      <c r="R140" s="22"/>
      <c r="S140" s="22"/>
      <c r="T140" s="22"/>
      <c r="U140" s="22"/>
      <c r="V140" s="22"/>
      <c r="W140" s="134"/>
      <c r="AH140" s="99"/>
      <c r="AI140" s="155"/>
    </row>
    <row r="141" ht="12.75" hidden="1" customHeight="1">
      <c r="A141" s="114"/>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58"/>
    </row>
    <row r="142" ht="12.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
    </row>
    <row r="143" ht="12.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
    </row>
    <row r="144" ht="12.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
    </row>
    <row r="145" ht="12.75" customHeight="1">
      <c r="A145" s="120" t="str">
        <f>A1</f>
        <v>3. KBT Libereckého kraje</v>
      </c>
      <c r="B145" s="2"/>
      <c r="C145" s="2"/>
      <c r="D145" s="2"/>
      <c r="E145" s="2"/>
      <c r="F145" s="2"/>
      <c r="G145" s="2"/>
      <c r="H145" s="2"/>
      <c r="I145" s="2"/>
      <c r="J145" s="121"/>
      <c r="K145" s="122" t="str">
        <f>K1</f>
        <v>Hrádek nad Nisou, 17.11.2024</v>
      </c>
      <c r="L145" s="2"/>
      <c r="M145" s="2"/>
      <c r="N145" s="2"/>
      <c r="O145" s="2"/>
      <c r="P145" s="2"/>
      <c r="Q145" s="2"/>
      <c r="R145" s="2"/>
      <c r="S145" s="2"/>
      <c r="T145" s="121"/>
      <c r="U145" s="161" t="str">
        <f>U1</f>
        <v>Divize</v>
      </c>
      <c r="V145" s="2"/>
      <c r="W145" s="2"/>
      <c r="X145" s="162" t="str">
        <f>X1</f>
        <v>G</v>
      </c>
      <c r="Y145" s="2"/>
      <c r="Z145" s="2"/>
      <c r="AA145" s="162" t="str">
        <f>Z147</f>
        <v>o 17.-25. místo</v>
      </c>
      <c r="AB145" s="2"/>
      <c r="AC145" s="2"/>
      <c r="AD145" s="2"/>
      <c r="AE145" s="2"/>
      <c r="AF145" s="2"/>
      <c r="AG145" s="2"/>
      <c r="AH145" s="8"/>
      <c r="AI145" s="9"/>
    </row>
    <row r="146" ht="12.75" customHeight="1">
      <c r="A146" s="95"/>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5"/>
      <c r="AH146" s="95"/>
      <c r="AI146" s="9"/>
    </row>
    <row r="147" ht="12.75" customHeight="1">
      <c r="A147" s="163"/>
      <c r="L147" s="95"/>
      <c r="M147" s="95"/>
      <c r="N147" s="95"/>
      <c r="O147" s="95"/>
      <c r="P147" s="95"/>
      <c r="Q147" s="95"/>
      <c r="R147" s="95"/>
      <c r="S147" s="95"/>
      <c r="T147" s="95"/>
      <c r="U147" s="95"/>
      <c r="V147" s="95"/>
      <c r="W147" s="95"/>
      <c r="X147" s="95"/>
      <c r="Y147" s="95"/>
      <c r="Z147" s="151" t="s">
        <v>171</v>
      </c>
      <c r="AA147" s="95"/>
      <c r="AB147" s="95"/>
      <c r="AC147" s="95"/>
      <c r="AD147" s="95"/>
      <c r="AE147" s="95"/>
      <c r="AF147" s="95"/>
      <c r="AG147" s="95"/>
      <c r="AH147" s="99"/>
      <c r="AI147" s="152"/>
    </row>
    <row r="148" ht="12.75" customHeight="1">
      <c r="A148" s="95"/>
      <c r="B148" s="99"/>
      <c r="C148" s="95"/>
      <c r="D148" s="95"/>
      <c r="E148" s="95"/>
      <c r="F148" s="95"/>
      <c r="G148" s="95"/>
      <c r="H148" s="95"/>
      <c r="I148" s="95"/>
      <c r="J148" s="95"/>
      <c r="K148" s="95"/>
      <c r="L148" s="164" t="s">
        <v>139</v>
      </c>
      <c r="M148" s="22"/>
      <c r="N148" s="22"/>
      <c r="O148" s="22"/>
      <c r="P148" s="22"/>
      <c r="Q148" s="22"/>
      <c r="R148" s="22"/>
      <c r="S148" s="22"/>
      <c r="T148" s="22"/>
      <c r="U148" s="22"/>
      <c r="V148" s="22"/>
      <c r="W148" s="99"/>
      <c r="X148" s="99"/>
      <c r="Y148" s="99"/>
      <c r="Z148" s="99"/>
      <c r="AA148" s="99"/>
      <c r="AB148" s="99"/>
      <c r="AC148" s="99"/>
      <c r="AD148" s="99"/>
      <c r="AE148" s="99"/>
      <c r="AF148" s="99"/>
      <c r="AG148" s="95"/>
      <c r="AH148" s="99"/>
      <c r="AI148" s="152"/>
    </row>
    <row r="149" ht="12.75" customHeight="1">
      <c r="A149" s="163"/>
      <c r="L149" s="108"/>
      <c r="W149" s="103"/>
      <c r="X149" s="99"/>
      <c r="Y149" s="99"/>
      <c r="Z149" s="99"/>
      <c r="AA149" s="99"/>
      <c r="AB149" s="99"/>
      <c r="AC149" s="99"/>
      <c r="AD149" s="99"/>
      <c r="AE149" s="99"/>
      <c r="AF149" s="99"/>
      <c r="AG149" s="95"/>
      <c r="AH149" s="99"/>
      <c r="AI149" s="152"/>
    </row>
    <row r="150" ht="12.75" customHeight="1">
      <c r="A150" s="98"/>
      <c r="B150" s="99"/>
      <c r="C150" s="95"/>
      <c r="D150" s="95"/>
      <c r="E150" s="95"/>
      <c r="F150" s="95"/>
      <c r="G150" s="95"/>
      <c r="H150" s="95"/>
      <c r="I150" s="95"/>
      <c r="J150" s="95"/>
      <c r="K150" s="95"/>
      <c r="L150" s="99"/>
      <c r="M150" s="99"/>
      <c r="N150" s="99"/>
      <c r="O150" s="99"/>
      <c r="P150" s="99"/>
      <c r="Q150" s="99"/>
      <c r="R150" s="99"/>
      <c r="S150" s="99"/>
      <c r="T150" s="99"/>
      <c r="U150" s="99"/>
      <c r="V150" s="99"/>
      <c r="W150" s="101" t="str">
        <f>IF(W151="3:0",L148,IF(W151="3:1",L148,IF(W151="3:2",L148,IF(W151="2:3",L152,IF(W151="1:3",L152,IF(W151="0:3",L152,""))))))</f>
        <v>Dočekal František (147) (PINK!)</v>
      </c>
      <c r="X150" s="22"/>
      <c r="Y150" s="22"/>
      <c r="Z150" s="22"/>
      <c r="AA150" s="22"/>
      <c r="AB150" s="22"/>
      <c r="AC150" s="22"/>
      <c r="AD150" s="22"/>
      <c r="AE150" s="22"/>
      <c r="AF150" s="22"/>
      <c r="AG150" s="22"/>
      <c r="AH150" s="99"/>
      <c r="AI150" s="152"/>
    </row>
    <row r="151" ht="12.75" customHeight="1">
      <c r="A151" s="94" t="s">
        <v>150</v>
      </c>
      <c r="B151" s="22"/>
      <c r="C151" s="22"/>
      <c r="D151" s="22"/>
      <c r="E151" s="22"/>
      <c r="F151" s="22"/>
      <c r="G151" s="22"/>
      <c r="H151" s="22"/>
      <c r="I151" s="22"/>
      <c r="J151" s="22"/>
      <c r="K151" s="22"/>
      <c r="L151" s="99"/>
      <c r="M151" s="99"/>
      <c r="N151" s="99"/>
      <c r="O151" s="99"/>
      <c r="P151" s="99"/>
      <c r="Q151" s="99"/>
      <c r="R151" s="99"/>
      <c r="S151" s="99"/>
      <c r="T151" s="99"/>
      <c r="U151" s="99"/>
      <c r="V151" s="99"/>
      <c r="W151" s="102" t="s">
        <v>36</v>
      </c>
      <c r="AH151" s="103"/>
      <c r="AI151" s="152"/>
    </row>
    <row r="152" ht="12.75" customHeight="1">
      <c r="A152" s="103"/>
      <c r="B152" s="99"/>
      <c r="C152" s="95"/>
      <c r="D152" s="95"/>
      <c r="E152" s="95"/>
      <c r="F152" s="95"/>
      <c r="G152" s="95"/>
      <c r="H152" s="95"/>
      <c r="I152" s="95"/>
      <c r="J152" s="95"/>
      <c r="K152" s="100"/>
      <c r="L152" s="101" t="str">
        <f>IF(L153="3:0",A151,IF(L153="3:1",A151,IF(L153="3:2",A151,IF(L153="2:3",A153,IF(L153="1:3",A153,IF(L153="0:3",A153,""))))))</f>
        <v>Turecký David (199) (PINK!)</v>
      </c>
      <c r="M152" s="22"/>
      <c r="N152" s="22"/>
      <c r="O152" s="22"/>
      <c r="P152" s="22"/>
      <c r="Q152" s="22"/>
      <c r="R152" s="22"/>
      <c r="S152" s="22"/>
      <c r="T152" s="22"/>
      <c r="U152" s="22"/>
      <c r="V152" s="22"/>
      <c r="W152" s="103"/>
      <c r="X152" s="99"/>
      <c r="Y152" s="99"/>
      <c r="Z152" s="99"/>
      <c r="AA152" s="99"/>
      <c r="AB152" s="99"/>
      <c r="AC152" s="99"/>
      <c r="AD152" s="99"/>
      <c r="AE152" s="99"/>
      <c r="AF152" s="99"/>
      <c r="AG152" s="105"/>
      <c r="AH152" s="103"/>
      <c r="AI152" s="152"/>
    </row>
    <row r="153" ht="12.75" customHeight="1">
      <c r="A153" s="94" t="s">
        <v>155</v>
      </c>
      <c r="B153" s="22"/>
      <c r="C153" s="22"/>
      <c r="D153" s="22"/>
      <c r="E153" s="22"/>
      <c r="F153" s="22"/>
      <c r="G153" s="22"/>
      <c r="H153" s="22"/>
      <c r="I153" s="22"/>
      <c r="J153" s="22"/>
      <c r="K153" s="22"/>
      <c r="L153" s="102" t="s">
        <v>38</v>
      </c>
      <c r="W153" s="99"/>
      <c r="X153" s="99"/>
      <c r="Y153" s="99"/>
      <c r="Z153" s="99"/>
      <c r="AA153" s="99"/>
      <c r="AB153" s="99"/>
      <c r="AC153" s="99"/>
      <c r="AD153" s="99"/>
      <c r="AE153" s="99"/>
      <c r="AF153" s="99"/>
      <c r="AG153" s="105"/>
      <c r="AH153" s="103"/>
      <c r="AI153" s="152"/>
    </row>
    <row r="154" ht="12.75" customHeight="1">
      <c r="A154" s="103"/>
      <c r="B154" s="99"/>
      <c r="C154" s="99"/>
      <c r="D154" s="99"/>
      <c r="E154" s="99"/>
      <c r="F154" s="99"/>
      <c r="G154" s="99"/>
      <c r="H154" s="99"/>
      <c r="I154" s="99"/>
      <c r="J154" s="99"/>
      <c r="K154" s="99"/>
      <c r="L154" s="106"/>
      <c r="M154" s="99"/>
      <c r="N154" s="99"/>
      <c r="O154" s="99"/>
      <c r="P154" s="99"/>
      <c r="Q154" s="99"/>
      <c r="R154" s="99"/>
      <c r="S154" s="99"/>
      <c r="T154" s="99"/>
      <c r="U154" s="99"/>
      <c r="V154" s="99"/>
      <c r="AH154" s="103"/>
      <c r="AI154" s="152"/>
    </row>
    <row r="155" ht="12.75" customHeight="1">
      <c r="A155" s="165"/>
      <c r="L155" s="99"/>
      <c r="M155" s="99"/>
      <c r="N155" s="99"/>
      <c r="O155" s="99"/>
      <c r="P155" s="99"/>
      <c r="Q155" s="99"/>
      <c r="R155" s="99"/>
      <c r="S155" s="99"/>
      <c r="T155" s="99"/>
      <c r="U155" s="99"/>
      <c r="V155" s="99"/>
      <c r="W155" s="106"/>
      <c r="AH155" s="153"/>
      <c r="AI155" s="152"/>
    </row>
    <row r="156" ht="12.75" customHeight="1">
      <c r="A156" s="99"/>
      <c r="B156" s="99"/>
      <c r="C156" s="95"/>
      <c r="D156" s="95"/>
      <c r="E156" s="95"/>
      <c r="F156" s="95"/>
      <c r="G156" s="95"/>
      <c r="H156" s="95"/>
      <c r="I156" s="95"/>
      <c r="J156" s="95"/>
      <c r="K156" s="95"/>
      <c r="L156" s="164" t="s">
        <v>158</v>
      </c>
      <c r="M156" s="22"/>
      <c r="N156" s="22"/>
      <c r="O156" s="22"/>
      <c r="P156" s="22"/>
      <c r="Q156" s="22"/>
      <c r="R156" s="22"/>
      <c r="S156" s="22"/>
      <c r="T156" s="22"/>
      <c r="U156" s="22"/>
      <c r="V156" s="22"/>
      <c r="W156" s="99"/>
      <c r="X156" s="99"/>
      <c r="Y156" s="99"/>
      <c r="Z156" s="99"/>
      <c r="AA156" s="99"/>
      <c r="AB156" s="99"/>
      <c r="AC156" s="99"/>
      <c r="AD156" s="99"/>
      <c r="AE156" s="99"/>
      <c r="AF156" s="99"/>
      <c r="AG156" s="105"/>
      <c r="AH156" s="104"/>
      <c r="AI156" s="152"/>
    </row>
    <row r="157" ht="12.75" customHeight="1">
      <c r="A157" s="163"/>
      <c r="L157" s="106"/>
      <c r="W157" s="103"/>
      <c r="X157" s="99"/>
      <c r="Y157" s="99"/>
      <c r="Z157" s="99"/>
      <c r="AA157" s="99"/>
      <c r="AB157" s="99"/>
      <c r="AC157" s="99"/>
      <c r="AD157" s="99"/>
      <c r="AE157" s="99"/>
      <c r="AF157" s="99"/>
      <c r="AG157" s="105"/>
      <c r="AH157" s="104"/>
      <c r="AI157" s="152"/>
    </row>
    <row r="158" ht="12.75" customHeight="1">
      <c r="A158" s="99"/>
      <c r="B158" s="99"/>
      <c r="C158" s="95"/>
      <c r="D158" s="95"/>
      <c r="E158" s="95"/>
      <c r="F158" s="95"/>
      <c r="G158" s="95"/>
      <c r="H158" s="95"/>
      <c r="I158" s="95"/>
      <c r="J158" s="95"/>
      <c r="K158" s="95"/>
      <c r="L158" s="99"/>
      <c r="M158" s="99"/>
      <c r="N158" s="99"/>
      <c r="O158" s="99"/>
      <c r="P158" s="99"/>
      <c r="Q158" s="99"/>
      <c r="R158" s="99"/>
      <c r="S158" s="99"/>
      <c r="T158" s="99"/>
      <c r="U158" s="99"/>
      <c r="V158" s="99"/>
      <c r="W158" s="101" t="str">
        <f>IF(W159="3:0",L156,IF(W159="3:1",L156,IF(W159="3:2",L156,IF(W159="2:3",L160,IF(W159="1:3",L160,IF(W159="0:3",L160,""))))))</f>
        <v>Anton Petr (199) (PINK!)</v>
      </c>
      <c r="X158" s="22"/>
      <c r="Y158" s="22"/>
      <c r="Z158" s="22"/>
      <c r="AA158" s="22"/>
      <c r="AB158" s="22"/>
      <c r="AC158" s="22"/>
      <c r="AD158" s="22"/>
      <c r="AE158" s="22"/>
      <c r="AF158" s="22"/>
      <c r="AG158" s="22"/>
      <c r="AH158" s="104"/>
      <c r="AI158" s="152"/>
    </row>
    <row r="159" ht="12.75" customHeight="1">
      <c r="A159" s="163"/>
      <c r="L159" s="99"/>
      <c r="M159" s="99"/>
      <c r="N159" s="99"/>
      <c r="O159" s="99"/>
      <c r="P159" s="99"/>
      <c r="Q159" s="99"/>
      <c r="R159" s="99"/>
      <c r="S159" s="99"/>
      <c r="T159" s="99"/>
      <c r="U159" s="99"/>
      <c r="V159" s="99"/>
      <c r="W159" s="102" t="s">
        <v>36</v>
      </c>
      <c r="AH159" s="97"/>
      <c r="AI159" s="152"/>
    </row>
    <row r="160" ht="12.75" customHeight="1">
      <c r="A160" s="95"/>
      <c r="B160" s="99"/>
      <c r="C160" s="95"/>
      <c r="D160" s="95"/>
      <c r="E160" s="95"/>
      <c r="F160" s="95"/>
      <c r="G160" s="95"/>
      <c r="H160" s="95"/>
      <c r="I160" s="95"/>
      <c r="J160" s="95"/>
      <c r="K160" s="95"/>
      <c r="L160" s="164" t="s">
        <v>161</v>
      </c>
      <c r="M160" s="22"/>
      <c r="N160" s="22"/>
      <c r="O160" s="22"/>
      <c r="P160" s="22"/>
      <c r="Q160" s="22"/>
      <c r="R160" s="22"/>
      <c r="S160" s="22"/>
      <c r="T160" s="22"/>
      <c r="U160" s="22"/>
      <c r="V160" s="22"/>
      <c r="W160" s="103"/>
      <c r="X160" s="99"/>
      <c r="Y160" s="99"/>
      <c r="Z160" s="99"/>
      <c r="AA160" s="99"/>
      <c r="AB160" s="99"/>
      <c r="AC160" s="99"/>
      <c r="AD160" s="99"/>
      <c r="AE160" s="99"/>
      <c r="AF160" s="99"/>
      <c r="AG160" s="105"/>
      <c r="AH160" s="97"/>
      <c r="AI160" s="152"/>
    </row>
    <row r="161" ht="12.75" customHeight="1">
      <c r="A161" s="163"/>
      <c r="L161" s="108"/>
      <c r="W161" s="99"/>
      <c r="X161" s="107" t="str">
        <f>IF(X162="3:0",W150,IF(X162="3:1",W150,IF(X162="3:2",W150,IF(X162="2:3",W158,IF(X162="1:3",W158,IF(X162="0:3",W158,""))))))</f>
        <v>Dočekal František (147) (PINK!)</v>
      </c>
      <c r="Y161" s="22"/>
      <c r="Z161" s="22"/>
      <c r="AA161" s="22"/>
      <c r="AB161" s="22"/>
      <c r="AC161" s="22"/>
      <c r="AD161" s="22"/>
      <c r="AE161" s="22"/>
      <c r="AF161" s="22"/>
      <c r="AG161" s="22"/>
      <c r="AH161" s="154"/>
      <c r="AI161" s="152"/>
    </row>
    <row r="162" ht="12.75" customHeight="1">
      <c r="A162" s="95"/>
      <c r="B162" s="95"/>
      <c r="C162" s="95"/>
      <c r="D162" s="95"/>
      <c r="E162" s="95"/>
      <c r="F162" s="95"/>
      <c r="G162" s="95"/>
      <c r="H162" s="95"/>
      <c r="I162" s="95"/>
      <c r="J162" s="95"/>
      <c r="K162" s="95"/>
      <c r="L162" s="95"/>
      <c r="M162" s="107" t="str">
        <f>IF(M163="3:0",X161,IF(M163="3:1",X161,IF(M163="3:2",X161,IF(M163="2:3",X163,IF(M163="1:3",X163,IF(M163="0:3",X163,""))))))</f>
        <v>Dočekal František (147) (PINK!)</v>
      </c>
      <c r="N162" s="22"/>
      <c r="O162" s="22"/>
      <c r="P162" s="22"/>
      <c r="Q162" s="22"/>
      <c r="R162" s="22"/>
      <c r="S162" s="22"/>
      <c r="T162" s="22"/>
      <c r="U162" s="22"/>
      <c r="V162" s="22"/>
      <c r="W162" s="154"/>
      <c r="X162" s="108" t="s">
        <v>36</v>
      </c>
      <c r="AI162" s="155"/>
    </row>
    <row r="163" ht="12.75" customHeight="1">
      <c r="A163" s="163"/>
      <c r="L163" s="95"/>
      <c r="M163" s="108" t="s">
        <v>36</v>
      </c>
      <c r="X163" s="101" t="str">
        <f>IF(X164="3:0",W166,IF(X164="3:1",W166,IF(X164="3:2",W166,IF(X164="2:3",W174,IF(X164="1:3",W174,IF(X164="0:3",W174,""))))))</f>
        <v>Kučera David (161) (PINK!)</v>
      </c>
      <c r="Y163" s="22"/>
      <c r="Z163" s="22"/>
      <c r="AA163" s="22"/>
      <c r="AB163" s="22"/>
      <c r="AC163" s="22"/>
      <c r="AD163" s="22"/>
      <c r="AE163" s="22"/>
      <c r="AF163" s="22"/>
      <c r="AG163" s="22"/>
      <c r="AH163" s="22"/>
      <c r="AI163" s="155"/>
    </row>
    <row r="164" ht="12.75" customHeight="1">
      <c r="A164" s="95"/>
      <c r="B164" s="99"/>
      <c r="C164" s="95"/>
      <c r="D164" s="95"/>
      <c r="E164" s="95"/>
      <c r="F164" s="95"/>
      <c r="G164" s="95"/>
      <c r="H164" s="95"/>
      <c r="I164" s="95"/>
      <c r="J164" s="95"/>
      <c r="K164" s="95"/>
      <c r="L164" s="164" t="s">
        <v>166</v>
      </c>
      <c r="M164" s="22"/>
      <c r="N164" s="22"/>
      <c r="O164" s="22"/>
      <c r="P164" s="22"/>
      <c r="Q164" s="22"/>
      <c r="R164" s="22"/>
      <c r="S164" s="22"/>
      <c r="T164" s="22"/>
      <c r="U164" s="22"/>
      <c r="V164" s="22"/>
      <c r="W164" s="95"/>
      <c r="X164" s="108" t="s">
        <v>39</v>
      </c>
      <c r="AH164" s="156"/>
      <c r="AI164" s="155"/>
    </row>
    <row r="165" ht="12.75" customHeight="1">
      <c r="A165" s="163"/>
      <c r="L165" s="108"/>
      <c r="W165" s="103"/>
      <c r="X165" s="99"/>
      <c r="Y165" s="99"/>
      <c r="Z165" s="99"/>
      <c r="AA165" s="99"/>
      <c r="AB165" s="99"/>
      <c r="AC165" s="99"/>
      <c r="AD165" s="99"/>
      <c r="AE165" s="99"/>
      <c r="AF165" s="99"/>
      <c r="AG165" s="95"/>
      <c r="AH165" s="97"/>
      <c r="AI165" s="155"/>
    </row>
    <row r="166" ht="12.75" customHeight="1">
      <c r="A166" s="95"/>
      <c r="B166" s="99"/>
      <c r="C166" s="95"/>
      <c r="D166" s="95"/>
      <c r="E166" s="95"/>
      <c r="F166" s="95"/>
      <c r="G166" s="95"/>
      <c r="H166" s="95"/>
      <c r="I166" s="95"/>
      <c r="J166" s="95"/>
      <c r="K166" s="95"/>
      <c r="L166" s="99"/>
      <c r="M166" s="99"/>
      <c r="N166" s="99"/>
      <c r="O166" s="99"/>
      <c r="P166" s="99"/>
      <c r="Q166" s="99"/>
      <c r="R166" s="99"/>
      <c r="S166" s="99"/>
      <c r="T166" s="99"/>
      <c r="U166" s="99"/>
      <c r="V166" s="99"/>
      <c r="W166" s="101" t="str">
        <f>IF(W167="3:0",L164,IF(W167="3:1",L164,IF(W167="3:2",L164,IF(W167="2:3",L168,IF(W167="1:3",L168,IF(W167="0:3",L168,""))))))</f>
        <v>Hůlka Jiří (199) (PINK!)</v>
      </c>
      <c r="X166" s="22"/>
      <c r="Y166" s="22"/>
      <c r="Z166" s="22"/>
      <c r="AA166" s="22"/>
      <c r="AB166" s="22"/>
      <c r="AC166" s="22"/>
      <c r="AD166" s="22"/>
      <c r="AE166" s="22"/>
      <c r="AF166" s="22"/>
      <c r="AG166" s="22"/>
      <c r="AH166" s="97"/>
      <c r="AI166" s="155"/>
    </row>
    <row r="167" ht="12.75" customHeight="1">
      <c r="A167" s="163"/>
      <c r="L167" s="99"/>
      <c r="M167" s="99"/>
      <c r="N167" s="99"/>
      <c r="O167" s="99"/>
      <c r="P167" s="99"/>
      <c r="Q167" s="99"/>
      <c r="R167" s="99"/>
      <c r="S167" s="99"/>
      <c r="T167" s="99"/>
      <c r="U167" s="99"/>
      <c r="V167" s="99"/>
      <c r="W167" s="102" t="s">
        <v>37</v>
      </c>
      <c r="AH167" s="104"/>
      <c r="AI167" s="155"/>
    </row>
    <row r="168" ht="12.75" customHeight="1">
      <c r="A168" s="99"/>
      <c r="B168" s="99"/>
      <c r="C168" s="95"/>
      <c r="D168" s="95"/>
      <c r="E168" s="95"/>
      <c r="F168" s="95"/>
      <c r="G168" s="95"/>
      <c r="H168" s="95"/>
      <c r="I168" s="95"/>
      <c r="J168" s="95"/>
      <c r="K168" s="95"/>
      <c r="L168" s="164" t="s">
        <v>143</v>
      </c>
      <c r="M168" s="22"/>
      <c r="N168" s="22"/>
      <c r="O168" s="22"/>
      <c r="P168" s="22"/>
      <c r="Q168" s="22"/>
      <c r="R168" s="22"/>
      <c r="S168" s="22"/>
      <c r="T168" s="22"/>
      <c r="U168" s="22"/>
      <c r="V168" s="22"/>
      <c r="W168" s="103"/>
      <c r="X168" s="99"/>
      <c r="Y168" s="99"/>
      <c r="Z168" s="99"/>
      <c r="AA168" s="99"/>
      <c r="AB168" s="99"/>
      <c r="AC168" s="99"/>
      <c r="AD168" s="99"/>
      <c r="AE168" s="99"/>
      <c r="AF168" s="99"/>
      <c r="AG168" s="105"/>
      <c r="AH168" s="104"/>
      <c r="AI168" s="155"/>
    </row>
    <row r="169" ht="12.75" customHeight="1">
      <c r="A169" s="163"/>
      <c r="L169" s="108"/>
      <c r="W169" s="99"/>
      <c r="X169" s="99"/>
      <c r="Y169" s="99"/>
      <c r="Z169" s="99"/>
      <c r="AA169" s="99"/>
      <c r="AB169" s="99"/>
      <c r="AC169" s="99"/>
      <c r="AD169" s="99"/>
      <c r="AE169" s="99"/>
      <c r="AF169" s="99"/>
      <c r="AG169" s="105"/>
      <c r="AH169" s="104"/>
      <c r="AI169" s="155"/>
    </row>
    <row r="170" ht="12.75" customHeight="1">
      <c r="A170" s="99"/>
      <c r="B170" s="99"/>
      <c r="C170" s="99"/>
      <c r="D170" s="99"/>
      <c r="E170" s="99"/>
      <c r="F170" s="99"/>
      <c r="G170" s="99"/>
      <c r="H170" s="99"/>
      <c r="I170" s="99"/>
      <c r="J170" s="99"/>
      <c r="K170" s="99"/>
      <c r="L170" s="106"/>
      <c r="M170" s="99"/>
      <c r="N170" s="99"/>
      <c r="O170" s="99"/>
      <c r="P170" s="99"/>
      <c r="Q170" s="99"/>
      <c r="R170" s="99"/>
      <c r="S170" s="99"/>
      <c r="T170" s="99"/>
      <c r="U170" s="99"/>
      <c r="V170" s="99"/>
      <c r="AH170" s="157"/>
      <c r="AI170" s="155"/>
    </row>
    <row r="171" ht="12.75" customHeight="1">
      <c r="A171" s="163"/>
      <c r="L171" s="99"/>
      <c r="M171" s="99"/>
      <c r="N171" s="99"/>
      <c r="O171" s="99"/>
      <c r="P171" s="99"/>
      <c r="Q171" s="99"/>
      <c r="R171" s="99"/>
      <c r="S171" s="99"/>
      <c r="T171" s="99"/>
      <c r="U171" s="99"/>
      <c r="V171" s="99"/>
      <c r="W171" s="106"/>
      <c r="AH171" s="103"/>
      <c r="AI171" s="155"/>
    </row>
    <row r="172" ht="12.75" customHeight="1">
      <c r="A172" s="99"/>
      <c r="B172" s="99"/>
      <c r="C172" s="95"/>
      <c r="D172" s="95"/>
      <c r="E172" s="95"/>
      <c r="F172" s="95"/>
      <c r="G172" s="95"/>
      <c r="H172" s="95"/>
      <c r="I172" s="95"/>
      <c r="J172" s="95"/>
      <c r="K172" s="95"/>
      <c r="L172" s="164" t="s">
        <v>145</v>
      </c>
      <c r="M172" s="22"/>
      <c r="N172" s="22"/>
      <c r="O172" s="22"/>
      <c r="P172" s="22"/>
      <c r="Q172" s="22"/>
      <c r="R172" s="22"/>
      <c r="S172" s="22"/>
      <c r="T172" s="22"/>
      <c r="U172" s="22"/>
      <c r="V172" s="22"/>
      <c r="W172" s="99"/>
      <c r="X172" s="99"/>
      <c r="Y172" s="99"/>
      <c r="Z172" s="99"/>
      <c r="AA172" s="99"/>
      <c r="AB172" s="99"/>
      <c r="AC172" s="99"/>
      <c r="AD172" s="99"/>
      <c r="AE172" s="99"/>
      <c r="AF172" s="99"/>
      <c r="AG172" s="105"/>
      <c r="AH172" s="103"/>
      <c r="AI172" s="155"/>
    </row>
    <row r="173" ht="12.75" customHeight="1">
      <c r="A173" s="163"/>
      <c r="L173" s="106"/>
      <c r="W173" s="103"/>
      <c r="X173" s="99"/>
      <c r="Y173" s="99"/>
      <c r="Z173" s="99"/>
      <c r="AA173" s="99"/>
      <c r="AB173" s="99"/>
      <c r="AC173" s="99"/>
      <c r="AD173" s="99"/>
      <c r="AE173" s="99"/>
      <c r="AF173" s="99"/>
      <c r="AG173" s="105"/>
      <c r="AH173" s="103"/>
      <c r="AI173" s="155"/>
    </row>
    <row r="174" ht="12.75" customHeight="1">
      <c r="A174" s="99"/>
      <c r="B174" s="99"/>
      <c r="C174" s="95"/>
      <c r="D174" s="95"/>
      <c r="E174" s="95"/>
      <c r="F174" s="95"/>
      <c r="G174" s="95"/>
      <c r="H174" s="95"/>
      <c r="I174" s="95"/>
      <c r="J174" s="95"/>
      <c r="K174" s="95"/>
      <c r="L174" s="99"/>
      <c r="M174" s="99"/>
      <c r="N174" s="99"/>
      <c r="O174" s="99"/>
      <c r="P174" s="99"/>
      <c r="Q174" s="99"/>
      <c r="R174" s="99"/>
      <c r="S174" s="99"/>
      <c r="T174" s="99"/>
      <c r="U174" s="99"/>
      <c r="V174" s="99"/>
      <c r="W174" s="101" t="str">
        <f>IF(W175="3:0",L172,IF(W175="3:1",L172,IF(W175="3:2",L172,IF(W175="2:3",L176,IF(W175="1:3",L176,IF(W175="0:3",L176,""))))))</f>
        <v>Kučera David (161) (PINK!)</v>
      </c>
      <c r="X174" s="22"/>
      <c r="Y174" s="22"/>
      <c r="Z174" s="22"/>
      <c r="AA174" s="22"/>
      <c r="AB174" s="22"/>
      <c r="AC174" s="22"/>
      <c r="AD174" s="22"/>
      <c r="AE174" s="22"/>
      <c r="AF174" s="22"/>
      <c r="AG174" s="22"/>
      <c r="AH174" s="103"/>
      <c r="AI174" s="155"/>
    </row>
    <row r="175" ht="12.75" customHeight="1">
      <c r="A175" s="163"/>
      <c r="L175" s="99"/>
      <c r="M175" s="99"/>
      <c r="N175" s="99"/>
      <c r="O175" s="99"/>
      <c r="P175" s="99"/>
      <c r="Q175" s="99"/>
      <c r="R175" s="99"/>
      <c r="S175" s="99"/>
      <c r="T175" s="99"/>
      <c r="U175" s="99"/>
      <c r="V175" s="99"/>
      <c r="W175" s="102" t="s">
        <v>36</v>
      </c>
      <c r="AH175" s="99"/>
      <c r="AI175" s="155"/>
    </row>
    <row r="176" ht="12.75" customHeight="1">
      <c r="A176" s="95"/>
      <c r="B176" s="99"/>
      <c r="C176" s="95"/>
      <c r="D176" s="95"/>
      <c r="E176" s="95"/>
      <c r="F176" s="95"/>
      <c r="G176" s="95"/>
      <c r="H176" s="95"/>
      <c r="I176" s="95"/>
      <c r="J176" s="95"/>
      <c r="K176" s="95"/>
      <c r="L176" s="164" t="s">
        <v>152</v>
      </c>
      <c r="M176" s="22"/>
      <c r="N176" s="22"/>
      <c r="O176" s="22"/>
      <c r="P176" s="22"/>
      <c r="Q176" s="22"/>
      <c r="R176" s="22"/>
      <c r="S176" s="22"/>
      <c r="T176" s="22"/>
      <c r="U176" s="22"/>
      <c r="V176" s="22"/>
      <c r="W176" s="103"/>
      <c r="X176" s="99"/>
      <c r="Y176" s="99"/>
      <c r="Z176" s="99"/>
      <c r="AA176" s="99"/>
      <c r="AB176" s="99"/>
      <c r="AC176" s="99"/>
      <c r="AD176" s="99"/>
      <c r="AE176" s="99"/>
      <c r="AF176" s="99"/>
      <c r="AG176" s="105"/>
      <c r="AH176" s="99"/>
      <c r="AI176" s="155"/>
    </row>
    <row r="177" ht="12.75" customHeight="1">
      <c r="A177" s="163"/>
      <c r="L177" s="108"/>
      <c r="W177" s="95"/>
      <c r="X177" s="99"/>
      <c r="Y177" s="99"/>
      <c r="Z177" s="99"/>
      <c r="AA177" s="99"/>
      <c r="AB177" s="99"/>
      <c r="AC177" s="99"/>
      <c r="AD177" s="99"/>
      <c r="AE177" s="99"/>
      <c r="AF177" s="99"/>
      <c r="AG177" s="99"/>
      <c r="AH177" s="95"/>
      <c r="AI177" s="155"/>
    </row>
    <row r="178" ht="12.75" customHeight="1">
      <c r="A178" s="98"/>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113"/>
      <c r="AA178" s="92"/>
      <c r="AB178" s="92"/>
      <c r="AC178" s="92"/>
      <c r="AD178" s="92"/>
      <c r="AE178" s="92"/>
      <c r="AF178" s="92"/>
      <c r="AG178" s="92"/>
      <c r="AH178" s="92"/>
      <c r="AI178" s="155"/>
    </row>
    <row r="179" ht="12.75" customHeight="1">
      <c r="A179" s="103"/>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151"/>
      <c r="AA179" s="99"/>
      <c r="AB179" s="99"/>
      <c r="AC179" s="99"/>
      <c r="AD179" s="99"/>
      <c r="AE179" s="99"/>
      <c r="AF179" s="99"/>
      <c r="AG179" s="99"/>
      <c r="AH179" s="99"/>
      <c r="AI179" s="155"/>
    </row>
    <row r="180" ht="12.75" customHeight="1">
      <c r="A180" s="94" t="str">
        <f>IF(L153="3:0",A153,IF(L153="3:1",A153,IF(L153="3:2",A153,IF(L153="2:3",A151,IF(L153="1:3",A151,IF(L153="0:3",A151,""))))))</f>
        <v>Valachová Anna (199) (KMST)</v>
      </c>
      <c r="B180" s="22"/>
      <c r="C180" s="22"/>
      <c r="D180" s="22"/>
      <c r="E180" s="22"/>
      <c r="F180" s="22"/>
      <c r="G180" s="22"/>
      <c r="H180" s="22"/>
      <c r="I180" s="22"/>
      <c r="J180" s="22"/>
      <c r="K180" s="22"/>
      <c r="L180" s="95"/>
      <c r="M180" s="95"/>
      <c r="N180" s="95"/>
      <c r="O180" s="95"/>
      <c r="P180" s="95"/>
      <c r="Q180" s="95"/>
      <c r="R180" s="95"/>
      <c r="S180" s="95"/>
      <c r="T180" s="95"/>
      <c r="U180" s="95"/>
      <c r="V180" s="95"/>
      <c r="W180" s="99"/>
      <c r="X180" s="99"/>
      <c r="Y180" s="99"/>
      <c r="Z180" s="151" t="s">
        <v>172</v>
      </c>
      <c r="AA180" s="99"/>
      <c r="AB180" s="99"/>
      <c r="AC180" s="99"/>
      <c r="AD180" s="99"/>
      <c r="AE180" s="99"/>
      <c r="AF180" s="99"/>
      <c r="AG180" s="99"/>
      <c r="AH180" s="99"/>
      <c r="AI180" s="155"/>
    </row>
    <row r="181" ht="12.75" customHeight="1">
      <c r="A181" s="98"/>
      <c r="B181" s="99"/>
      <c r="C181" s="95"/>
      <c r="D181" s="95"/>
      <c r="E181" s="95"/>
      <c r="F181" s="95"/>
      <c r="G181" s="95"/>
      <c r="H181" s="95"/>
      <c r="I181" s="95"/>
      <c r="J181" s="95"/>
      <c r="K181" s="100"/>
      <c r="L181" s="101" t="str">
        <f>IF(L182="3:0",A180,IF(L182="3:1",A180,IF(L182="3:2",A180,IF(L182="2:3",A182,IF(L182="1:3",A182,IF(L182="0:3",A182,""))))))</f>
        <v>Plch Vilém (164) (AST)</v>
      </c>
      <c r="M181" s="22"/>
      <c r="N181" s="22"/>
      <c r="O181" s="22"/>
      <c r="P181" s="22"/>
      <c r="Q181" s="22"/>
      <c r="R181" s="22"/>
      <c r="S181" s="22"/>
      <c r="T181" s="22"/>
      <c r="U181" s="22"/>
      <c r="V181" s="22"/>
      <c r="W181" s="99"/>
      <c r="X181" s="99"/>
      <c r="Y181" s="99"/>
      <c r="Z181" s="151"/>
      <c r="AA181" s="99"/>
      <c r="AB181" s="99"/>
      <c r="AC181" s="99"/>
      <c r="AD181" s="99"/>
      <c r="AE181" s="99"/>
      <c r="AF181" s="99"/>
      <c r="AG181" s="99"/>
      <c r="AH181" s="99"/>
      <c r="AI181" s="155"/>
    </row>
    <row r="182" ht="12.75" customHeight="1">
      <c r="A182" s="94" t="str">
        <f>IF(W175="3:0",L176,IF(W175="3:1",L176,IF(W175="3:2",L176,IF(W175="2:3",L172,IF(W175="1:3",L172,IF(W175="0:3",L172,""))))))</f>
        <v>Plch Vilém (164) (AST)</v>
      </c>
      <c r="B182" s="22"/>
      <c r="C182" s="22"/>
      <c r="D182" s="22"/>
      <c r="E182" s="22"/>
      <c r="F182" s="22"/>
      <c r="G182" s="22"/>
      <c r="H182" s="22"/>
      <c r="I182" s="22"/>
      <c r="J182" s="22"/>
      <c r="K182" s="22"/>
      <c r="L182" s="102" t="s">
        <v>39</v>
      </c>
      <c r="W182" s="103"/>
      <c r="X182" s="99"/>
      <c r="Y182" s="99"/>
      <c r="Z182" s="99"/>
      <c r="AA182" s="99"/>
      <c r="AB182" s="99"/>
      <c r="AC182" s="99"/>
      <c r="AD182" s="99"/>
      <c r="AE182" s="99"/>
      <c r="AF182" s="99"/>
      <c r="AG182" s="95"/>
      <c r="AH182" s="99"/>
      <c r="AI182" s="155"/>
    </row>
    <row r="183" ht="12.75" customHeight="1">
      <c r="A183" s="103"/>
      <c r="B183" s="99"/>
      <c r="C183" s="99"/>
      <c r="D183" s="99"/>
      <c r="E183" s="99"/>
      <c r="F183" s="99"/>
      <c r="G183" s="99"/>
      <c r="H183" s="99"/>
      <c r="I183" s="99"/>
      <c r="J183" s="99"/>
      <c r="K183" s="99"/>
      <c r="L183" s="99"/>
      <c r="M183" s="99"/>
      <c r="N183" s="99"/>
      <c r="O183" s="99"/>
      <c r="P183" s="99"/>
      <c r="Q183" s="99"/>
      <c r="R183" s="99"/>
      <c r="S183" s="99"/>
      <c r="T183" s="99"/>
      <c r="U183" s="99"/>
      <c r="V183" s="99"/>
      <c r="W183" s="101" t="str">
        <f>IF(W184="3:0",L181,IF(W184="3:1",L181,IF(W184="3:2",L181,IF(W184="2:3",L185,IF(W184="1:3",L185,IF(W184="0:3",L185,""))))))</f>
        <v>Bošková Adéla (199) (PINK!)</v>
      </c>
      <c r="X183" s="22"/>
      <c r="Y183" s="22"/>
      <c r="Z183" s="22"/>
      <c r="AA183" s="22"/>
      <c r="AB183" s="22"/>
      <c r="AC183" s="22"/>
      <c r="AD183" s="22"/>
      <c r="AE183" s="22"/>
      <c r="AF183" s="22"/>
      <c r="AG183" s="22"/>
      <c r="AH183" s="99"/>
      <c r="AI183" s="155"/>
    </row>
    <row r="184" ht="12.75" customHeight="1">
      <c r="A184" s="103"/>
      <c r="B184" s="99"/>
      <c r="C184" s="99"/>
      <c r="D184" s="99"/>
      <c r="E184" s="99"/>
      <c r="F184" s="99"/>
      <c r="G184" s="99"/>
      <c r="H184" s="99"/>
      <c r="I184" s="99"/>
      <c r="J184" s="99"/>
      <c r="K184" s="99"/>
      <c r="L184" s="99"/>
      <c r="M184" s="99"/>
      <c r="N184" s="99"/>
      <c r="O184" s="99"/>
      <c r="P184" s="99"/>
      <c r="Q184" s="99"/>
      <c r="R184" s="99"/>
      <c r="S184" s="99"/>
      <c r="T184" s="99"/>
      <c r="U184" s="99"/>
      <c r="V184" s="99"/>
      <c r="W184" s="102" t="s">
        <v>37</v>
      </c>
      <c r="AG184" s="156"/>
      <c r="AH184" s="99"/>
      <c r="AI184" s="155"/>
    </row>
    <row r="185" ht="12.75" customHeight="1">
      <c r="A185" s="103"/>
      <c r="B185" s="99"/>
      <c r="C185" s="99"/>
      <c r="D185" s="99"/>
      <c r="E185" s="99"/>
      <c r="F185" s="99"/>
      <c r="G185" s="99"/>
      <c r="H185" s="99"/>
      <c r="I185" s="99"/>
      <c r="J185" s="99"/>
      <c r="K185" s="99"/>
      <c r="L185" s="107" t="str">
        <f>IF(W167="3:0",L168,IF(W167="3:1",L168,IF(W167="3:2",L168,IF(W167="2:3",L164,IF(W167="1:3",L164,IF(W167="0:3",L164,""))))))</f>
        <v>Bošková Adéla (199) (PINK!)</v>
      </c>
      <c r="M185" s="22"/>
      <c r="N185" s="22"/>
      <c r="O185" s="22"/>
      <c r="P185" s="22"/>
      <c r="Q185" s="22"/>
      <c r="R185" s="22"/>
      <c r="S185" s="22"/>
      <c r="T185" s="22"/>
      <c r="U185" s="22"/>
      <c r="V185" s="22"/>
      <c r="W185" s="103"/>
      <c r="X185" s="99"/>
      <c r="Y185" s="99"/>
      <c r="Z185" s="99"/>
      <c r="AA185" s="99"/>
      <c r="AB185" s="99"/>
      <c r="AC185" s="99"/>
      <c r="AD185" s="99"/>
      <c r="AE185" s="99"/>
      <c r="AF185" s="99"/>
      <c r="AG185" s="159"/>
      <c r="AH185" s="99"/>
      <c r="AI185" s="155"/>
    </row>
    <row r="186" ht="12.75" customHeight="1">
      <c r="A186" s="103"/>
      <c r="B186" s="99"/>
      <c r="C186" s="99"/>
      <c r="D186" s="99"/>
      <c r="E186" s="99"/>
      <c r="F186" s="99"/>
      <c r="G186" s="99"/>
      <c r="H186" s="99"/>
      <c r="I186" s="99"/>
      <c r="J186" s="99"/>
      <c r="K186" s="99"/>
      <c r="L186" s="99"/>
      <c r="M186" s="99"/>
      <c r="N186" s="99"/>
      <c r="O186" s="99"/>
      <c r="P186" s="99"/>
      <c r="Q186" s="99"/>
      <c r="R186" s="99"/>
      <c r="S186" s="99"/>
      <c r="T186" s="99"/>
      <c r="U186" s="99"/>
      <c r="V186" s="99"/>
      <c r="W186" s="107" t="str">
        <f>IF(W187="3:0",W183,IF(W187="3:1",W183,IF(W187="3:2",W183,IF(W187="2:3",W189,IF(W187="1:3",W189,IF(W187="0:3",W189,""))))))</f>
        <v>Bošková Adéla (199) (PINK!)</v>
      </c>
      <c r="X186" s="22"/>
      <c r="Y186" s="22"/>
      <c r="Z186" s="22"/>
      <c r="AA186" s="22"/>
      <c r="AB186" s="22"/>
      <c r="AC186" s="22"/>
      <c r="AD186" s="22"/>
      <c r="AE186" s="22"/>
      <c r="AF186" s="22"/>
      <c r="AG186" s="154"/>
      <c r="AH186" s="99"/>
      <c r="AI186" s="155"/>
    </row>
    <row r="187" ht="12.75" customHeight="1">
      <c r="A187" s="103"/>
      <c r="B187" s="99"/>
      <c r="C187" s="99"/>
      <c r="D187" s="99"/>
      <c r="E187" s="99"/>
      <c r="F187" s="99"/>
      <c r="G187" s="99"/>
      <c r="H187" s="99"/>
      <c r="I187" s="99"/>
      <c r="J187" s="99"/>
      <c r="K187" s="99"/>
      <c r="L187" s="164" t="str">
        <f>IF(W159="3:0",L160,IF(W159="3:1",L160,IF(W159="3:2",L160,IF(W159="2:3",L156,IF(W159="1:3",L156,IF(W159="0:3",L156,""))))))</f>
        <v>Fejfar Marek (176) (N. Ves)</v>
      </c>
      <c r="M187" s="22"/>
      <c r="N187" s="22"/>
      <c r="O187" s="22"/>
      <c r="P187" s="22"/>
      <c r="Q187" s="22"/>
      <c r="R187" s="22"/>
      <c r="S187" s="22"/>
      <c r="T187" s="22"/>
      <c r="U187" s="22"/>
      <c r="V187" s="22"/>
      <c r="W187" s="108" t="s">
        <v>36</v>
      </c>
      <c r="AG187" s="156"/>
      <c r="AH187" s="99"/>
      <c r="AI187" s="155"/>
    </row>
    <row r="188" ht="12.75" customHeight="1">
      <c r="A188" s="103"/>
      <c r="B188" s="99"/>
      <c r="C188" s="99"/>
      <c r="D188" s="99"/>
      <c r="E188" s="99"/>
      <c r="F188" s="99"/>
      <c r="G188" s="99"/>
      <c r="H188" s="99"/>
      <c r="I188" s="99"/>
      <c r="J188" s="99"/>
      <c r="K188" s="99"/>
      <c r="L188" s="166"/>
      <c r="M188" s="167"/>
      <c r="N188" s="167"/>
      <c r="O188" s="167"/>
      <c r="P188" s="167"/>
      <c r="Q188" s="167"/>
      <c r="R188" s="167"/>
      <c r="S188" s="167"/>
      <c r="T188" s="167"/>
      <c r="U188" s="167"/>
      <c r="V188" s="167"/>
      <c r="W188" s="103"/>
      <c r="X188" s="99"/>
      <c r="Y188" s="99"/>
      <c r="Z188" s="99"/>
      <c r="AA188" s="99"/>
      <c r="AB188" s="99"/>
      <c r="AC188" s="99"/>
      <c r="AD188" s="99"/>
      <c r="AE188" s="99"/>
      <c r="AF188" s="99"/>
      <c r="AG188" s="100"/>
      <c r="AH188" s="99"/>
      <c r="AI188" s="155"/>
    </row>
    <row r="189" ht="12.75" customHeight="1">
      <c r="A189" s="103"/>
      <c r="B189" s="99"/>
      <c r="C189" s="99"/>
      <c r="D189" s="99"/>
      <c r="E189" s="99"/>
      <c r="F189" s="99"/>
      <c r="G189" s="99"/>
      <c r="H189" s="99"/>
      <c r="I189" s="99"/>
      <c r="J189" s="99"/>
      <c r="K189" s="99"/>
      <c r="L189" s="99"/>
      <c r="M189" s="99"/>
      <c r="N189" s="99"/>
      <c r="O189" s="99"/>
      <c r="P189" s="99"/>
      <c r="Q189" s="99"/>
      <c r="R189" s="99"/>
      <c r="S189" s="99"/>
      <c r="T189" s="99"/>
      <c r="U189" s="99"/>
      <c r="V189" s="99"/>
      <c r="W189" s="101" t="str">
        <f>IF(W190="3:0",L187,IF(W190="3:1",L187,IF(W190="3:2",L187,IF(W190="2:3",L191,IF(W190="1:3",L191,IF(W190="0:3",L191,""))))))</f>
        <v>Fejfar Marek (176) (N. Ves)</v>
      </c>
      <c r="X189" s="22"/>
      <c r="Y189" s="22"/>
      <c r="Z189" s="22"/>
      <c r="AA189" s="22"/>
      <c r="AB189" s="22"/>
      <c r="AC189" s="22"/>
      <c r="AD189" s="22"/>
      <c r="AE189" s="22"/>
      <c r="AF189" s="22"/>
      <c r="AG189" s="154"/>
      <c r="AH189" s="99"/>
      <c r="AI189" s="155"/>
    </row>
    <row r="190" ht="12.75" customHeight="1">
      <c r="A190" s="103"/>
      <c r="B190" s="99"/>
      <c r="C190" s="99"/>
      <c r="D190" s="99"/>
      <c r="E190" s="99"/>
      <c r="F190" s="99"/>
      <c r="G190" s="99"/>
      <c r="H190" s="99"/>
      <c r="I190" s="99"/>
      <c r="J190" s="99"/>
      <c r="K190" s="99"/>
      <c r="L190" s="99"/>
      <c r="M190" s="99"/>
      <c r="N190" s="99"/>
      <c r="O190" s="99"/>
      <c r="P190" s="99"/>
      <c r="Q190" s="99"/>
      <c r="R190" s="99"/>
      <c r="S190" s="99"/>
      <c r="T190" s="99"/>
      <c r="U190" s="99"/>
      <c r="V190" s="99"/>
      <c r="W190" s="102" t="s">
        <v>38</v>
      </c>
      <c r="AH190" s="99"/>
      <c r="AI190" s="155"/>
    </row>
    <row r="191" ht="12.75" customHeight="1">
      <c r="A191" s="103"/>
      <c r="B191" s="99"/>
      <c r="C191" s="99"/>
      <c r="D191" s="99"/>
      <c r="E191" s="99"/>
      <c r="F191" s="99"/>
      <c r="G191" s="99"/>
      <c r="H191" s="99"/>
      <c r="I191" s="99"/>
      <c r="J191" s="99"/>
      <c r="K191" s="99"/>
      <c r="L191" s="164" t="str">
        <f>IF(W151="3:0",L152,IF(W151="3:1",L152,IF(W151="3:2",L152,IF(W151="2:3",L148,IF(W151="1:3",L148,IF(W151="0:3",L148,""))))))</f>
        <v>Turecký David (199) (PINK!)</v>
      </c>
      <c r="M191" s="22"/>
      <c r="N191" s="22"/>
      <c r="O191" s="22"/>
      <c r="P191" s="22"/>
      <c r="Q191" s="22"/>
      <c r="R191" s="22"/>
      <c r="S191" s="22"/>
      <c r="T191" s="22"/>
      <c r="U191" s="22"/>
      <c r="V191" s="22"/>
      <c r="W191" s="103"/>
      <c r="X191" s="99"/>
      <c r="Y191" s="99"/>
      <c r="Z191" s="99"/>
      <c r="AA191" s="99"/>
      <c r="AB191" s="99"/>
      <c r="AC191" s="99"/>
      <c r="AD191" s="99"/>
      <c r="AE191" s="99"/>
      <c r="AF191" s="99"/>
      <c r="AG191" s="105"/>
      <c r="AH191" s="99"/>
      <c r="AI191" s="155"/>
    </row>
    <row r="192" ht="12.75" customHeight="1">
      <c r="A192" s="103"/>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151"/>
      <c r="AA192" s="99"/>
      <c r="AB192" s="99"/>
      <c r="AC192" s="99"/>
      <c r="AD192" s="99"/>
      <c r="AE192" s="99"/>
      <c r="AF192" s="99"/>
      <c r="AG192" s="99"/>
      <c r="AH192" s="99"/>
      <c r="AI192" s="155"/>
    </row>
    <row r="193" ht="12.75" customHeight="1">
      <c r="A193" s="103"/>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151"/>
      <c r="AA193" s="99"/>
      <c r="AB193" s="99"/>
      <c r="AC193" s="99"/>
      <c r="AD193" s="99"/>
      <c r="AE193" s="99"/>
      <c r="AF193" s="99"/>
      <c r="AG193" s="99"/>
      <c r="AH193" s="99"/>
      <c r="AI193" s="155"/>
    </row>
    <row r="194" ht="12.75" customHeight="1">
      <c r="A194" s="117"/>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160" t="s">
        <v>173</v>
      </c>
      <c r="AA194" s="91"/>
      <c r="AB194" s="91"/>
      <c r="AC194" s="91"/>
      <c r="AD194" s="91"/>
      <c r="AE194" s="91"/>
      <c r="AF194" s="91"/>
      <c r="AG194" s="91"/>
      <c r="AH194" s="91"/>
      <c r="AI194" s="155"/>
    </row>
    <row r="195" ht="12.75" customHeight="1">
      <c r="A195" s="103"/>
      <c r="B195" s="99"/>
      <c r="C195" s="99"/>
      <c r="D195" s="99"/>
      <c r="E195" s="99"/>
      <c r="F195" s="99"/>
      <c r="G195" s="99"/>
      <c r="H195" s="99"/>
      <c r="I195" s="99"/>
      <c r="J195" s="99"/>
      <c r="K195" s="99"/>
      <c r="L195" s="107" t="str">
        <f>IF(X162="3:0",W158,IF(X162="3:1",W158,IF(X162="3:2",W158,IF(X162="2:3",W150,IF(X162="1:3",W150,IF(X162="0:3",W150,""))))))</f>
        <v>Anton Petr (199) (PINK!)</v>
      </c>
      <c r="M195" s="22"/>
      <c r="N195" s="22"/>
      <c r="O195" s="22"/>
      <c r="P195" s="22"/>
      <c r="Q195" s="22"/>
      <c r="R195" s="22"/>
      <c r="S195" s="22"/>
      <c r="T195" s="22"/>
      <c r="U195" s="22"/>
      <c r="V195" s="22"/>
      <c r="W195" s="95"/>
      <c r="X195" s="95"/>
      <c r="Y195" s="95"/>
      <c r="Z195" s="95"/>
      <c r="AA195" s="95"/>
      <c r="AB195" s="95"/>
      <c r="AC195" s="95"/>
      <c r="AD195" s="95"/>
      <c r="AE195" s="95"/>
      <c r="AF195" s="95"/>
      <c r="AG195" s="95"/>
      <c r="AH195" s="99"/>
      <c r="AI195" s="155"/>
    </row>
    <row r="196" ht="12.75" customHeight="1">
      <c r="A196" s="103"/>
      <c r="B196" s="99"/>
      <c r="C196" s="99"/>
      <c r="D196" s="99"/>
      <c r="E196" s="99"/>
      <c r="F196" s="99"/>
      <c r="G196" s="99"/>
      <c r="H196" s="99"/>
      <c r="I196" s="99"/>
      <c r="J196" s="99"/>
      <c r="K196" s="99"/>
      <c r="L196" s="95"/>
      <c r="M196" s="99"/>
      <c r="N196" s="95"/>
      <c r="O196" s="95"/>
      <c r="P196" s="95"/>
      <c r="Q196" s="95"/>
      <c r="R196" s="95"/>
      <c r="S196" s="95"/>
      <c r="T196" s="95"/>
      <c r="U196" s="95"/>
      <c r="V196" s="100"/>
      <c r="W196" s="101" t="str">
        <f>IF(W197="3:0",L195,IF(W197="3:1",L195,IF(W197="3:2",L195,IF(W197="2:3",L197,IF(W197="1:3",L197,IF(W197="0:3",L197,""))))))</f>
        <v>Anton Petr (199) (PINK!)</v>
      </c>
      <c r="X196" s="22"/>
      <c r="Y196" s="22"/>
      <c r="Z196" s="22"/>
      <c r="AA196" s="22"/>
      <c r="AB196" s="22"/>
      <c r="AC196" s="22"/>
      <c r="AD196" s="22"/>
      <c r="AE196" s="22"/>
      <c r="AF196" s="22"/>
      <c r="AG196" s="22"/>
      <c r="AH196" s="99"/>
      <c r="AI196" s="155"/>
    </row>
    <row r="197" ht="12.75" customHeight="1">
      <c r="A197" s="103"/>
      <c r="B197" s="99"/>
      <c r="C197" s="99"/>
      <c r="D197" s="99"/>
      <c r="E197" s="99"/>
      <c r="F197" s="99"/>
      <c r="G197" s="99"/>
      <c r="H197" s="99"/>
      <c r="I197" s="99"/>
      <c r="J197" s="99"/>
      <c r="K197" s="99"/>
      <c r="L197" s="107" t="str">
        <f>IF(X164="3:0",W175,IF(X164="3:1",W175,IF(X164="3:2",W175,IF(X164="2:3",W166,IF(X164="1:3",W166,IF(X164="0:3",W166,""))))))</f>
        <v>Hůlka Jiří (199) (PINK!)</v>
      </c>
      <c r="M197" s="22"/>
      <c r="N197" s="22"/>
      <c r="O197" s="22"/>
      <c r="P197" s="22"/>
      <c r="Q197" s="22"/>
      <c r="R197" s="22"/>
      <c r="S197" s="22"/>
      <c r="T197" s="22"/>
      <c r="U197" s="22"/>
      <c r="V197" s="22"/>
      <c r="W197" s="102" t="s">
        <v>36</v>
      </c>
      <c r="AH197" s="99"/>
      <c r="AI197" s="155"/>
    </row>
    <row r="198" ht="12.75" customHeight="1">
      <c r="A198" s="114"/>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5"/>
      <c r="AA198" s="111"/>
      <c r="AB198" s="111"/>
      <c r="AC198" s="111"/>
      <c r="AD198" s="111"/>
      <c r="AE198" s="111"/>
      <c r="AF198" s="111"/>
      <c r="AG198" s="111"/>
      <c r="AH198" s="111"/>
      <c r="AI198" s="155"/>
    </row>
    <row r="199" ht="12.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ht="12.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ht="12.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ht="12.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ht="12.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ht="12.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ht="12.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ht="12.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ht="12.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ht="12.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ht="12.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ht="12.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row>
    <row r="211" ht="12.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row>
    <row r="212" ht="12.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row>
    <row r="213" ht="12.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row>
    <row r="214" ht="12.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row>
    <row r="215" ht="12.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row>
    <row r="216" ht="12.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row>
    <row r="217" ht="12.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row>
    <row r="218" ht="12.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row>
    <row r="219" ht="12.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row>
    <row r="220" ht="12.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row>
    <row r="221" ht="12.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row>
    <row r="222" ht="12.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row>
    <row r="223" ht="12.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row>
    <row r="224" ht="12.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row>
    <row r="225" ht="12.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row>
    <row r="226" ht="12.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row>
    <row r="227" ht="12.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row>
    <row r="228" ht="12.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row>
    <row r="229" ht="12.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row>
    <row r="230" ht="12.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row>
    <row r="231" ht="12.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row>
    <row r="232" ht="12.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row>
    <row r="233" ht="12.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row>
    <row r="234" ht="12.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row>
    <row r="235" ht="12.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row>
    <row r="236" ht="12.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row>
    <row r="237" ht="12.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row>
    <row r="238" ht="12.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row>
    <row r="239" ht="12.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row>
    <row r="240" ht="12.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row>
    <row r="241" ht="12.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row>
    <row r="242" ht="12.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row>
    <row r="243" ht="12.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row>
    <row r="244" ht="12.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row>
    <row r="245" ht="12.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row>
    <row r="246" ht="12.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row>
    <row r="247" ht="12.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ht="12.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ht="12.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ht="12.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ht="12.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ht="12.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ht="12.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ht="12.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ht="12.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ht="12.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row>
    <row r="257" ht="12.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row>
    <row r="258" ht="12.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row>
    <row r="259" ht="12.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row>
    <row r="260" ht="12.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row>
    <row r="261" ht="12.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row>
    <row r="262" ht="12.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row>
    <row r="263" ht="12.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row>
    <row r="264" ht="12.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row>
    <row r="265" ht="12.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row>
    <row r="266" ht="12.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row>
    <row r="267" ht="12.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row>
    <row r="268" ht="12.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row>
    <row r="269" ht="12.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row>
    <row r="270" ht="12.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row>
    <row r="271" ht="12.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row>
    <row r="272" ht="12.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row>
    <row r="273" ht="12.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row>
    <row r="274" ht="12.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row>
    <row r="275" ht="12.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row>
    <row r="276" ht="12.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row>
    <row r="277" ht="12.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row>
    <row r="278" ht="12.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row>
    <row r="279" ht="12.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row>
    <row r="280" ht="12.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row>
    <row r="281" ht="12.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row>
    <row r="282" ht="12.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row>
    <row r="28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row>
    <row r="287"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row>
    <row r="288"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row>
    <row r="289"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row>
    <row r="290"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row>
    <row r="291"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row>
    <row r="292"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row>
    <row r="293"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row>
    <row r="294"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row>
    <row r="295"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row>
    <row r="29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row>
    <row r="297"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row>
    <row r="298"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row>
    <row r="299"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row>
    <row r="300" ht="15.7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row>
    <row r="301" ht="15.7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row>
    <row r="302" ht="15.7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row>
    <row r="303" ht="15.7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row>
    <row r="304" ht="15.7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row>
    <row r="305" ht="15.7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row>
    <row r="306" ht="15.7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row>
    <row r="307" ht="15.7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row>
    <row r="308" ht="15.7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row>
    <row r="309" ht="15.7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row>
    <row r="310" ht="15.7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row>
    <row r="311" ht="15.7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row>
    <row r="312" ht="15.7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row>
    <row r="313" ht="15.7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row>
    <row r="314" ht="15.7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row>
    <row r="315" ht="15.7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row>
    <row r="316" ht="15.7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row>
    <row r="317" ht="15.7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row>
    <row r="318" ht="15.7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row>
    <row r="319" ht="15.7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row>
    <row r="320" ht="15.7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row>
    <row r="321" ht="15.7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row>
    <row r="322" ht="15.7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row>
    <row r="323" ht="15.7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row>
    <row r="324" ht="15.7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row>
    <row r="325" ht="15.7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row>
    <row r="326" ht="15.7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row>
    <row r="327" ht="15.7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row>
    <row r="328" ht="15.7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row>
    <row r="329" ht="15.7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row>
    <row r="330" ht="15.7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row>
    <row r="331" ht="15.7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row>
    <row r="332" ht="15.7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row>
    <row r="333" ht="15.7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row>
    <row r="334" ht="15.7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row>
    <row r="335" ht="15.7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row>
    <row r="336" ht="15.7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row>
    <row r="337" ht="15.7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row>
    <row r="338" ht="15.7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row>
    <row r="339" ht="15.7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row>
    <row r="340" ht="15.7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row>
    <row r="341" ht="15.7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row>
    <row r="342" ht="15.7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row>
    <row r="343" ht="15.7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row>
    <row r="344" ht="15.7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row>
    <row r="345" ht="15.7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row>
    <row r="346" ht="15.7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row>
    <row r="347" ht="15.7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row>
    <row r="348" ht="15.7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row>
    <row r="349" ht="15.7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row>
    <row r="350" ht="15.7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row>
    <row r="351" ht="15.7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row>
    <row r="352" ht="15.7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row>
    <row r="353" ht="15.7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row>
    <row r="354" ht="15.7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row>
    <row r="355" ht="15.7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row>
    <row r="356" ht="15.7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row>
    <row r="357" ht="15.7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row>
    <row r="358" ht="15.7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row>
    <row r="359" ht="15.7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row>
    <row r="360" ht="15.7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row>
    <row r="361" ht="15.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row>
    <row r="362" ht="15.7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row>
    <row r="363" ht="15.7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row>
    <row r="364" ht="15.7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row>
    <row r="365" ht="15.7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row>
    <row r="366" ht="15.7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row>
    <row r="367" ht="15.7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row>
    <row r="368" ht="15.7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row>
    <row r="369" ht="15.7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row>
    <row r="370" ht="15.7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row>
    <row r="371" ht="15.7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row>
    <row r="372" ht="15.7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row>
    <row r="373" ht="15.7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row>
    <row r="374" ht="15.7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row>
    <row r="375" ht="15.7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row>
    <row r="932" ht="15.75" customHeight="1">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row>
    <row r="933" ht="15.75" customHeight="1">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row>
    <row r="934" ht="15.75" customHeight="1">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row>
    <row r="935" ht="15.75" customHeight="1">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row>
    <row r="936" ht="15.75" customHeight="1">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row>
    <row r="937" ht="15.75" customHeight="1">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row>
    <row r="938" ht="15.75" customHeight="1">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row>
    <row r="939" ht="15.75" customHeight="1">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row>
    <row r="940" ht="15.75" customHeight="1">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row>
    <row r="941" ht="15.75" customHeight="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row>
    <row r="942" ht="15.75" customHeight="1">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row>
    <row r="943" ht="15.75" customHeight="1">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row>
    <row r="944" ht="15.75" customHeight="1">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row>
    <row r="945" ht="15.75" customHeight="1">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row>
    <row r="946" ht="15.75" customHeight="1">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row>
    <row r="947" ht="15.75" customHeight="1">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row>
    <row r="948" ht="15.75" customHeight="1">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row>
    <row r="949" ht="15.75" customHeight="1">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row>
    <row r="950" ht="15.75" customHeight="1">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row>
    <row r="951" ht="15.75" customHeight="1">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row>
    <row r="952" ht="15.75" customHeight="1">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row>
    <row r="953" ht="15.75" customHeight="1">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row>
    <row r="954" ht="15.75" customHeight="1">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row>
    <row r="955" ht="15.75" customHeight="1">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row>
    <row r="956" ht="15.75" customHeight="1">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row>
    <row r="957" ht="15.75" customHeight="1">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row>
    <row r="958" ht="15.75" customHeight="1">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row>
    <row r="959" ht="15.75" customHeight="1">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row>
    <row r="960" ht="15.75" customHeight="1">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row>
    <row r="961" ht="15.75" customHeight="1">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row>
    <row r="962" ht="15.75" customHeight="1">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row>
    <row r="963" ht="15.75" customHeight="1">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row>
    <row r="964" ht="15.75" customHeight="1">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row>
    <row r="965" ht="15.75" customHeight="1">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row>
    <row r="966" ht="15.75" customHeight="1">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row>
    <row r="967" ht="15.75" customHeight="1">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row>
    <row r="968" ht="15.75" customHeight="1">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row>
    <row r="969" ht="15.75" customHeight="1">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row>
    <row r="970" ht="15.75" customHeight="1">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row>
    <row r="971" ht="15.75" customHeight="1">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row>
    <row r="972" ht="15.75" customHeight="1">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row>
    <row r="973" ht="15.75" customHeight="1">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row>
    <row r="974" ht="15.75" customHeight="1">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row>
    <row r="975" ht="15.75" customHeight="1">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row>
    <row r="976" ht="15.75" customHeight="1">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row>
    <row r="977" ht="15.75" customHeight="1">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row>
    <row r="978" ht="15.75" customHeight="1">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row>
    <row r="979" ht="15.75" customHeight="1">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row>
    <row r="980" ht="15.75" customHeight="1">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row>
    <row r="981" ht="15.75" customHeight="1">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row>
    <row r="982" ht="15.75" customHeight="1">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row>
    <row r="983" ht="15.75" customHeight="1">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row>
    <row r="984" ht="15.75" customHeight="1">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row>
    <row r="985" ht="15.75" customHeight="1">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row>
    <row r="986" ht="15.75" customHeight="1">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row>
    <row r="987" ht="15.75" customHeight="1">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row>
    <row r="988" ht="15.75" customHeight="1">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row>
    <row r="989" ht="15.75" customHeight="1">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row>
    <row r="990" ht="15.75" customHeight="1">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row>
    <row r="991" ht="15.75" customHeight="1">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row>
    <row r="992" ht="15.75" customHeight="1">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row>
    <row r="993" ht="15.75" customHeight="1">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row>
    <row r="994" ht="15.75" customHeight="1">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row>
    <row r="995" ht="15.75" customHeight="1">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row>
    <row r="996" ht="15.75" customHeight="1">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row>
    <row r="997" ht="15.75" customHeight="1">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row>
    <row r="998" ht="15.75" customHeight="1">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row>
    <row r="999" ht="15.75" customHeight="1">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c r="AB999" s="89"/>
      <c r="AC999" s="89"/>
      <c r="AD999" s="89"/>
      <c r="AE999" s="89"/>
      <c r="AF999" s="89"/>
      <c r="AG999" s="89"/>
      <c r="AH999" s="89"/>
      <c r="AI999" s="89"/>
    </row>
    <row r="1000" ht="15.75" customHeight="1">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c r="AA1000" s="89"/>
      <c r="AB1000" s="89"/>
      <c r="AC1000" s="89"/>
      <c r="AD1000" s="89"/>
      <c r="AE1000" s="89"/>
      <c r="AF1000" s="89"/>
      <c r="AG1000" s="89"/>
      <c r="AH1000" s="89"/>
      <c r="AI1000" s="89"/>
    </row>
    <row r="1001" ht="15.75" customHeight="1">
      <c r="A1001" s="89"/>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c r="X1001" s="89"/>
      <c r="Y1001" s="89"/>
      <c r="Z1001" s="89"/>
      <c r="AA1001" s="89"/>
      <c r="AB1001" s="89"/>
      <c r="AC1001" s="89"/>
      <c r="AD1001" s="89"/>
      <c r="AE1001" s="89"/>
      <c r="AF1001" s="89"/>
      <c r="AG1001" s="89"/>
      <c r="AH1001" s="89"/>
      <c r="AI1001" s="89"/>
    </row>
    <row r="1002" ht="15.75" customHeight="1">
      <c r="A1002" s="89"/>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c r="X1002" s="89"/>
      <c r="Y1002" s="89"/>
      <c r="Z1002" s="89"/>
      <c r="AA1002" s="89"/>
      <c r="AB1002" s="89"/>
      <c r="AC1002" s="89"/>
      <c r="AD1002" s="89"/>
      <c r="AE1002" s="89"/>
      <c r="AF1002" s="89"/>
      <c r="AG1002" s="89"/>
      <c r="AH1002" s="89"/>
      <c r="AI1002" s="89"/>
    </row>
    <row r="1003" ht="15.75" customHeight="1">
      <c r="A1003" s="89"/>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c r="X1003" s="89"/>
      <c r="Y1003" s="89"/>
      <c r="Z1003" s="89"/>
      <c r="AA1003" s="89"/>
      <c r="AB1003" s="89"/>
      <c r="AC1003" s="89"/>
      <c r="AD1003" s="89"/>
      <c r="AE1003" s="89"/>
      <c r="AF1003" s="89"/>
      <c r="AG1003" s="89"/>
      <c r="AH1003" s="89"/>
      <c r="AI1003" s="89"/>
    </row>
    <row r="1004" ht="15.75" customHeight="1">
      <c r="A1004" s="89"/>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c r="X1004" s="89"/>
      <c r="Y1004" s="89"/>
      <c r="Z1004" s="89"/>
      <c r="AA1004" s="89"/>
      <c r="AB1004" s="89"/>
      <c r="AC1004" s="89"/>
      <c r="AD1004" s="89"/>
      <c r="AE1004" s="89"/>
      <c r="AF1004" s="89"/>
      <c r="AG1004" s="89"/>
      <c r="AH1004" s="89"/>
      <c r="AI1004" s="89"/>
    </row>
    <row r="1005" ht="15.75" customHeight="1">
      <c r="A1005" s="89"/>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c r="X1005" s="89"/>
      <c r="Y1005" s="89"/>
      <c r="Z1005" s="89"/>
      <c r="AA1005" s="89"/>
      <c r="AB1005" s="89"/>
      <c r="AC1005" s="89"/>
      <c r="AD1005" s="89"/>
      <c r="AE1005" s="89"/>
      <c r="AF1005" s="89"/>
      <c r="AG1005" s="89"/>
      <c r="AH1005" s="89"/>
      <c r="AI1005" s="89"/>
    </row>
    <row r="1006" ht="15.75" customHeight="1">
      <c r="A1006" s="89"/>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c r="X1006" s="89"/>
      <c r="Y1006" s="89"/>
      <c r="Z1006" s="89"/>
      <c r="AA1006" s="89"/>
      <c r="AB1006" s="89"/>
      <c r="AC1006" s="89"/>
      <c r="AD1006" s="89"/>
      <c r="AE1006" s="89"/>
      <c r="AF1006" s="89"/>
      <c r="AG1006" s="89"/>
      <c r="AH1006" s="89"/>
      <c r="AI1006" s="89"/>
    </row>
    <row r="1007" ht="15.75" customHeight="1">
      <c r="A1007" s="89"/>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c r="X1007" s="89"/>
      <c r="Y1007" s="89"/>
      <c r="Z1007" s="89"/>
      <c r="AA1007" s="89"/>
      <c r="AB1007" s="89"/>
      <c r="AC1007" s="89"/>
      <c r="AD1007" s="89"/>
      <c r="AE1007" s="89"/>
      <c r="AF1007" s="89"/>
      <c r="AG1007" s="89"/>
      <c r="AH1007" s="89"/>
      <c r="AI1007" s="89"/>
    </row>
    <row r="1008" ht="15.75" customHeight="1">
      <c r="A1008" s="89"/>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c r="X1008" s="89"/>
      <c r="Y1008" s="89"/>
      <c r="Z1008" s="89"/>
      <c r="AA1008" s="89"/>
      <c r="AB1008" s="89"/>
      <c r="AC1008" s="89"/>
      <c r="AD1008" s="89"/>
      <c r="AE1008" s="89"/>
      <c r="AF1008" s="89"/>
      <c r="AG1008" s="89"/>
      <c r="AH1008" s="89"/>
      <c r="AI1008" s="89"/>
    </row>
    <row r="1009" ht="15.75" customHeight="1">
      <c r="A1009" s="89"/>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c r="X1009" s="89"/>
      <c r="Y1009" s="89"/>
      <c r="Z1009" s="89"/>
      <c r="AA1009" s="89"/>
      <c r="AB1009" s="89"/>
      <c r="AC1009" s="89"/>
      <c r="AD1009" s="89"/>
      <c r="AE1009" s="89"/>
      <c r="AF1009" s="89"/>
      <c r="AG1009" s="89"/>
      <c r="AH1009" s="89"/>
      <c r="AI1009" s="89"/>
    </row>
    <row r="1010" ht="15.75" customHeight="1">
      <c r="A1010" s="89"/>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c r="X1010" s="89"/>
      <c r="Y1010" s="89"/>
      <c r="Z1010" s="89"/>
      <c r="AA1010" s="89"/>
      <c r="AB1010" s="89"/>
      <c r="AC1010" s="89"/>
      <c r="AD1010" s="89"/>
      <c r="AE1010" s="89"/>
      <c r="AF1010" s="89"/>
      <c r="AG1010" s="89"/>
      <c r="AH1010" s="89"/>
      <c r="AI1010" s="89"/>
    </row>
    <row r="1011" ht="15.75" customHeight="1">
      <c r="A1011" s="89"/>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c r="X1011" s="89"/>
      <c r="Y1011" s="89"/>
      <c r="Z1011" s="89"/>
      <c r="AA1011" s="89"/>
      <c r="AB1011" s="89"/>
      <c r="AC1011" s="89"/>
      <c r="AD1011" s="89"/>
      <c r="AE1011" s="89"/>
      <c r="AF1011" s="89"/>
      <c r="AG1011" s="89"/>
      <c r="AH1011" s="89"/>
      <c r="AI1011" s="89"/>
    </row>
    <row r="1012" ht="15.75" customHeight="1">
      <c r="A1012" s="89"/>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c r="X1012" s="89"/>
      <c r="Y1012" s="89"/>
      <c r="Z1012" s="89"/>
      <c r="AA1012" s="89"/>
      <c r="AB1012" s="89"/>
      <c r="AC1012" s="89"/>
      <c r="AD1012" s="89"/>
      <c r="AE1012" s="89"/>
      <c r="AF1012" s="89"/>
      <c r="AG1012" s="89"/>
      <c r="AH1012" s="89"/>
      <c r="AI1012" s="89"/>
    </row>
    <row r="1013" ht="15.75" customHeight="1">
      <c r="A1013" s="89"/>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c r="X1013" s="89"/>
      <c r="Y1013" s="89"/>
      <c r="Z1013" s="89"/>
      <c r="AA1013" s="89"/>
      <c r="AB1013" s="89"/>
      <c r="AC1013" s="89"/>
      <c r="AD1013" s="89"/>
      <c r="AE1013" s="89"/>
      <c r="AF1013" s="89"/>
      <c r="AG1013" s="89"/>
      <c r="AH1013" s="89"/>
      <c r="AI1013" s="89"/>
    </row>
    <row r="1014" ht="15.75" customHeight="1">
      <c r="A1014" s="89"/>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c r="X1014" s="89"/>
      <c r="Y1014" s="89"/>
      <c r="Z1014" s="89"/>
      <c r="AA1014" s="89"/>
      <c r="AB1014" s="89"/>
      <c r="AC1014" s="89"/>
      <c r="AD1014" s="89"/>
      <c r="AE1014" s="89"/>
      <c r="AF1014" s="89"/>
      <c r="AG1014" s="89"/>
      <c r="AH1014" s="89"/>
      <c r="AI1014" s="89"/>
    </row>
    <row r="1015" ht="15.75" customHeight="1">
      <c r="A1015" s="89"/>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c r="X1015" s="89"/>
      <c r="Y1015" s="89"/>
      <c r="Z1015" s="89"/>
      <c r="AA1015" s="89"/>
      <c r="AB1015" s="89"/>
      <c r="AC1015" s="89"/>
      <c r="AD1015" s="89"/>
      <c r="AE1015" s="89"/>
      <c r="AF1015" s="89"/>
      <c r="AG1015" s="89"/>
      <c r="AH1015" s="89"/>
      <c r="AI1015" s="89"/>
    </row>
    <row r="1016" ht="15.75" customHeight="1">
      <c r="A1016" s="89"/>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c r="X1016" s="89"/>
      <c r="Y1016" s="89"/>
      <c r="Z1016" s="89"/>
      <c r="AA1016" s="89"/>
      <c r="AB1016" s="89"/>
      <c r="AC1016" s="89"/>
      <c r="AD1016" s="89"/>
      <c r="AE1016" s="89"/>
      <c r="AF1016" s="89"/>
      <c r="AG1016" s="89"/>
      <c r="AH1016" s="89"/>
      <c r="AI1016" s="89"/>
    </row>
    <row r="1017" ht="15.75" customHeight="1">
      <c r="A1017" s="89"/>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c r="X1017" s="89"/>
      <c r="Y1017" s="89"/>
      <c r="Z1017" s="89"/>
      <c r="AA1017" s="89"/>
      <c r="AB1017" s="89"/>
      <c r="AC1017" s="89"/>
      <c r="AD1017" s="89"/>
      <c r="AE1017" s="89"/>
      <c r="AF1017" s="89"/>
      <c r="AG1017" s="89"/>
      <c r="AH1017" s="89"/>
      <c r="AI1017" s="89"/>
    </row>
    <row r="1018" ht="15.75" customHeight="1">
      <c r="A1018" s="89"/>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c r="X1018" s="89"/>
      <c r="Y1018" s="89"/>
      <c r="Z1018" s="89"/>
      <c r="AA1018" s="89"/>
      <c r="AB1018" s="89"/>
      <c r="AC1018" s="89"/>
      <c r="AD1018" s="89"/>
      <c r="AE1018" s="89"/>
      <c r="AF1018" s="89"/>
      <c r="AG1018" s="89"/>
      <c r="AH1018" s="89"/>
      <c r="AI1018" s="89"/>
    </row>
    <row r="1019" ht="15.75" customHeight="1">
      <c r="A1019" s="89"/>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c r="X1019" s="89"/>
      <c r="Y1019" s="89"/>
      <c r="Z1019" s="89"/>
      <c r="AA1019" s="89"/>
      <c r="AB1019" s="89"/>
      <c r="AC1019" s="89"/>
      <c r="AD1019" s="89"/>
      <c r="AE1019" s="89"/>
      <c r="AF1019" s="89"/>
      <c r="AG1019" s="89"/>
      <c r="AH1019" s="89"/>
      <c r="AI1019" s="89"/>
    </row>
    <row r="1020" ht="15.75" customHeight="1">
      <c r="A1020" s="89"/>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c r="X1020" s="89"/>
      <c r="Y1020" s="89"/>
      <c r="Z1020" s="89"/>
      <c r="AA1020" s="89"/>
      <c r="AB1020" s="89"/>
      <c r="AC1020" s="89"/>
      <c r="AD1020" s="89"/>
      <c r="AE1020" s="89"/>
      <c r="AF1020" s="89"/>
      <c r="AG1020" s="89"/>
      <c r="AH1020" s="89"/>
      <c r="AI1020" s="89"/>
    </row>
    <row r="1021" ht="15.75" customHeight="1">
      <c r="A1021" s="89"/>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c r="X1021" s="89"/>
      <c r="Y1021" s="89"/>
      <c r="Z1021" s="89"/>
      <c r="AA1021" s="89"/>
      <c r="AB1021" s="89"/>
      <c r="AC1021" s="89"/>
      <c r="AD1021" s="89"/>
      <c r="AE1021" s="89"/>
      <c r="AF1021" s="89"/>
      <c r="AG1021" s="89"/>
      <c r="AH1021" s="89"/>
      <c r="AI1021" s="89"/>
    </row>
    <row r="1022" ht="15.75" customHeight="1">
      <c r="A1022" s="89"/>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c r="X1022" s="89"/>
      <c r="Y1022" s="89"/>
      <c r="Z1022" s="89"/>
      <c r="AA1022" s="89"/>
      <c r="AB1022" s="89"/>
      <c r="AC1022" s="89"/>
      <c r="AD1022" s="89"/>
      <c r="AE1022" s="89"/>
      <c r="AF1022" s="89"/>
      <c r="AG1022" s="89"/>
      <c r="AH1022" s="89"/>
      <c r="AI1022" s="89"/>
    </row>
    <row r="1023" ht="15.75" customHeight="1">
      <c r="A1023" s="89"/>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c r="X1023" s="89"/>
      <c r="Y1023" s="89"/>
      <c r="Z1023" s="89"/>
      <c r="AA1023" s="89"/>
      <c r="AB1023" s="89"/>
      <c r="AC1023" s="89"/>
      <c r="AD1023" s="89"/>
      <c r="AE1023" s="89"/>
      <c r="AF1023" s="89"/>
      <c r="AG1023" s="89"/>
      <c r="AH1023" s="89"/>
      <c r="AI1023" s="89"/>
    </row>
    <row r="1024" ht="15.75" customHeight="1">
      <c r="A1024" s="89"/>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c r="X1024" s="89"/>
      <c r="Y1024" s="89"/>
      <c r="Z1024" s="89"/>
      <c r="AA1024" s="89"/>
      <c r="AB1024" s="89"/>
      <c r="AC1024" s="89"/>
      <c r="AD1024" s="89"/>
      <c r="AE1024" s="89"/>
      <c r="AF1024" s="89"/>
      <c r="AG1024" s="89"/>
      <c r="AH1024" s="89"/>
      <c r="AI1024" s="89"/>
    </row>
    <row r="1025" ht="15.75" customHeight="1">
      <c r="A1025" s="89"/>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c r="X1025" s="89"/>
      <c r="Y1025" s="89"/>
      <c r="Z1025" s="89"/>
      <c r="AA1025" s="89"/>
      <c r="AB1025" s="89"/>
      <c r="AC1025" s="89"/>
      <c r="AD1025" s="89"/>
      <c r="AE1025" s="89"/>
      <c r="AF1025" s="89"/>
      <c r="AG1025" s="89"/>
      <c r="AH1025" s="89"/>
      <c r="AI1025" s="89"/>
    </row>
    <row r="1026" ht="15.75" customHeight="1">
      <c r="A1026" s="89"/>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c r="X1026" s="89"/>
      <c r="Y1026" s="89"/>
      <c r="Z1026" s="89"/>
      <c r="AA1026" s="89"/>
      <c r="AB1026" s="89"/>
      <c r="AC1026" s="89"/>
      <c r="AD1026" s="89"/>
      <c r="AE1026" s="89"/>
      <c r="AF1026" s="89"/>
      <c r="AG1026" s="89"/>
      <c r="AH1026" s="89"/>
      <c r="AI1026" s="89"/>
    </row>
    <row r="1027" ht="15.75" customHeight="1">
      <c r="A1027" s="89"/>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c r="X1027" s="89"/>
      <c r="Y1027" s="89"/>
      <c r="Z1027" s="89"/>
      <c r="AA1027" s="89"/>
      <c r="AB1027" s="89"/>
      <c r="AC1027" s="89"/>
      <c r="AD1027" s="89"/>
      <c r="AE1027" s="89"/>
      <c r="AF1027" s="89"/>
      <c r="AG1027" s="89"/>
      <c r="AH1027" s="89"/>
      <c r="AI1027" s="89"/>
    </row>
    <row r="1028" ht="15.75" customHeight="1">
      <c r="A1028" s="89"/>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c r="X1028" s="89"/>
      <c r="Y1028" s="89"/>
      <c r="Z1028" s="89"/>
      <c r="AA1028" s="89"/>
      <c r="AB1028" s="89"/>
      <c r="AC1028" s="89"/>
      <c r="AD1028" s="89"/>
      <c r="AE1028" s="89"/>
      <c r="AF1028" s="89"/>
      <c r="AG1028" s="89"/>
      <c r="AH1028" s="89"/>
      <c r="AI1028" s="89"/>
    </row>
    <row r="1029" ht="15.75" customHeight="1">
      <c r="A1029" s="89"/>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row>
    <row r="1030" ht="15.75" customHeight="1">
      <c r="A1030" s="89"/>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c r="X1030" s="89"/>
      <c r="Y1030" s="89"/>
      <c r="Z1030" s="89"/>
      <c r="AA1030" s="89"/>
      <c r="AB1030" s="89"/>
      <c r="AC1030" s="89"/>
      <c r="AD1030" s="89"/>
      <c r="AE1030" s="89"/>
      <c r="AF1030" s="89"/>
      <c r="AG1030" s="89"/>
      <c r="AH1030" s="89"/>
      <c r="AI1030" s="89"/>
    </row>
    <row r="1031" ht="15.75" customHeight="1">
      <c r="A1031" s="89"/>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89"/>
    </row>
    <row r="1032" ht="15.75" customHeight="1">
      <c r="A1032" s="89"/>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c r="X1032" s="89"/>
      <c r="Y1032" s="89"/>
      <c r="Z1032" s="89"/>
      <c r="AA1032" s="89"/>
      <c r="AB1032" s="89"/>
      <c r="AC1032" s="89"/>
      <c r="AD1032" s="89"/>
      <c r="AE1032" s="89"/>
      <c r="AF1032" s="89"/>
      <c r="AG1032" s="89"/>
      <c r="AH1032" s="89"/>
      <c r="AI1032" s="89"/>
    </row>
    <row r="1033" ht="15.75" customHeight="1">
      <c r="A1033" s="89"/>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c r="X1033" s="89"/>
      <c r="Y1033" s="89"/>
      <c r="Z1033" s="89"/>
      <c r="AA1033" s="89"/>
      <c r="AB1033" s="89"/>
      <c r="AC1033" s="89"/>
      <c r="AD1033" s="89"/>
      <c r="AE1033" s="89"/>
      <c r="AF1033" s="89"/>
      <c r="AG1033" s="89"/>
      <c r="AH1033" s="89"/>
      <c r="AI1033" s="89"/>
    </row>
    <row r="1034" ht="15.75" customHeight="1">
      <c r="A1034" s="89"/>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c r="X1034" s="89"/>
      <c r="Y1034" s="89"/>
      <c r="Z1034" s="89"/>
      <c r="AA1034" s="89"/>
      <c r="AB1034" s="89"/>
      <c r="AC1034" s="89"/>
      <c r="AD1034" s="89"/>
      <c r="AE1034" s="89"/>
      <c r="AF1034" s="89"/>
      <c r="AG1034" s="89"/>
      <c r="AH1034" s="89"/>
      <c r="AI1034" s="89"/>
    </row>
    <row r="1035" ht="15.75" customHeight="1">
      <c r="A1035" s="89"/>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89"/>
    </row>
    <row r="1036" ht="15.75" customHeight="1">
      <c r="A1036" s="89"/>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c r="X1036" s="89"/>
      <c r="Y1036" s="89"/>
      <c r="Z1036" s="89"/>
      <c r="AA1036" s="89"/>
      <c r="AB1036" s="89"/>
      <c r="AC1036" s="89"/>
      <c r="AD1036" s="89"/>
      <c r="AE1036" s="89"/>
      <c r="AF1036" s="89"/>
      <c r="AG1036" s="89"/>
      <c r="AH1036" s="89"/>
      <c r="AI1036" s="89"/>
    </row>
    <row r="1037" ht="15.75" customHeight="1">
      <c r="A1037" s="89"/>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89"/>
    </row>
    <row r="1038" ht="15.75" customHeight="1">
      <c r="A1038" s="89"/>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c r="X1038" s="89"/>
      <c r="Y1038" s="89"/>
      <c r="Z1038" s="89"/>
      <c r="AA1038" s="89"/>
      <c r="AB1038" s="89"/>
      <c r="AC1038" s="89"/>
      <c r="AD1038" s="89"/>
      <c r="AE1038" s="89"/>
      <c r="AF1038" s="89"/>
      <c r="AG1038" s="89"/>
      <c r="AH1038" s="89"/>
      <c r="AI1038" s="89"/>
    </row>
    <row r="1039" ht="15.75" customHeight="1">
      <c r="A1039" s="89"/>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c r="X1039" s="89"/>
      <c r="Y1039" s="89"/>
      <c r="Z1039" s="89"/>
      <c r="AA1039" s="89"/>
      <c r="AB1039" s="89"/>
      <c r="AC1039" s="89"/>
      <c r="AD1039" s="89"/>
      <c r="AE1039" s="89"/>
      <c r="AF1039" s="89"/>
      <c r="AG1039" s="89"/>
      <c r="AH1039" s="89"/>
      <c r="AI1039" s="89"/>
    </row>
    <row r="1040" ht="15.75" customHeight="1">
      <c r="A1040" s="89"/>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c r="X1040" s="89"/>
      <c r="Y1040" s="89"/>
      <c r="Z1040" s="89"/>
      <c r="AA1040" s="89"/>
      <c r="AB1040" s="89"/>
      <c r="AC1040" s="89"/>
      <c r="AD1040" s="89"/>
      <c r="AE1040" s="89"/>
      <c r="AF1040" s="89"/>
      <c r="AG1040" s="89"/>
      <c r="AH1040" s="89"/>
      <c r="AI1040" s="89"/>
    </row>
    <row r="1041" ht="15.75" customHeight="1">
      <c r="A1041" s="89"/>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c r="X1041" s="89"/>
      <c r="Y1041" s="89"/>
      <c r="Z1041" s="89"/>
      <c r="AA1041" s="89"/>
      <c r="AB1041" s="89"/>
      <c r="AC1041" s="89"/>
      <c r="AD1041" s="89"/>
      <c r="AE1041" s="89"/>
      <c r="AF1041" s="89"/>
      <c r="AG1041" s="89"/>
      <c r="AH1041" s="89"/>
      <c r="AI1041" s="89"/>
    </row>
    <row r="1042" ht="15.75" customHeight="1">
      <c r="A1042" s="89"/>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c r="X1042" s="89"/>
      <c r="Y1042" s="89"/>
      <c r="Z1042" s="89"/>
      <c r="AA1042" s="89"/>
      <c r="AB1042" s="89"/>
      <c r="AC1042" s="89"/>
      <c r="AD1042" s="89"/>
      <c r="AE1042" s="89"/>
      <c r="AF1042" s="89"/>
      <c r="AG1042" s="89"/>
      <c r="AH1042" s="89"/>
      <c r="AI1042" s="89"/>
    </row>
    <row r="1043" ht="15.75" customHeight="1">
      <c r="A1043" s="89"/>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G1043" s="89"/>
      <c r="AH1043" s="89"/>
      <c r="AI1043" s="89"/>
    </row>
    <row r="1044" ht="15.75" customHeight="1">
      <c r="A1044" s="89"/>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c r="X1044" s="89"/>
      <c r="Y1044" s="89"/>
      <c r="Z1044" s="89"/>
      <c r="AA1044" s="89"/>
      <c r="AB1044" s="89"/>
      <c r="AC1044" s="89"/>
      <c r="AD1044" s="89"/>
      <c r="AE1044" s="89"/>
      <c r="AF1044" s="89"/>
      <c r="AG1044" s="89"/>
      <c r="AH1044" s="89"/>
      <c r="AI1044" s="89"/>
    </row>
    <row r="1045" ht="15.75" customHeight="1">
      <c r="A1045" s="89"/>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c r="X1045" s="89"/>
      <c r="Y1045" s="89"/>
      <c r="Z1045" s="89"/>
      <c r="AA1045" s="89"/>
      <c r="AB1045" s="89"/>
      <c r="AC1045" s="89"/>
      <c r="AD1045" s="89"/>
      <c r="AE1045" s="89"/>
      <c r="AF1045" s="89"/>
      <c r="AG1045" s="89"/>
      <c r="AH1045" s="89"/>
      <c r="AI1045" s="89"/>
    </row>
    <row r="1046" ht="15.75" customHeight="1">
      <c r="A1046" s="89"/>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c r="X1046" s="89"/>
      <c r="Y1046" s="89"/>
      <c r="Z1046" s="89"/>
      <c r="AA1046" s="89"/>
      <c r="AB1046" s="89"/>
      <c r="AC1046" s="89"/>
      <c r="AD1046" s="89"/>
      <c r="AE1046" s="89"/>
      <c r="AF1046" s="89"/>
      <c r="AG1046" s="89"/>
      <c r="AH1046" s="89"/>
      <c r="AI1046" s="89"/>
    </row>
    <row r="1047" ht="15.75" customHeight="1">
      <c r="A1047" s="89"/>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c r="X1047" s="89"/>
      <c r="Y1047" s="89"/>
      <c r="Z1047" s="89"/>
      <c r="AA1047" s="89"/>
      <c r="AB1047" s="89"/>
      <c r="AC1047" s="89"/>
      <c r="AD1047" s="89"/>
      <c r="AE1047" s="89"/>
      <c r="AF1047" s="89"/>
      <c r="AG1047" s="89"/>
      <c r="AH1047" s="89"/>
      <c r="AI1047" s="89"/>
    </row>
    <row r="1048" ht="15.75" customHeight="1">
      <c r="A1048" s="89"/>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c r="X1048" s="89"/>
      <c r="Y1048" s="89"/>
      <c r="Z1048" s="89"/>
      <c r="AA1048" s="89"/>
      <c r="AB1048" s="89"/>
      <c r="AC1048" s="89"/>
      <c r="AD1048" s="89"/>
      <c r="AE1048" s="89"/>
      <c r="AF1048" s="89"/>
      <c r="AG1048" s="89"/>
      <c r="AH1048" s="89"/>
      <c r="AI1048" s="89"/>
    </row>
    <row r="1049" ht="15.75" customHeight="1">
      <c r="A1049" s="89"/>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c r="X1049" s="89"/>
      <c r="Y1049" s="89"/>
      <c r="Z1049" s="89"/>
      <c r="AA1049" s="89"/>
      <c r="AB1049" s="89"/>
      <c r="AC1049" s="89"/>
      <c r="AD1049" s="89"/>
      <c r="AE1049" s="89"/>
      <c r="AF1049" s="89"/>
      <c r="AG1049" s="89"/>
      <c r="AH1049" s="89"/>
      <c r="AI1049" s="89"/>
    </row>
    <row r="1050" ht="15.75" customHeight="1">
      <c r="A1050" s="89"/>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c r="X1050" s="89"/>
      <c r="Y1050" s="89"/>
      <c r="Z1050" s="89"/>
      <c r="AA1050" s="89"/>
      <c r="AB1050" s="89"/>
      <c r="AC1050" s="89"/>
      <c r="AD1050" s="89"/>
      <c r="AE1050" s="89"/>
      <c r="AF1050" s="89"/>
      <c r="AG1050" s="89"/>
      <c r="AH1050" s="89"/>
      <c r="AI1050" s="89"/>
    </row>
    <row r="1051" ht="15.75" customHeight="1">
      <c r="A1051" s="89"/>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c r="X1051" s="89"/>
      <c r="Y1051" s="89"/>
      <c r="Z1051" s="89"/>
      <c r="AA1051" s="89"/>
      <c r="AB1051" s="89"/>
      <c r="AC1051" s="89"/>
      <c r="AD1051" s="89"/>
      <c r="AE1051" s="89"/>
      <c r="AF1051" s="89"/>
      <c r="AG1051" s="89"/>
      <c r="AH1051" s="89"/>
      <c r="AI1051" s="89"/>
    </row>
    <row r="1052" ht="15.75" customHeight="1">
      <c r="A1052" s="89"/>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c r="X1052" s="89"/>
      <c r="Y1052" s="89"/>
      <c r="Z1052" s="89"/>
      <c r="AA1052" s="89"/>
      <c r="AB1052" s="89"/>
      <c r="AC1052" s="89"/>
      <c r="AD1052" s="89"/>
      <c r="AE1052" s="89"/>
      <c r="AF1052" s="89"/>
      <c r="AG1052" s="89"/>
      <c r="AH1052" s="89"/>
      <c r="AI1052" s="89"/>
    </row>
    <row r="1053" ht="15.75" customHeight="1">
      <c r="A1053" s="89"/>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c r="X1053" s="89"/>
      <c r="Y1053" s="89"/>
      <c r="Z1053" s="89"/>
      <c r="AA1053" s="89"/>
      <c r="AB1053" s="89"/>
      <c r="AC1053" s="89"/>
      <c r="AD1053" s="89"/>
      <c r="AE1053" s="89"/>
      <c r="AF1053" s="89"/>
      <c r="AG1053" s="89"/>
      <c r="AH1053" s="89"/>
      <c r="AI1053" s="89"/>
    </row>
    <row r="1054" ht="15.75" customHeight="1">
      <c r="A1054" s="89"/>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c r="X1054" s="89"/>
      <c r="Y1054" s="89"/>
      <c r="Z1054" s="89"/>
      <c r="AA1054" s="89"/>
      <c r="AB1054" s="89"/>
      <c r="AC1054" s="89"/>
      <c r="AD1054" s="89"/>
      <c r="AE1054" s="89"/>
      <c r="AF1054" s="89"/>
      <c r="AG1054" s="89"/>
      <c r="AH1054" s="89"/>
      <c r="AI1054" s="89"/>
    </row>
    <row r="1055" ht="15.75" customHeight="1">
      <c r="A1055" s="89"/>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c r="X1055" s="89"/>
      <c r="Y1055" s="89"/>
      <c r="Z1055" s="89"/>
      <c r="AA1055" s="89"/>
      <c r="AB1055" s="89"/>
      <c r="AC1055" s="89"/>
      <c r="AD1055" s="89"/>
      <c r="AE1055" s="89"/>
      <c r="AF1055" s="89"/>
      <c r="AG1055" s="89"/>
      <c r="AH1055" s="89"/>
      <c r="AI1055" s="89"/>
    </row>
    <row r="1056" ht="15.75" customHeight="1">
      <c r="A1056" s="89"/>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c r="X1056" s="89"/>
      <c r="Y1056" s="89"/>
      <c r="Z1056" s="89"/>
      <c r="AA1056" s="89"/>
      <c r="AB1056" s="89"/>
      <c r="AC1056" s="89"/>
      <c r="AD1056" s="89"/>
      <c r="AE1056" s="89"/>
      <c r="AF1056" s="89"/>
      <c r="AG1056" s="89"/>
      <c r="AH1056" s="89"/>
      <c r="AI1056" s="89"/>
    </row>
    <row r="1057" ht="15.75" customHeight="1">
      <c r="A1057" s="89"/>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c r="X1057" s="89"/>
      <c r="Y1057" s="89"/>
      <c r="Z1057" s="89"/>
      <c r="AA1057" s="89"/>
      <c r="AB1057" s="89"/>
      <c r="AC1057" s="89"/>
      <c r="AD1057" s="89"/>
      <c r="AE1057" s="89"/>
      <c r="AF1057" s="89"/>
      <c r="AG1057" s="89"/>
      <c r="AH1057" s="89"/>
      <c r="AI1057" s="89"/>
    </row>
    <row r="1058" ht="15.75" customHeight="1">
      <c r="A1058" s="89"/>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c r="X1058" s="89"/>
      <c r="Y1058" s="89"/>
      <c r="Z1058" s="89"/>
      <c r="AA1058" s="89"/>
      <c r="AB1058" s="89"/>
      <c r="AC1058" s="89"/>
      <c r="AD1058" s="89"/>
      <c r="AE1058" s="89"/>
      <c r="AF1058" s="89"/>
      <c r="AG1058" s="89"/>
      <c r="AH1058" s="89"/>
      <c r="AI1058" s="89"/>
    </row>
    <row r="1059" ht="15.75" customHeight="1">
      <c r="A1059" s="89"/>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c r="X1059" s="89"/>
      <c r="Y1059" s="89"/>
      <c r="Z1059" s="89"/>
      <c r="AA1059" s="89"/>
      <c r="AB1059" s="89"/>
      <c r="AC1059" s="89"/>
      <c r="AD1059" s="89"/>
      <c r="AE1059" s="89"/>
      <c r="AF1059" s="89"/>
      <c r="AG1059" s="89"/>
      <c r="AH1059" s="89"/>
      <c r="AI1059" s="89"/>
    </row>
    <row r="1060" ht="15.75" customHeight="1">
      <c r="A1060" s="89"/>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c r="X1060" s="89"/>
      <c r="Y1060" s="89"/>
      <c r="Z1060" s="89"/>
      <c r="AA1060" s="89"/>
      <c r="AB1060" s="89"/>
      <c r="AC1060" s="89"/>
      <c r="AD1060" s="89"/>
      <c r="AE1060" s="89"/>
      <c r="AF1060" s="89"/>
      <c r="AG1060" s="89"/>
      <c r="AH1060" s="89"/>
      <c r="AI1060" s="89"/>
    </row>
    <row r="1061" ht="15.75" customHeight="1">
      <c r="A1061" s="89"/>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c r="X1061" s="89"/>
      <c r="Y1061" s="89"/>
      <c r="Z1061" s="89"/>
      <c r="AA1061" s="89"/>
      <c r="AB1061" s="89"/>
      <c r="AC1061" s="89"/>
      <c r="AD1061" s="89"/>
      <c r="AE1061" s="89"/>
      <c r="AF1061" s="89"/>
      <c r="AG1061" s="89"/>
      <c r="AH1061" s="89"/>
      <c r="AI1061" s="89"/>
    </row>
    <row r="1062" ht="15.75" customHeight="1">
      <c r="A1062" s="89"/>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c r="X1062" s="89"/>
      <c r="Y1062" s="89"/>
      <c r="Z1062" s="89"/>
      <c r="AA1062" s="89"/>
      <c r="AB1062" s="89"/>
      <c r="AC1062" s="89"/>
      <c r="AD1062" s="89"/>
      <c r="AE1062" s="89"/>
      <c r="AF1062" s="89"/>
      <c r="AG1062" s="89"/>
      <c r="AH1062" s="89"/>
      <c r="AI1062" s="89"/>
    </row>
    <row r="1063" ht="15.75" customHeight="1">
      <c r="A1063" s="89"/>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c r="X1063" s="89"/>
      <c r="Y1063" s="89"/>
      <c r="Z1063" s="89"/>
      <c r="AA1063" s="89"/>
      <c r="AB1063" s="89"/>
      <c r="AC1063" s="89"/>
      <c r="AD1063" s="89"/>
      <c r="AE1063" s="89"/>
      <c r="AF1063" s="89"/>
      <c r="AG1063" s="89"/>
      <c r="AH1063" s="89"/>
      <c r="AI1063" s="89"/>
    </row>
    <row r="1064" ht="15.75" customHeight="1">
      <c r="A1064" s="89"/>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c r="X1064" s="89"/>
      <c r="Y1064" s="89"/>
      <c r="Z1064" s="89"/>
      <c r="AA1064" s="89"/>
      <c r="AB1064" s="89"/>
      <c r="AC1064" s="89"/>
      <c r="AD1064" s="89"/>
      <c r="AE1064" s="89"/>
      <c r="AF1064" s="89"/>
      <c r="AG1064" s="89"/>
      <c r="AH1064" s="89"/>
      <c r="AI1064" s="89"/>
    </row>
    <row r="1065" ht="15.75" customHeight="1">
      <c r="A1065" s="89"/>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c r="X1065" s="89"/>
      <c r="Y1065" s="89"/>
      <c r="Z1065" s="89"/>
      <c r="AA1065" s="89"/>
      <c r="AB1065" s="89"/>
      <c r="AC1065" s="89"/>
      <c r="AD1065" s="89"/>
      <c r="AE1065" s="89"/>
      <c r="AF1065" s="89"/>
      <c r="AG1065" s="89"/>
      <c r="AH1065" s="89"/>
      <c r="AI1065" s="89"/>
    </row>
    <row r="1066" ht="15.75" customHeight="1">
      <c r="A1066" s="89"/>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c r="X1066" s="89"/>
      <c r="Y1066" s="89"/>
      <c r="Z1066" s="89"/>
      <c r="AA1066" s="89"/>
      <c r="AB1066" s="89"/>
      <c r="AC1066" s="89"/>
      <c r="AD1066" s="89"/>
      <c r="AE1066" s="89"/>
      <c r="AF1066" s="89"/>
      <c r="AG1066" s="89"/>
      <c r="AH1066" s="89"/>
      <c r="AI1066" s="89"/>
    </row>
    <row r="1067" ht="15.75" customHeight="1">
      <c r="A1067" s="89"/>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c r="X1067" s="89"/>
      <c r="Y1067" s="89"/>
      <c r="Z1067" s="89"/>
      <c r="AA1067" s="89"/>
      <c r="AB1067" s="89"/>
      <c r="AC1067" s="89"/>
      <c r="AD1067" s="89"/>
      <c r="AE1067" s="89"/>
      <c r="AF1067" s="89"/>
      <c r="AG1067" s="89"/>
      <c r="AH1067" s="89"/>
      <c r="AI1067" s="89"/>
    </row>
    <row r="1068" ht="15.75" customHeight="1">
      <c r="A1068" s="89"/>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c r="X1068" s="89"/>
      <c r="Y1068" s="89"/>
      <c r="Z1068" s="89"/>
      <c r="AA1068" s="89"/>
      <c r="AB1068" s="89"/>
      <c r="AC1068" s="89"/>
      <c r="AD1068" s="89"/>
      <c r="AE1068" s="89"/>
      <c r="AF1068" s="89"/>
      <c r="AG1068" s="89"/>
      <c r="AH1068" s="89"/>
      <c r="AI1068" s="89"/>
    </row>
    <row r="1069" ht="15.75" customHeight="1">
      <c r="A1069" s="89"/>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c r="X1069" s="89"/>
      <c r="Y1069" s="89"/>
      <c r="Z1069" s="89"/>
      <c r="AA1069" s="89"/>
      <c r="AB1069" s="89"/>
      <c r="AC1069" s="89"/>
      <c r="AD1069" s="89"/>
      <c r="AE1069" s="89"/>
      <c r="AF1069" s="89"/>
      <c r="AG1069" s="89"/>
      <c r="AH1069" s="89"/>
      <c r="AI1069" s="89"/>
    </row>
    <row r="1070" ht="15.75" customHeight="1">
      <c r="A1070" s="89"/>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c r="X1070" s="89"/>
      <c r="Y1070" s="89"/>
      <c r="Z1070" s="89"/>
      <c r="AA1070" s="89"/>
      <c r="AB1070" s="89"/>
      <c r="AC1070" s="89"/>
      <c r="AD1070" s="89"/>
      <c r="AE1070" s="89"/>
      <c r="AF1070" s="89"/>
      <c r="AG1070" s="89"/>
      <c r="AH1070" s="89"/>
      <c r="AI1070" s="89"/>
    </row>
    <row r="1071" ht="15.75" customHeight="1">
      <c r="A1071" s="89"/>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row>
    <row r="1072" ht="15.75" customHeight="1">
      <c r="A1072" s="89"/>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c r="X1072" s="89"/>
      <c r="Y1072" s="89"/>
      <c r="Z1072" s="89"/>
      <c r="AA1072" s="89"/>
      <c r="AB1072" s="89"/>
      <c r="AC1072" s="89"/>
      <c r="AD1072" s="89"/>
      <c r="AE1072" s="89"/>
      <c r="AF1072" s="89"/>
      <c r="AG1072" s="89"/>
      <c r="AH1072" s="89"/>
      <c r="AI1072" s="89"/>
    </row>
    <row r="1073" ht="15.75" customHeight="1">
      <c r="A1073" s="89"/>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c r="X1073" s="89"/>
      <c r="Y1073" s="89"/>
      <c r="Z1073" s="89"/>
      <c r="AA1073" s="89"/>
      <c r="AB1073" s="89"/>
      <c r="AC1073" s="89"/>
      <c r="AD1073" s="89"/>
      <c r="AE1073" s="89"/>
      <c r="AF1073" s="89"/>
      <c r="AG1073" s="89"/>
      <c r="AH1073" s="89"/>
      <c r="AI1073" s="89"/>
    </row>
    <row r="1074" ht="15.75" customHeight="1">
      <c r="A1074" s="89"/>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c r="X1074" s="89"/>
      <c r="Y1074" s="89"/>
      <c r="Z1074" s="89"/>
      <c r="AA1074" s="89"/>
      <c r="AB1074" s="89"/>
      <c r="AC1074" s="89"/>
      <c r="AD1074" s="89"/>
      <c r="AE1074" s="89"/>
      <c r="AF1074" s="89"/>
      <c r="AG1074" s="89"/>
      <c r="AH1074" s="89"/>
      <c r="AI1074" s="89"/>
    </row>
  </sheetData>
  <mergeCells count="347">
    <mergeCell ref="W67:AG67"/>
    <mergeCell ref="L68:V68"/>
    <mergeCell ref="L69:V69"/>
    <mergeCell ref="X69:AH69"/>
    <mergeCell ref="M70:W70"/>
    <mergeCell ref="X70:AH70"/>
    <mergeCell ref="X71:AH71"/>
    <mergeCell ref="M71:W71"/>
    <mergeCell ref="L72:V72"/>
    <mergeCell ref="X72:AH72"/>
    <mergeCell ref="L73:V73"/>
    <mergeCell ref="W74:AG74"/>
    <mergeCell ref="L76:V76"/>
    <mergeCell ref="L77:V77"/>
    <mergeCell ref="B47:N47"/>
    <mergeCell ref="O47:Q47"/>
    <mergeCell ref="B48:N48"/>
    <mergeCell ref="R48:T48"/>
    <mergeCell ref="B49:N49"/>
    <mergeCell ref="U49:W49"/>
    <mergeCell ref="X50:Z50"/>
    <mergeCell ref="B50:N50"/>
    <mergeCell ref="A52:I52"/>
    <mergeCell ref="K52:S52"/>
    <mergeCell ref="U52:W52"/>
    <mergeCell ref="X52:Z52"/>
    <mergeCell ref="L56:V56"/>
    <mergeCell ref="W58:AG58"/>
    <mergeCell ref="W59:AG59"/>
    <mergeCell ref="L60:V60"/>
    <mergeCell ref="L61:V61"/>
    <mergeCell ref="W63:AG63"/>
    <mergeCell ref="L64:V64"/>
    <mergeCell ref="L65:V65"/>
    <mergeCell ref="W66:AG66"/>
    <mergeCell ref="A55:K55"/>
    <mergeCell ref="A59:K59"/>
    <mergeCell ref="A61:K61"/>
    <mergeCell ref="A63:K63"/>
    <mergeCell ref="A65:K65"/>
    <mergeCell ref="A67:K67"/>
    <mergeCell ref="A69:K69"/>
    <mergeCell ref="W75:AG75"/>
    <mergeCell ref="W79:AG79"/>
    <mergeCell ref="W82:AG82"/>
    <mergeCell ref="W83:AG83"/>
    <mergeCell ref="W91:AG91"/>
    <mergeCell ref="W92:AG92"/>
    <mergeCell ref="W95:AG95"/>
    <mergeCell ref="W96:AG96"/>
    <mergeCell ref="A85:K85"/>
    <mergeCell ref="A88:K88"/>
    <mergeCell ref="A90:K90"/>
    <mergeCell ref="A92:K92"/>
    <mergeCell ref="A94:K94"/>
    <mergeCell ref="A96:K96"/>
    <mergeCell ref="A71:K71"/>
    <mergeCell ref="A73:K73"/>
    <mergeCell ref="A75:K75"/>
    <mergeCell ref="A77:K77"/>
    <mergeCell ref="A79:K79"/>
    <mergeCell ref="A81:K81"/>
    <mergeCell ref="A83:K83"/>
    <mergeCell ref="W127:AG127"/>
    <mergeCell ref="W128:AG128"/>
    <mergeCell ref="L121:V121"/>
    <mergeCell ref="W121:AG121"/>
    <mergeCell ref="A124:K124"/>
    <mergeCell ref="L125:V125"/>
    <mergeCell ref="A126:K126"/>
    <mergeCell ref="L126:V126"/>
    <mergeCell ref="L129:V129"/>
    <mergeCell ref="L80:V80"/>
    <mergeCell ref="L81:V81"/>
    <mergeCell ref="L84:V84"/>
    <mergeCell ref="L85:V85"/>
    <mergeCell ref="L89:V89"/>
    <mergeCell ref="L90:V90"/>
    <mergeCell ref="L93:V93"/>
    <mergeCell ref="L94:V94"/>
    <mergeCell ref="L97:V97"/>
    <mergeCell ref="A98:K98"/>
    <mergeCell ref="L98:V98"/>
    <mergeCell ref="W99:AG99"/>
    <mergeCell ref="W100:AG100"/>
    <mergeCell ref="L101:V101"/>
    <mergeCell ref="L102:V102"/>
    <mergeCell ref="W108:AG108"/>
    <mergeCell ref="W109:AG109"/>
    <mergeCell ref="A109:K109"/>
    <mergeCell ref="A111:K111"/>
    <mergeCell ref="A100:K100"/>
    <mergeCell ref="A102:K102"/>
    <mergeCell ref="A105:K105"/>
    <mergeCell ref="L106:V106"/>
    <mergeCell ref="A107:K107"/>
    <mergeCell ref="L107:V107"/>
    <mergeCell ref="L110:V110"/>
    <mergeCell ref="L111:V111"/>
    <mergeCell ref="L114:V114"/>
    <mergeCell ref="W115:AG115"/>
    <mergeCell ref="L116:V116"/>
    <mergeCell ref="W116:AG116"/>
    <mergeCell ref="L119:V119"/>
    <mergeCell ref="W120:AG120"/>
    <mergeCell ref="A128:K128"/>
    <mergeCell ref="A130:K130"/>
    <mergeCell ref="L130:V130"/>
    <mergeCell ref="L133:V133"/>
    <mergeCell ref="W134:AG134"/>
    <mergeCell ref="L135:V135"/>
    <mergeCell ref="W135:AG135"/>
    <mergeCell ref="A177:K177"/>
    <mergeCell ref="A180:K180"/>
    <mergeCell ref="L181:V181"/>
    <mergeCell ref="A182:K182"/>
    <mergeCell ref="L182:V182"/>
    <mergeCell ref="W183:AG183"/>
    <mergeCell ref="L185:V185"/>
    <mergeCell ref="W184:AG184"/>
    <mergeCell ref="W186:AG186"/>
    <mergeCell ref="L187:V187"/>
    <mergeCell ref="W187:AG187"/>
    <mergeCell ref="L188:V188"/>
    <mergeCell ref="W189:AG189"/>
    <mergeCell ref="W190:AG190"/>
    <mergeCell ref="X145:Z145"/>
    <mergeCell ref="AA145:AH145"/>
    <mergeCell ref="W150:AG150"/>
    <mergeCell ref="W151:AG151"/>
    <mergeCell ref="W155:AG155"/>
    <mergeCell ref="W158:AG158"/>
    <mergeCell ref="W159:AG159"/>
    <mergeCell ref="L138:V138"/>
    <mergeCell ref="W139:AG139"/>
    <mergeCell ref="L140:V140"/>
    <mergeCell ref="W140:AG140"/>
    <mergeCell ref="A145:I145"/>
    <mergeCell ref="K145:S145"/>
    <mergeCell ref="U145:W145"/>
    <mergeCell ref="A147:K147"/>
    <mergeCell ref="L148:V148"/>
    <mergeCell ref="A149:K149"/>
    <mergeCell ref="L149:V149"/>
    <mergeCell ref="A151:K151"/>
    <mergeCell ref="L152:V152"/>
    <mergeCell ref="L153:V153"/>
    <mergeCell ref="A153:K153"/>
    <mergeCell ref="A155:K155"/>
    <mergeCell ref="L156:V156"/>
    <mergeCell ref="A157:K157"/>
    <mergeCell ref="L157:V157"/>
    <mergeCell ref="A159:K159"/>
    <mergeCell ref="L160:V160"/>
    <mergeCell ref="A161:K161"/>
    <mergeCell ref="L161:V161"/>
    <mergeCell ref="X161:AH161"/>
    <mergeCell ref="M162:W162"/>
    <mergeCell ref="X162:AH162"/>
    <mergeCell ref="A163:K163"/>
    <mergeCell ref="X163:AH163"/>
    <mergeCell ref="M163:W163"/>
    <mergeCell ref="L164:V164"/>
    <mergeCell ref="X164:AH164"/>
    <mergeCell ref="A165:K165"/>
    <mergeCell ref="L165:V165"/>
    <mergeCell ref="W166:AG166"/>
    <mergeCell ref="A167:K167"/>
    <mergeCell ref="L191:V191"/>
    <mergeCell ref="L195:V195"/>
    <mergeCell ref="W196:AG196"/>
    <mergeCell ref="L197:V197"/>
    <mergeCell ref="W197:AG197"/>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AC22:AE22"/>
    <mergeCell ref="AG22:AH22"/>
    <mergeCell ref="AG23:AH23"/>
    <mergeCell ref="AG24:AH24"/>
    <mergeCell ref="AG25:AH25"/>
    <mergeCell ref="AG26:AH26"/>
    <mergeCell ref="AC28:AE28"/>
    <mergeCell ref="AG28:AH28"/>
    <mergeCell ref="AG29:AH29"/>
    <mergeCell ref="AG30:AH30"/>
    <mergeCell ref="AG31:AH31"/>
    <mergeCell ref="AG32:AH32"/>
    <mergeCell ref="AC34:AE34"/>
    <mergeCell ref="AG34:AH34"/>
    <mergeCell ref="AG35:AH35"/>
    <mergeCell ref="AG36:AH36"/>
    <mergeCell ref="AG37:AH37"/>
    <mergeCell ref="AG38:AH38"/>
    <mergeCell ref="AC40:AE40"/>
    <mergeCell ref="AG40:AH40"/>
    <mergeCell ref="AG41:AH41"/>
    <mergeCell ref="AG49:AH49"/>
    <mergeCell ref="AG50:AH50"/>
    <mergeCell ref="AA52:AH52"/>
    <mergeCell ref="AG42:AH42"/>
    <mergeCell ref="AG43:AH43"/>
    <mergeCell ref="AG44:AH44"/>
    <mergeCell ref="AC46:AE46"/>
    <mergeCell ref="AG46:AH46"/>
    <mergeCell ref="AG47:AH47"/>
    <mergeCell ref="AG48:AH48"/>
    <mergeCell ref="B29:N29"/>
    <mergeCell ref="O29:Q29"/>
    <mergeCell ref="B30:N30"/>
    <mergeCell ref="R30:T30"/>
    <mergeCell ref="B31:N31"/>
    <mergeCell ref="U31:W31"/>
    <mergeCell ref="X32:Z32"/>
    <mergeCell ref="B32:N32"/>
    <mergeCell ref="A34:B34"/>
    <mergeCell ref="C34:N34"/>
    <mergeCell ref="O34:Q34"/>
    <mergeCell ref="R34:T34"/>
    <mergeCell ref="U34:W34"/>
    <mergeCell ref="X34:Z34"/>
    <mergeCell ref="B35:N35"/>
    <mergeCell ref="O35:Q35"/>
    <mergeCell ref="B36:N36"/>
    <mergeCell ref="R36:T36"/>
    <mergeCell ref="B37:N37"/>
    <mergeCell ref="U37:W37"/>
    <mergeCell ref="X38:Z38"/>
    <mergeCell ref="B38:N38"/>
    <mergeCell ref="A40:B40"/>
    <mergeCell ref="C40:N40"/>
    <mergeCell ref="O40:Q40"/>
    <mergeCell ref="R40:T40"/>
    <mergeCell ref="U40:W40"/>
    <mergeCell ref="X40:Z40"/>
    <mergeCell ref="B41:N41"/>
    <mergeCell ref="O41:Q41"/>
    <mergeCell ref="B42:N42"/>
    <mergeCell ref="R42:T42"/>
    <mergeCell ref="B43:N43"/>
    <mergeCell ref="U43:W43"/>
    <mergeCell ref="X44:Z44"/>
    <mergeCell ref="B44:N44"/>
    <mergeCell ref="A46:B46"/>
    <mergeCell ref="C46:N46"/>
    <mergeCell ref="O46:Q46"/>
    <mergeCell ref="R46:T46"/>
    <mergeCell ref="U46:W46"/>
    <mergeCell ref="X46:Z46"/>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B26:N26"/>
    <mergeCell ref="A28:B28"/>
    <mergeCell ref="C28:N28"/>
    <mergeCell ref="O28:Q28"/>
    <mergeCell ref="R28:T28"/>
    <mergeCell ref="U28:W28"/>
    <mergeCell ref="X28:Z28"/>
    <mergeCell ref="A57:K57"/>
    <mergeCell ref="L57:V57"/>
    <mergeCell ref="W167:AG167"/>
    <mergeCell ref="L168:V168"/>
    <mergeCell ref="A169:K169"/>
    <mergeCell ref="L169:V169"/>
    <mergeCell ref="A171:K171"/>
    <mergeCell ref="W171:AG171"/>
    <mergeCell ref="L172:V172"/>
    <mergeCell ref="A173:K173"/>
    <mergeCell ref="L173:V173"/>
    <mergeCell ref="W174:AG174"/>
    <mergeCell ref="A175:K175"/>
    <mergeCell ref="W175:AG175"/>
    <mergeCell ref="L176:V176"/>
    <mergeCell ref="L177:V177"/>
  </mergeCells>
  <conditionalFormatting sqref="AG5:AH8 AG11:AH14 AG17:AH20 AG23:AH26 AG29:AH32 AG35:AH38 AG41:AH44 AG47:AH50">
    <cfRule type="cellIs" dxfId="0" priority="1" operator="lessThan">
      <formula>2.5</formula>
    </cfRule>
  </conditionalFormatting>
  <conditionalFormatting sqref="AG5:AH8 AG11:AH14 AG17:AH20 AG23:AH26 AG29:AH32 AG35:AH38 AG41:AH44 AG47:AH50">
    <cfRule type="cellIs" dxfId="1" priority="2" operator="greaterThan">
      <formula>2.5</formula>
    </cfRule>
  </conditionalFormatting>
  <dataValidations>
    <dataValidation type="list" allowBlank="1" showErrorMessage="1" sqref="B5:B8 B11:B14 B17:B20 B23:B26 B29:B32 B35:B38 B41:B44 B47:B50">
      <formula1>seznam!$K:$K</formula1>
    </dataValidation>
    <dataValidation type="list" allowBlank="1" showErrorMessage="1" sqref="A55 L56 A57 W58 A59 L60 A61 A63 L64 A65 W66 A67 L68 A69 X69 M70 A71 X71 L72 A73 W74 A75 L76 A77 A79 L80 A81 W82 A83 L84 A85 A88 L89 A90 W91 A92 L93 A94 W95 A96 L97 A98 W99 A100 L101 A102 A105 L106 A107 W108 A109 L110 A111 L114 W115 L116 L119 W120 L121 A124 L125 A126 W127 A128 L129 A130 L133 W134 L135 L138 W139 L140 L148 W150 A151 L152 A153 L156 W158 L160 X161 M162 X163 L164 W166 L168 L172 W174 L176 A180 L181 A182 W183 L185 W186 L187 W189 L191 L195 W196 L197">
      <formula1>div_G!$B$5:$B$50</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37.57"/>
    <col customWidth="1" min="3" max="3" width="6.29"/>
    <col customWidth="1" min="4" max="4" width="2.57"/>
    <col customWidth="1" min="5" max="5" width="6.0"/>
    <col customWidth="1" min="6" max="6" width="38.43"/>
    <col customWidth="1" min="7" max="7" width="5.29"/>
    <col customWidth="1" min="8" max="27" width="14.43"/>
  </cols>
  <sheetData>
    <row r="1" ht="12.75" customHeight="1">
      <c r="A1" s="168" t="str">
        <f>div_A!A1</f>
        <v>3. KBT Libereckého kraje</v>
      </c>
      <c r="D1" s="125"/>
      <c r="E1" s="169" t="str">
        <f>div_A!K1</f>
        <v>Hrádek nad Nisou, 17.11.2024</v>
      </c>
      <c r="H1" s="170"/>
      <c r="I1" s="170"/>
      <c r="J1" s="170"/>
      <c r="K1" s="170"/>
      <c r="L1" s="170"/>
      <c r="M1" s="170"/>
      <c r="N1" s="170"/>
      <c r="O1" s="170"/>
      <c r="P1" s="170"/>
      <c r="Q1" s="170"/>
      <c r="R1" s="170"/>
      <c r="S1" s="170"/>
      <c r="T1" s="170"/>
      <c r="U1" s="170"/>
      <c r="V1" s="170"/>
      <c r="W1" s="170"/>
      <c r="X1" s="170"/>
      <c r="Y1" s="170"/>
      <c r="Z1" s="170"/>
      <c r="AA1" s="170"/>
    </row>
    <row r="2" ht="12.75" customHeight="1">
      <c r="A2" s="171" t="s">
        <v>174</v>
      </c>
      <c r="G2" s="172"/>
      <c r="H2" s="170"/>
      <c r="I2" s="170"/>
      <c r="J2" s="170"/>
      <c r="K2" s="170"/>
      <c r="L2" s="170"/>
      <c r="M2" s="170"/>
      <c r="N2" s="170"/>
      <c r="O2" s="170"/>
      <c r="P2" s="170"/>
      <c r="Q2" s="170"/>
      <c r="R2" s="170"/>
      <c r="S2" s="170"/>
      <c r="T2" s="170"/>
      <c r="U2" s="170"/>
      <c r="V2" s="170"/>
      <c r="W2" s="170"/>
      <c r="X2" s="170"/>
      <c r="Y2" s="170"/>
      <c r="Z2" s="170"/>
      <c r="AA2" s="170"/>
    </row>
    <row r="3" ht="12.75" customHeight="1">
      <c r="A3" s="173"/>
      <c r="B3" s="170"/>
      <c r="C3" s="174"/>
      <c r="D3" s="173"/>
      <c r="E3" s="173"/>
      <c r="F3" s="170"/>
      <c r="G3" s="172"/>
      <c r="H3" s="170"/>
      <c r="I3" s="170"/>
      <c r="J3" s="170"/>
      <c r="K3" s="170"/>
      <c r="L3" s="170"/>
      <c r="M3" s="170"/>
      <c r="N3" s="170"/>
      <c r="O3" s="170"/>
      <c r="P3" s="170"/>
      <c r="Q3" s="170"/>
      <c r="R3" s="170"/>
      <c r="S3" s="170"/>
      <c r="T3" s="170"/>
      <c r="U3" s="170"/>
      <c r="V3" s="170"/>
      <c r="W3" s="170"/>
      <c r="X3" s="170"/>
      <c r="Y3" s="170"/>
      <c r="Z3" s="170"/>
      <c r="AA3" s="170"/>
    </row>
    <row r="4" ht="12.75" customHeight="1">
      <c r="A4" s="175" t="s">
        <v>175</v>
      </c>
      <c r="B4" s="167"/>
      <c r="C4" s="176" t="s">
        <v>176</v>
      </c>
      <c r="D4" s="171"/>
      <c r="E4" s="177" t="s">
        <v>177</v>
      </c>
      <c r="F4" s="167"/>
      <c r="G4" s="178" t="s">
        <v>176</v>
      </c>
      <c r="H4" s="170"/>
      <c r="I4" s="170"/>
      <c r="J4" s="170"/>
      <c r="K4" s="170"/>
      <c r="L4" s="170"/>
      <c r="M4" s="170"/>
      <c r="N4" s="170"/>
      <c r="O4" s="170"/>
      <c r="P4" s="170"/>
      <c r="Q4" s="170"/>
      <c r="R4" s="170"/>
      <c r="S4" s="170"/>
      <c r="T4" s="170"/>
      <c r="U4" s="170"/>
      <c r="V4" s="170"/>
      <c r="W4" s="170"/>
      <c r="X4" s="170"/>
      <c r="Y4" s="170"/>
      <c r="Z4" s="170"/>
      <c r="AA4" s="170"/>
    </row>
    <row r="5" ht="12.75" customHeight="1">
      <c r="A5" s="179" t="s">
        <v>178</v>
      </c>
      <c r="B5" s="180" t="str">
        <f>div_A!$W$39</f>
        <v>Nypl Patrik (2) (Bižu)</v>
      </c>
      <c r="C5" s="181">
        <v>185.0</v>
      </c>
      <c r="D5" s="173"/>
      <c r="E5" s="179" t="s">
        <v>178</v>
      </c>
      <c r="F5" s="180" t="str">
        <f>div_B!$W$39</f>
        <v>Čupcová Viktorie (12) (NB)</v>
      </c>
      <c r="G5" s="181">
        <v>164.0</v>
      </c>
      <c r="H5" s="170"/>
      <c r="I5" s="170"/>
      <c r="J5" s="170"/>
      <c r="K5" s="170"/>
      <c r="L5" s="170"/>
      <c r="M5" s="170"/>
      <c r="N5" s="170"/>
      <c r="O5" s="170"/>
      <c r="P5" s="170"/>
      <c r="Q5" s="170"/>
      <c r="R5" s="170"/>
      <c r="S5" s="170"/>
      <c r="T5" s="170"/>
      <c r="U5" s="170"/>
      <c r="V5" s="170"/>
      <c r="W5" s="170"/>
      <c r="X5" s="170"/>
      <c r="Y5" s="170"/>
      <c r="Z5" s="170"/>
      <c r="AA5" s="170"/>
    </row>
    <row r="6" ht="12.75" customHeight="1">
      <c r="A6" s="179" t="s">
        <v>179</v>
      </c>
      <c r="B6" s="180" t="str">
        <f>IF(div_A!$W$40="3:0",div_A!$W$43,IF(div_A!$W$40="3:1",div_A!$W$43,IF(div_A!$W$40="3:2",div_A!$W$43,IF(div_A!$W$40="2:3",div_A!$W$35,IF(div_A!$W$40="1:3",div_A!$W$35,IF(div_A!$W$40="0:3",div_A!$W$35,""))))))</f>
        <v>Csizmazia Antonín (3) (Turnov)</v>
      </c>
      <c r="C6" s="181">
        <v>182.0</v>
      </c>
      <c r="D6" s="173"/>
      <c r="E6" s="179" t="s">
        <v>179</v>
      </c>
      <c r="F6" s="180" t="str">
        <f>IF(div_B!$W$40="3:0",div_B!$W$43,IF(div_B!$W$40="3:1",div_B!$W$43,IF(div_B!$W$40="3:2",div_B!$W$43,IF(div_B!$W$40="2:3",div_B!$W$35,IF(div_B!$W$40="1:3",div_B!$W$35,IF(div_B!$W$40="0:3",div_B!$W$35,""))))))</f>
        <v>Prousková Barbora (15) (PINK!)</v>
      </c>
      <c r="G6" s="181">
        <v>162.0</v>
      </c>
      <c r="H6" s="170"/>
      <c r="I6" s="170"/>
      <c r="J6" s="170"/>
      <c r="K6" s="170"/>
      <c r="L6" s="170"/>
      <c r="M6" s="170"/>
      <c r="N6" s="170"/>
      <c r="O6" s="170"/>
      <c r="P6" s="170"/>
      <c r="Q6" s="170"/>
      <c r="R6" s="170"/>
      <c r="S6" s="170"/>
      <c r="T6" s="170"/>
      <c r="U6" s="170"/>
      <c r="V6" s="170"/>
      <c r="W6" s="170"/>
      <c r="X6" s="170"/>
      <c r="Y6" s="170"/>
      <c r="Z6" s="170"/>
      <c r="AA6" s="170"/>
    </row>
    <row r="7" ht="12.75" customHeight="1">
      <c r="A7" s="179" t="s">
        <v>180</v>
      </c>
      <c r="B7" s="180" t="str">
        <f>div_A!$W$59</f>
        <v>Vít Josef (4) (KMST)</v>
      </c>
      <c r="C7" s="181">
        <v>180.0</v>
      </c>
      <c r="D7" s="173"/>
      <c r="E7" s="179" t="s">
        <v>180</v>
      </c>
      <c r="F7" s="180" t="str">
        <f>div_B!$W$59</f>
        <v>Komárek Patrik (20) (AST)</v>
      </c>
      <c r="G7" s="181">
        <v>160.0</v>
      </c>
      <c r="H7" s="170"/>
      <c r="I7" s="170"/>
      <c r="J7" s="170"/>
      <c r="K7" s="170"/>
      <c r="L7" s="170"/>
      <c r="M7" s="170"/>
      <c r="N7" s="170"/>
      <c r="O7" s="170"/>
      <c r="P7" s="170"/>
      <c r="Q7" s="170"/>
      <c r="R7" s="170"/>
      <c r="S7" s="170"/>
      <c r="T7" s="170"/>
      <c r="U7" s="170"/>
      <c r="V7" s="170"/>
      <c r="W7" s="170"/>
      <c r="X7" s="170"/>
      <c r="Y7" s="170"/>
      <c r="Z7" s="170"/>
      <c r="AA7" s="170"/>
    </row>
    <row r="8" ht="12.75" customHeight="1">
      <c r="A8" s="179" t="s">
        <v>181</v>
      </c>
      <c r="B8" s="180" t="str">
        <f>IF(div_A!$W$60="3:0",div_A!$L$60,IF(div_A!$W$60="3:1",div_A!$L$60,IF(div_A!$W$60="3:2",div_A!$L$60,IF(div_A!$W$60="2:3",div_A!$L$58,IF(div_A!$W$60="1:3",div_A!$L$58,IF(div_A!$W$60="0:3",div_A!$L$58,""))))))</f>
        <v>Jungman Filip (13) (PINK!)</v>
      </c>
      <c r="C8" s="181">
        <v>178.0</v>
      </c>
      <c r="D8" s="173"/>
      <c r="E8" s="179" t="s">
        <v>181</v>
      </c>
      <c r="F8" s="180" t="str">
        <f>IF(div_B!$W$60="3:0",div_B!$L$60,IF(div_B!$W$60="3:1",div_B!$L$60,IF(div_B!$W$60="3:2",div_B!$L$60,IF(div_B!$W$60="2:3",div_B!$L$58,IF(div_B!$W$60="1:3",div_B!$L$58,IF(div_B!$W$60="0:3",div_B!$L$58,""))))))</f>
        <v>Kuntoš Filip (37) (SKST)</v>
      </c>
      <c r="G8" s="181">
        <v>158.0</v>
      </c>
      <c r="H8" s="170"/>
      <c r="I8" s="170"/>
      <c r="J8" s="170"/>
      <c r="K8" s="170"/>
      <c r="L8" s="170"/>
      <c r="M8" s="170"/>
      <c r="N8" s="170"/>
      <c r="O8" s="170"/>
      <c r="P8" s="170"/>
      <c r="Q8" s="170"/>
      <c r="R8" s="170"/>
      <c r="S8" s="170"/>
      <c r="T8" s="170"/>
      <c r="U8" s="170"/>
      <c r="V8" s="170"/>
      <c r="W8" s="170"/>
      <c r="X8" s="170"/>
      <c r="Y8" s="170"/>
      <c r="Z8" s="170"/>
      <c r="AA8" s="170"/>
    </row>
    <row r="9" ht="12.75" customHeight="1">
      <c r="A9" s="179" t="s">
        <v>182</v>
      </c>
      <c r="B9" s="180" t="str">
        <f>div_A!$W$52</f>
        <v>Kout Matěj (29) (KMST)</v>
      </c>
      <c r="C9" s="181">
        <v>176.0</v>
      </c>
      <c r="D9" s="173"/>
      <c r="E9" s="179" t="s">
        <v>182</v>
      </c>
      <c r="F9" s="180" t="str">
        <f>div_B!$W$52</f>
        <v>Valášek Šimon (47) (KMST)</v>
      </c>
      <c r="G9" s="181">
        <v>156.0</v>
      </c>
      <c r="H9" s="170"/>
      <c r="I9" s="170"/>
      <c r="J9" s="170"/>
      <c r="K9" s="170"/>
      <c r="L9" s="170"/>
      <c r="M9" s="170"/>
      <c r="N9" s="170"/>
      <c r="O9" s="170"/>
      <c r="P9" s="170"/>
      <c r="Q9" s="170"/>
      <c r="R9" s="170"/>
      <c r="S9" s="170"/>
      <c r="T9" s="170"/>
      <c r="U9" s="170"/>
      <c r="V9" s="170"/>
      <c r="W9" s="170"/>
      <c r="X9" s="170"/>
      <c r="Y9" s="170"/>
      <c r="Z9" s="170"/>
      <c r="AA9" s="170"/>
    </row>
    <row r="10" ht="12.75" customHeight="1">
      <c r="A10" s="179" t="s">
        <v>183</v>
      </c>
      <c r="B10" s="180" t="str">
        <f>IF(div_A!$W$53="3:0",div_A!$L$54,IF(div_A!$W$53="3:1",div_A!$L$54,IF(div_A!$W$53="3:2",div_A!$L$54,IF(div_A!$W$53="2:3",div_A!$L$50,IF(div_A!$W$53="1:3",div_A!$L$50,IF(div_A!$W$53="0:3",div_A!$L$50,""))))))</f>
        <v>Korpová Tereza (31) (PINK!)</v>
      </c>
      <c r="C10" s="181">
        <v>174.0</v>
      </c>
      <c r="D10" s="173"/>
      <c r="E10" s="179" t="s">
        <v>183</v>
      </c>
      <c r="F10" s="180" t="str">
        <f>IF(div_B!$W$53="3:0",div_B!$L$54,IF(div_B!$W$53="3:1",div_B!$L$54,IF(div_B!$W$53="3:2",div_B!$L$54,IF(div_B!$W$53="2:3",div_B!$L$50,IF(div_B!$W$53="1:3",div_B!$L$50,IF(div_B!$W$53="0:3",div_B!$L$50,""))))))</f>
        <v>Cyprián Ondřej (39) (KMST)</v>
      </c>
      <c r="G10" s="181">
        <v>154.0</v>
      </c>
      <c r="H10" s="170"/>
      <c r="I10" s="170"/>
      <c r="J10" s="170"/>
      <c r="K10" s="170"/>
      <c r="L10" s="170"/>
      <c r="M10" s="170"/>
      <c r="N10" s="170"/>
      <c r="O10" s="170"/>
      <c r="P10" s="170"/>
      <c r="Q10" s="170"/>
      <c r="R10" s="170"/>
      <c r="S10" s="170"/>
      <c r="T10" s="170"/>
      <c r="U10" s="170"/>
      <c r="V10" s="170"/>
      <c r="W10" s="170"/>
      <c r="X10" s="170"/>
      <c r="Y10" s="170"/>
      <c r="Z10" s="170"/>
      <c r="AA10" s="170"/>
    </row>
    <row r="11" ht="12.75" customHeight="1">
      <c r="A11" s="179" t="s">
        <v>184</v>
      </c>
      <c r="B11" s="180" t="str">
        <f>div_A!$W$64</f>
        <v>Holubová Barbora (16) (STAR)</v>
      </c>
      <c r="C11" s="181">
        <v>172.0</v>
      </c>
      <c r="D11" s="173"/>
      <c r="E11" s="179" t="s">
        <v>184</v>
      </c>
      <c r="F11" s="180" t="str">
        <f>div_B!$W$64</f>
        <v>Křivánek Viktor (36) (Ji KŠ)</v>
      </c>
      <c r="G11" s="181">
        <v>152.0</v>
      </c>
      <c r="H11" s="170"/>
      <c r="I11" s="170"/>
      <c r="J11" s="170"/>
      <c r="K11" s="170"/>
      <c r="L11" s="170"/>
      <c r="M11" s="170"/>
      <c r="N11" s="170"/>
      <c r="O11" s="170"/>
      <c r="P11" s="170"/>
      <c r="Q11" s="170"/>
      <c r="R11" s="170"/>
      <c r="S11" s="170"/>
      <c r="T11" s="170"/>
      <c r="U11" s="170"/>
      <c r="V11" s="170"/>
      <c r="W11" s="170"/>
      <c r="X11" s="170"/>
      <c r="Y11" s="170"/>
      <c r="Z11" s="170"/>
      <c r="AA11" s="170"/>
    </row>
    <row r="12" ht="12.75" customHeight="1">
      <c r="A12" s="179" t="s">
        <v>185</v>
      </c>
      <c r="B12" s="180" t="str">
        <f>IF(div_A!$W$65="3:0",div_A!$L$65,IF(div_A!$W$65="3:1",div_A!$L$65,IF(div_A!$W$65="3:2",div_A!$L$65,IF(div_A!$W$65="2:3",div_A!$L$63,IF(div_A!$W$65="1:3",div_A!$L$63,IF(div_A!$W$65="0:3",div_A!$L$63,""))))))</f>
        <v>Košťák Matěj (21) (Bižu)</v>
      </c>
      <c r="C12" s="181">
        <v>170.0</v>
      </c>
      <c r="D12" s="173"/>
      <c r="E12" s="179" t="s">
        <v>185</v>
      </c>
      <c r="F12" s="180" t="str">
        <f>IF(div_B!$W$65="3:0",div_B!$L$65,IF(div_B!$W$65="3:1",div_B!$L$65,IF(div_B!$W$65="3:2",div_B!$L$65,IF(div_B!$W$65="2:3",div_B!$L$63,IF(div_B!$W$65="1:3",div_B!$L$63,IF(div_B!$W$65="0:3",div_B!$L$63,""))))))</f>
        <v>Škorpil Jaroslav (37) (ČL)</v>
      </c>
      <c r="G12" s="181">
        <v>150.0</v>
      </c>
      <c r="H12" s="170"/>
      <c r="I12" s="170"/>
      <c r="J12" s="170"/>
      <c r="K12" s="170"/>
      <c r="L12" s="170"/>
      <c r="M12" s="170"/>
      <c r="N12" s="170"/>
      <c r="O12" s="170"/>
      <c r="P12" s="170"/>
      <c r="Q12" s="170"/>
      <c r="R12" s="170"/>
      <c r="S12" s="170"/>
      <c r="T12" s="170"/>
      <c r="U12" s="170"/>
      <c r="V12" s="170"/>
      <c r="W12" s="170"/>
      <c r="X12" s="170"/>
      <c r="Y12" s="170"/>
      <c r="Z12" s="170"/>
      <c r="AA12" s="170"/>
    </row>
    <row r="13" ht="12.75" customHeight="1">
      <c r="A13" s="179" t="s">
        <v>186</v>
      </c>
      <c r="B13" s="180" t="str">
        <f>div_A!$W$80</f>
        <v>Bartoň David (25) (SKST)</v>
      </c>
      <c r="C13" s="181">
        <v>168.0</v>
      </c>
      <c r="D13" s="173"/>
      <c r="E13" s="179" t="s">
        <v>186</v>
      </c>
      <c r="F13" s="180" t="str">
        <f>div_B!$W$80</f>
        <v>Khail Josef (45) (Bižu)</v>
      </c>
      <c r="G13" s="181">
        <v>148.0</v>
      </c>
      <c r="H13" s="170"/>
      <c r="I13" s="170"/>
      <c r="J13" s="170"/>
      <c r="K13" s="170"/>
      <c r="L13" s="170"/>
      <c r="M13" s="170"/>
      <c r="N13" s="170"/>
      <c r="O13" s="170"/>
      <c r="P13" s="170"/>
      <c r="Q13" s="170"/>
      <c r="R13" s="170"/>
      <c r="S13" s="170"/>
      <c r="T13" s="170"/>
      <c r="U13" s="170"/>
      <c r="V13" s="170"/>
      <c r="W13" s="170"/>
      <c r="X13" s="170"/>
      <c r="Y13" s="170"/>
      <c r="Z13" s="170"/>
      <c r="AA13" s="170"/>
    </row>
    <row r="14" ht="12.75" customHeight="1">
      <c r="A14" s="179" t="s">
        <v>187</v>
      </c>
      <c r="B14" s="180" t="str">
        <f>IF(div_A!$W$81="3:0",div_A!W84,IF(div_A!$W$81="3:1",div_A!$W$84,IF(div_A!$W$81="3:2",div_A!$W$84,IF(div_A!$W$81="2:3",div_A!$W$76,IF(div_A!$W$81="1:3",div_A!$W$76,IF(div_A!$W$81="0:3",div_A!$W$76,""))))))</f>
        <v>Günter Tomáš (26) (KMST)</v>
      </c>
      <c r="C14" s="181">
        <v>167.0</v>
      </c>
      <c r="D14" s="173"/>
      <c r="E14" s="179" t="s">
        <v>187</v>
      </c>
      <c r="F14" s="180" t="str">
        <f>IF(div_B!$W$81="3:0",div_B!AA84,IF(div_B!$W$81="3:1",div_B!$W$84,IF(div_B!$W$81="3:2",div_B!$W$84,IF(div_B!$W$81="2:3",div_B!$W$76,IF(div_B!$W$81="1:3",div_B!$W$76,IF(div_B!$W$81="0:3",div_B!$W$76,""))))))</f>
        <v>Kostan Daniel (62) (PINK!)</v>
      </c>
      <c r="G14" s="181">
        <v>147.0</v>
      </c>
      <c r="H14" s="170"/>
      <c r="I14" s="170"/>
      <c r="J14" s="170"/>
      <c r="K14" s="170"/>
      <c r="L14" s="170"/>
      <c r="M14" s="170"/>
      <c r="N14" s="170"/>
      <c r="O14" s="170"/>
      <c r="P14" s="170"/>
      <c r="Q14" s="170"/>
      <c r="R14" s="170"/>
      <c r="S14" s="170"/>
      <c r="T14" s="170"/>
      <c r="U14" s="170"/>
      <c r="V14" s="170"/>
      <c r="W14" s="170"/>
      <c r="X14" s="170"/>
      <c r="Y14" s="170"/>
      <c r="Z14" s="170"/>
      <c r="AA14" s="170"/>
    </row>
    <row r="15" ht="12.75" customHeight="1">
      <c r="A15" s="179" t="s">
        <v>188</v>
      </c>
      <c r="B15" s="180" t="str">
        <f>div_A!$W$100</f>
        <v>Krejčík Jan (22) (Bižu)</v>
      </c>
      <c r="C15" s="181">
        <v>166.0</v>
      </c>
      <c r="D15" s="173"/>
      <c r="E15" s="179" t="s">
        <v>188</v>
      </c>
      <c r="F15" s="180" t="str">
        <f>div_B!$W$100</f>
        <v>Mervart Jan (57) (PINK!)</v>
      </c>
      <c r="G15" s="181">
        <v>146.0</v>
      </c>
      <c r="H15" s="170"/>
      <c r="I15" s="170"/>
      <c r="J15" s="170"/>
      <c r="K15" s="170"/>
      <c r="L15" s="170"/>
      <c r="M15" s="170"/>
      <c r="N15" s="170"/>
      <c r="O15" s="170"/>
      <c r="P15" s="170"/>
      <c r="Q15" s="170"/>
      <c r="R15" s="170"/>
      <c r="S15" s="170"/>
      <c r="T15" s="170"/>
      <c r="U15" s="170"/>
      <c r="V15" s="170"/>
      <c r="W15" s="170"/>
      <c r="X15" s="170"/>
      <c r="Y15" s="170"/>
      <c r="Z15" s="170"/>
      <c r="AA15" s="170"/>
    </row>
    <row r="16" ht="12.75" customHeight="1">
      <c r="A16" s="179" t="s">
        <v>189</v>
      </c>
      <c r="B16" s="180" t="str">
        <f>IF(div_A!$W$101="3:0",div_A!$L$101,IF(div_A!$W$101="3:1",div_A!$L$101,IF(div_A!$W$101="3:2",div_A!$L$101,IF(div_A!$W$101="2:3",div_A!$L$99,IF(div_A!$W$101="1:3",div_A!$L$99,IF(div_A!$W$101="0:3",div_A!$L$99,""))))))</f>
        <v>Kožich Vítek (23) (PINK!)</v>
      </c>
      <c r="C16" s="181">
        <v>165.0</v>
      </c>
      <c r="D16" s="173"/>
      <c r="E16" s="179" t="s">
        <v>189</v>
      </c>
      <c r="F16" s="180" t="str">
        <f>IF(div_B!$W$101="3:0",div_B!$L$101,IF(div_B!$W$101="3:1",div_B!$L$101,IF(div_B!$W$101="3:2",div_B!$L$101,IF(div_B!$W$101="2:3",div_B!$L$99,IF(div_B!$W$101="1:3",div_B!$L$99,IF(div_B!$W$101="0:3",div_B!$L$99,""))))))</f>
        <v>Janatka Adam (52) (ČL)</v>
      </c>
      <c r="G16" s="181">
        <v>145.0</v>
      </c>
      <c r="H16" s="170"/>
      <c r="I16" s="170"/>
      <c r="J16" s="170"/>
      <c r="K16" s="170"/>
      <c r="L16" s="170"/>
      <c r="M16" s="170"/>
      <c r="N16" s="170"/>
      <c r="O16" s="170"/>
      <c r="P16" s="170"/>
      <c r="Q16" s="170"/>
      <c r="R16" s="170"/>
      <c r="S16" s="170"/>
      <c r="T16" s="170"/>
      <c r="U16" s="170"/>
      <c r="V16" s="170"/>
      <c r="W16" s="170"/>
      <c r="X16" s="170"/>
      <c r="Y16" s="170"/>
      <c r="Z16" s="170"/>
      <c r="AA16" s="170"/>
    </row>
    <row r="17" ht="12.75" customHeight="1">
      <c r="A17" s="179" t="s">
        <v>190</v>
      </c>
      <c r="B17" s="180" t="str">
        <f>div_A!$W$93</f>
        <v>Stach Vojtěch (32) (STAR)</v>
      </c>
      <c r="C17" s="181">
        <v>164.0</v>
      </c>
      <c r="D17" s="173"/>
      <c r="E17" s="179" t="s">
        <v>190</v>
      </c>
      <c r="F17" s="180" t="str">
        <f>div_B!$W$93</f>
        <v>Čečerle Matouš (53) (KMST)</v>
      </c>
      <c r="G17" s="181">
        <v>144.0</v>
      </c>
      <c r="H17" s="170"/>
      <c r="I17" s="170"/>
      <c r="J17" s="170"/>
      <c r="K17" s="170"/>
      <c r="L17" s="170"/>
      <c r="M17" s="170"/>
      <c r="N17" s="170"/>
      <c r="O17" s="170"/>
      <c r="P17" s="170"/>
      <c r="Q17" s="170"/>
      <c r="R17" s="170"/>
      <c r="S17" s="170"/>
      <c r="T17" s="170"/>
      <c r="U17" s="170"/>
      <c r="V17" s="170"/>
      <c r="W17" s="170"/>
      <c r="X17" s="170"/>
      <c r="Y17" s="170"/>
      <c r="Z17" s="170"/>
      <c r="AA17" s="170"/>
    </row>
    <row r="18" ht="12.75" customHeight="1">
      <c r="A18" s="179" t="s">
        <v>191</v>
      </c>
      <c r="B18" s="180" t="str">
        <f>IF(div_A!$W$94="3:0",div_A!$L$95,IF(div_A!$W$94="3:1",div_A!$L$95,IF(div_A!$W$94="3:2",div_A!$L$95,IF(div_A!$W$94="2:3",div_A!$L$91,IF(div_A!$W$94="1:3",div_A!$L$91,IF(div_A!$W$94="0:3",div_A!$L$91,""))))))</f>
        <v>Svoboda Daniel (28) (STAR)</v>
      </c>
      <c r="C18" s="181">
        <v>160.0</v>
      </c>
      <c r="D18" s="173"/>
      <c r="E18" s="179" t="s">
        <v>191</v>
      </c>
      <c r="F18" s="180" t="str">
        <f>IF(div_B!$W$94="3:0",div_B!$L$95,IF(div_B!$W$94="3:1",div_B!$L$95,IF(div_B!$W$94="3:2",div_B!$L$95,IF(div_B!$W$94="2:3",div_B!$L$91,IF(div_B!$W$94="1:3",div_B!$L$91,IF(div_B!$W$94="0:3",div_B!$L$91,""))))))</f>
        <v>Táborský Václav (55) (STAR)</v>
      </c>
      <c r="G18" s="181">
        <v>140.0</v>
      </c>
      <c r="H18" s="170"/>
      <c r="I18" s="170"/>
      <c r="J18" s="170"/>
      <c r="K18" s="170"/>
      <c r="L18" s="170"/>
      <c r="M18" s="170"/>
      <c r="N18" s="170"/>
      <c r="O18" s="170"/>
      <c r="P18" s="170"/>
      <c r="Q18" s="170"/>
      <c r="R18" s="170"/>
      <c r="S18" s="170"/>
      <c r="T18" s="170"/>
      <c r="U18" s="170"/>
      <c r="V18" s="170"/>
      <c r="W18" s="170"/>
      <c r="X18" s="170"/>
      <c r="Y18" s="170"/>
      <c r="Z18" s="170"/>
      <c r="AA18" s="170"/>
    </row>
    <row r="19" ht="12.75" customHeight="1">
      <c r="A19" s="179" t="s">
        <v>192</v>
      </c>
      <c r="B19" s="180" t="str">
        <f>div_A!$W$105</f>
        <v>Nohejl Vojtěch (26) (ST Fr.)</v>
      </c>
      <c r="C19" s="181">
        <v>159.0</v>
      </c>
      <c r="D19" s="173"/>
      <c r="E19" s="179" t="s">
        <v>192</v>
      </c>
      <c r="F19" s="180" t="str">
        <f>div_B!$W$105</f>
        <v>Šimková Kristýna (47) (Chrast.)</v>
      </c>
      <c r="G19" s="181">
        <v>139.0</v>
      </c>
      <c r="H19" s="170"/>
      <c r="I19" s="170"/>
      <c r="J19" s="170"/>
      <c r="K19" s="170"/>
      <c r="L19" s="170"/>
      <c r="M19" s="170"/>
      <c r="N19" s="170"/>
      <c r="O19" s="170"/>
      <c r="P19" s="170"/>
      <c r="Q19" s="170"/>
      <c r="R19" s="170"/>
      <c r="S19" s="170"/>
      <c r="T19" s="170"/>
      <c r="U19" s="170"/>
      <c r="V19" s="170"/>
      <c r="W19" s="170"/>
      <c r="X19" s="170"/>
      <c r="Y19" s="170"/>
      <c r="Z19" s="170"/>
      <c r="AA19" s="170"/>
    </row>
    <row r="20" ht="12.75" customHeight="1">
      <c r="A20" s="182" t="s">
        <v>193</v>
      </c>
      <c r="B20" s="183" t="str">
        <f>IF(div_A!$W$106="3:0",div_A!$L$106,IF(div_A!$W$106="3:1",div_A!$L$106,IF(div_A!$W$106="3:2",div_A!$L$106,IF(div_A!$W$106="2:3",div_A!$L$104,IF(div_A!$W$106="1:3",div_A!$L$104,IF(div_A!$W$106="0:3",div_A!$L$104,""))))))</f>
        <v>Kubíček Tomáš (32) (Bižu)</v>
      </c>
      <c r="C20" s="184">
        <v>158.0</v>
      </c>
      <c r="D20" s="173"/>
      <c r="E20" s="182" t="s">
        <v>193</v>
      </c>
      <c r="F20" s="183" t="str">
        <f>IF(div_B!$W$106="3:0",div_B!$L$106,IF(div_B!$W$106="3:1",div_B!$L$106,IF(div_B!$W$106="3:2",div_B!$L$106,IF(div_B!$W$106="2:3",div_B!$L$104,IF(div_B!$W$106="1:3",div_B!$L$104,IF(div_B!$W$106="0:3",div_B!$L$104,""))))))</f>
        <v>Roubíček Petr (41) (STAR)</v>
      </c>
      <c r="G20" s="184">
        <v>138.0</v>
      </c>
      <c r="H20" s="170"/>
      <c r="I20" s="170"/>
      <c r="J20" s="170"/>
      <c r="K20" s="170"/>
      <c r="L20" s="170"/>
      <c r="M20" s="170"/>
      <c r="N20" s="170"/>
      <c r="O20" s="170"/>
      <c r="P20" s="170"/>
      <c r="Q20" s="170"/>
      <c r="R20" s="170"/>
      <c r="S20" s="170"/>
      <c r="T20" s="170"/>
      <c r="U20" s="170"/>
      <c r="V20" s="170"/>
      <c r="W20" s="170"/>
      <c r="X20" s="170"/>
      <c r="Y20" s="170"/>
      <c r="Z20" s="170"/>
      <c r="AA20" s="170"/>
    </row>
    <row r="21" ht="12.75" customHeight="1">
      <c r="A21" s="173"/>
      <c r="B21" s="170"/>
      <c r="C21" s="174"/>
      <c r="D21" s="173"/>
      <c r="E21" s="173"/>
      <c r="F21" s="170"/>
      <c r="G21" s="172"/>
      <c r="H21" s="170"/>
      <c r="I21" s="170"/>
      <c r="J21" s="170"/>
      <c r="K21" s="170"/>
      <c r="L21" s="170"/>
      <c r="M21" s="170"/>
      <c r="N21" s="170"/>
      <c r="O21" s="170"/>
      <c r="P21" s="170"/>
      <c r="Q21" s="170"/>
      <c r="R21" s="170"/>
      <c r="S21" s="170"/>
      <c r="T21" s="170"/>
      <c r="U21" s="170"/>
      <c r="V21" s="170"/>
      <c r="W21" s="170"/>
      <c r="X21" s="170"/>
      <c r="Y21" s="170"/>
      <c r="Z21" s="170"/>
      <c r="AA21" s="170"/>
    </row>
    <row r="22" ht="12.75" customHeight="1">
      <c r="A22" s="185" t="s">
        <v>194</v>
      </c>
      <c r="B22" s="167"/>
      <c r="C22" s="186" t="s">
        <v>176</v>
      </c>
      <c r="D22" s="171"/>
      <c r="E22" s="187" t="s">
        <v>195</v>
      </c>
      <c r="F22" s="167"/>
      <c r="G22" s="188" t="s">
        <v>176</v>
      </c>
      <c r="H22" s="170"/>
      <c r="I22" s="170"/>
      <c r="J22" s="170"/>
      <c r="K22" s="170"/>
      <c r="L22" s="170"/>
      <c r="M22" s="170"/>
      <c r="N22" s="170"/>
      <c r="O22" s="170"/>
      <c r="P22" s="170"/>
      <c r="Q22" s="170"/>
      <c r="R22" s="170"/>
      <c r="S22" s="170"/>
      <c r="T22" s="170"/>
      <c r="U22" s="170"/>
      <c r="V22" s="170"/>
      <c r="W22" s="170"/>
      <c r="X22" s="170"/>
      <c r="Y22" s="170"/>
      <c r="Z22" s="170"/>
      <c r="AA22" s="170"/>
    </row>
    <row r="23" ht="12.75" customHeight="1">
      <c r="A23" s="179" t="s">
        <v>178</v>
      </c>
      <c r="B23" s="180" t="str">
        <f>div_C!$W$39</f>
        <v>Provazníková Alena (58) (Bižu)</v>
      </c>
      <c r="C23" s="181">
        <v>144.0</v>
      </c>
      <c r="D23" s="173"/>
      <c r="E23" s="179" t="s">
        <v>178</v>
      </c>
      <c r="F23" s="180" t="str">
        <f>div_D!$W$39</f>
        <v>Čupcová Valerie (50) (NB)</v>
      </c>
      <c r="G23" s="181">
        <v>124.0</v>
      </c>
      <c r="H23" s="170"/>
      <c r="I23" s="170"/>
      <c r="J23" s="170"/>
      <c r="K23" s="170"/>
      <c r="L23" s="170"/>
      <c r="M23" s="170"/>
      <c r="N23" s="170"/>
      <c r="O23" s="170"/>
      <c r="P23" s="170"/>
      <c r="Q23" s="170"/>
      <c r="R23" s="170"/>
      <c r="S23" s="170"/>
      <c r="T23" s="170"/>
      <c r="U23" s="170"/>
      <c r="V23" s="170"/>
      <c r="W23" s="170"/>
      <c r="X23" s="170"/>
      <c r="Y23" s="170"/>
      <c r="Z23" s="170"/>
      <c r="AA23" s="170"/>
    </row>
    <row r="24" ht="12.75" customHeight="1">
      <c r="A24" s="179" t="s">
        <v>179</v>
      </c>
      <c r="B24" s="180" t="str">
        <f>IF(div_C!$W$40="3:0",div_C!$W$43,IF(div_C!$W$40="3:1",div_C!$W$43,IF(div_C!$W$40="3:2",div_C!$W$43,IF(div_C!$W$40="2:3",div_C!$W$35,IF(div_C!$W$40="1:3",div_C!$W$35,IF(div_C!$W$40="0:3",div_C!$W$35,""))))))</f>
        <v>Trojan Jáchym (46) (KMST)</v>
      </c>
      <c r="C24" s="181">
        <v>142.0</v>
      </c>
      <c r="D24" s="173"/>
      <c r="E24" s="179" t="s">
        <v>179</v>
      </c>
      <c r="F24" s="180" t="str">
        <f>IF(div_D!$W$40="3:0",div_D!$W$43,IF(div_D!$W$40="3:1",div_D!$W$43,IF(div_D!$W$40="3:2",div_D!$W$43,IF(div_D!$W$40="2:3",div_D!$W$35,IF(div_D!$W$40="1:3",div_D!$W$35,IF(div_D!$W$40="0:3",div_D!$W$35,""))))))</f>
        <v>Juriga Matěj (113) (PINK!)</v>
      </c>
      <c r="G24" s="181">
        <v>122.0</v>
      </c>
      <c r="H24" s="170"/>
      <c r="I24" s="170"/>
      <c r="J24" s="170"/>
      <c r="K24" s="170"/>
      <c r="L24" s="170"/>
      <c r="M24" s="170"/>
      <c r="N24" s="170"/>
      <c r="O24" s="170"/>
      <c r="P24" s="170"/>
      <c r="Q24" s="170"/>
      <c r="R24" s="170"/>
      <c r="S24" s="170"/>
      <c r="T24" s="170"/>
      <c r="U24" s="170"/>
      <c r="V24" s="170"/>
      <c r="W24" s="170"/>
      <c r="X24" s="170"/>
      <c r="Y24" s="170"/>
      <c r="Z24" s="170"/>
      <c r="AA24" s="170"/>
    </row>
    <row r="25" ht="12.75" customHeight="1">
      <c r="A25" s="179" t="s">
        <v>180</v>
      </c>
      <c r="B25" s="180" t="str">
        <f>div_C!$W$59</f>
        <v>Šerpán Radek (43) (STAR)</v>
      </c>
      <c r="C25" s="181">
        <v>140.0</v>
      </c>
      <c r="D25" s="173"/>
      <c r="E25" s="179" t="s">
        <v>180</v>
      </c>
      <c r="F25" s="180" t="str">
        <f>div_D!$W$59</f>
        <v>Koukl Adam (97) (Bižu)</v>
      </c>
      <c r="G25" s="181">
        <v>120.0</v>
      </c>
      <c r="H25" s="170"/>
      <c r="I25" s="170"/>
      <c r="J25" s="170"/>
      <c r="K25" s="170"/>
      <c r="L25" s="170"/>
      <c r="M25" s="170"/>
      <c r="N25" s="170"/>
      <c r="O25" s="170"/>
      <c r="P25" s="170"/>
      <c r="Q25" s="170"/>
      <c r="R25" s="170"/>
      <c r="S25" s="170"/>
      <c r="T25" s="170"/>
      <c r="U25" s="170"/>
      <c r="V25" s="170"/>
      <c r="W25" s="170"/>
      <c r="X25" s="170"/>
      <c r="Y25" s="170"/>
      <c r="Z25" s="170"/>
      <c r="AA25" s="170"/>
    </row>
    <row r="26" ht="12.75" customHeight="1">
      <c r="A26" s="179" t="s">
        <v>181</v>
      </c>
      <c r="B26" s="180" t="str">
        <f>IF(div_C!$W$60="3:0",div_C!$L$60,IF(div_C!$W$60="3:1",div_C!$L$60,IF(div_C!$W$60="3:2",div_C!$L$60,IF(div_C!$W$60="2:3",div_C!$L$58,IF(div_C!$W$60="1:3",div_C!$L$58,IF(div_C!$W$60="0:3",div_C!$L$58,""))))))</f>
        <v>Polívka Matyáš (89) (PINK!)</v>
      </c>
      <c r="C26" s="181">
        <v>138.0</v>
      </c>
      <c r="D26" s="173"/>
      <c r="E26" s="179" t="s">
        <v>181</v>
      </c>
      <c r="F26" s="180" t="str">
        <f>IF(div_D!$W$60="3:0",div_D!$L$60,IF(div_D!$W$60="3:1",div_D!$L$60,IF(div_D!$W$60="3:2",div_D!$L$60,IF(div_D!$W$60="2:3",div_D!$L$58,IF(div_D!$W$60="1:3",div_D!$L$58,IF(div_D!$W$60="0:3",div_D!$L$58,""))))))</f>
        <v>Švarc Dominik (94) (Bižu)</v>
      </c>
      <c r="G26" s="181">
        <v>118.0</v>
      </c>
      <c r="H26" s="170"/>
      <c r="I26" s="170"/>
      <c r="J26" s="170"/>
      <c r="K26" s="170"/>
      <c r="L26" s="170"/>
      <c r="M26" s="170"/>
      <c r="N26" s="170"/>
      <c r="O26" s="170"/>
      <c r="P26" s="170"/>
      <c r="Q26" s="170"/>
      <c r="R26" s="170"/>
      <c r="S26" s="170"/>
      <c r="T26" s="170"/>
      <c r="U26" s="170"/>
      <c r="V26" s="170"/>
      <c r="W26" s="170"/>
      <c r="X26" s="170"/>
      <c r="Y26" s="170"/>
      <c r="Z26" s="170"/>
      <c r="AA26" s="170"/>
    </row>
    <row r="27" ht="12.75" customHeight="1">
      <c r="A27" s="179" t="s">
        <v>182</v>
      </c>
      <c r="B27" s="180" t="str">
        <f>div_C!$W$52</f>
        <v>Kuchyňka Jaroslav (65) (ČL)</v>
      </c>
      <c r="C27" s="181">
        <v>136.0</v>
      </c>
      <c r="D27" s="173"/>
      <c r="E27" s="179" t="s">
        <v>182</v>
      </c>
      <c r="F27" s="180" t="str">
        <f>div_D!$W$52</f>
        <v>Cháb Kristián (87) (Ji KŠ)</v>
      </c>
      <c r="G27" s="181">
        <v>116.0</v>
      </c>
      <c r="H27" s="170"/>
      <c r="I27" s="170"/>
      <c r="J27" s="170"/>
      <c r="K27" s="170"/>
      <c r="L27" s="170"/>
      <c r="M27" s="170"/>
      <c r="N27" s="170"/>
      <c r="O27" s="170"/>
      <c r="P27" s="170"/>
      <c r="Q27" s="170"/>
      <c r="R27" s="170"/>
      <c r="S27" s="170"/>
      <c r="T27" s="170"/>
      <c r="U27" s="170"/>
      <c r="V27" s="170"/>
      <c r="W27" s="170"/>
      <c r="X27" s="170"/>
      <c r="Y27" s="170"/>
      <c r="Z27" s="170"/>
      <c r="AA27" s="170"/>
    </row>
    <row r="28" ht="12.75" customHeight="1">
      <c r="A28" s="179" t="s">
        <v>183</v>
      </c>
      <c r="B28" s="180" t="str">
        <f>IF(div_C!$W$53="3:0",div_C!$L$54,IF(div_C!$W$53="3:1",div_C!$L$54,IF(div_C!$W$53="3:2",div_C!$L$54,IF(div_C!$W$53="2:3",div_C!$L$50,IF(div_C!$W$53="1:3",div_C!$L$50,IF(div_C!$W$53="0:3",div_C!$L$50,""))))))</f>
        <v>Růžková Stella (81) (PINK!)</v>
      </c>
      <c r="C28" s="181">
        <v>134.0</v>
      </c>
      <c r="D28" s="173"/>
      <c r="E28" s="179" t="s">
        <v>183</v>
      </c>
      <c r="F28" s="180" t="str">
        <f>IF(div_D!$W$53="3:0",div_D!$L$54,IF(div_D!$W$53="3:1",div_D!$L$54,IF(div_D!$W$53="3:2",div_D!$L$54,IF(div_D!$W$53="2:3",div_D!$L$50,IF(div_D!$W$53="1:3",div_D!$L$50,IF(div_D!$W$53="0:3",div_D!$L$50,""))))))</f>
        <v>Tesař Matěj (74) (Jablonné)</v>
      </c>
      <c r="G28" s="181">
        <v>114.0</v>
      </c>
      <c r="H28" s="170"/>
      <c r="I28" s="170"/>
      <c r="J28" s="170"/>
      <c r="K28" s="170"/>
      <c r="L28" s="170"/>
      <c r="M28" s="170"/>
      <c r="N28" s="170"/>
      <c r="O28" s="170"/>
      <c r="P28" s="170"/>
      <c r="Q28" s="170"/>
      <c r="R28" s="170"/>
      <c r="S28" s="170"/>
      <c r="T28" s="170"/>
      <c r="U28" s="170"/>
      <c r="V28" s="170"/>
      <c r="W28" s="170"/>
      <c r="X28" s="170"/>
      <c r="Y28" s="170"/>
      <c r="Z28" s="170"/>
      <c r="AA28" s="170"/>
    </row>
    <row r="29" ht="12.75" customHeight="1">
      <c r="A29" s="179" t="s">
        <v>184</v>
      </c>
      <c r="B29" s="180" t="str">
        <f>div_C!$W$64</f>
        <v>Kolář Daniel (86) (ST Fr.)</v>
      </c>
      <c r="C29" s="181">
        <v>132.0</v>
      </c>
      <c r="D29" s="173"/>
      <c r="E29" s="179" t="s">
        <v>184</v>
      </c>
      <c r="F29" s="180" t="str">
        <f>div_D!$W$64</f>
        <v>Pinc Jonáš (108) (AST)</v>
      </c>
      <c r="G29" s="181">
        <v>112.0</v>
      </c>
      <c r="H29" s="170"/>
      <c r="I29" s="170"/>
      <c r="J29" s="170"/>
      <c r="K29" s="170"/>
      <c r="L29" s="170"/>
      <c r="M29" s="170"/>
      <c r="N29" s="170"/>
      <c r="O29" s="170"/>
      <c r="P29" s="170"/>
      <c r="Q29" s="170"/>
      <c r="R29" s="170"/>
      <c r="S29" s="170"/>
      <c r="T29" s="170"/>
      <c r="U29" s="170"/>
      <c r="V29" s="170"/>
      <c r="W29" s="170"/>
      <c r="X29" s="170"/>
      <c r="Y29" s="170"/>
      <c r="Z29" s="170"/>
      <c r="AA29" s="170"/>
    </row>
    <row r="30" ht="12.75" customHeight="1">
      <c r="A30" s="179" t="s">
        <v>185</v>
      </c>
      <c r="B30" s="180" t="str">
        <f>IF(div_C!$W$65="3:0",div_C!$L$65,IF(div_C!$W$65="3:1",div_C!$L$65,IF(div_C!$W$65="3:2",div_C!$L$65,IF(div_C!$W$65="2:3",div_C!$L$63,IF(div_C!$W$65="1:3",div_C!$L$63,IF(div_C!$W$65="0:3",div_C!$L$63,""))))))</f>
        <v>Hudák František (40) (Bižu)</v>
      </c>
      <c r="C30" s="181">
        <v>130.0</v>
      </c>
      <c r="D30" s="173"/>
      <c r="E30" s="179" t="s">
        <v>185</v>
      </c>
      <c r="F30" s="180" t="str">
        <f>IF(div_D!$W$65="3:0",div_D!$L$65,IF(div_D!$W$65="3:1",div_D!$L$65,IF(div_D!$W$65="3:2",div_D!$L$65,IF(div_D!$W$65="2:3",div_D!$L$63,IF(div_D!$W$65="1:3",div_D!$L$63,IF(div_D!$W$65="0:3",div_D!$L$63,""))))))</f>
        <v>Eder Matyáš (90) (PINK!)</v>
      </c>
      <c r="G30" s="181">
        <v>110.0</v>
      </c>
      <c r="H30" s="170"/>
      <c r="I30" s="170"/>
      <c r="J30" s="170"/>
      <c r="K30" s="170"/>
      <c r="L30" s="170"/>
      <c r="M30" s="170"/>
      <c r="N30" s="170"/>
      <c r="O30" s="170"/>
      <c r="P30" s="170"/>
      <c r="Q30" s="170"/>
      <c r="R30" s="170"/>
      <c r="S30" s="170"/>
      <c r="T30" s="170"/>
      <c r="U30" s="170"/>
      <c r="V30" s="170"/>
      <c r="W30" s="170"/>
      <c r="X30" s="170"/>
      <c r="Y30" s="170"/>
      <c r="Z30" s="170"/>
      <c r="AA30" s="170"/>
    </row>
    <row r="31" ht="12.75" customHeight="1">
      <c r="A31" s="179" t="s">
        <v>186</v>
      </c>
      <c r="B31" s="180" t="str">
        <f>div_C!$W$80</f>
        <v>Rachač Daniel (67) (ČL)</v>
      </c>
      <c r="C31" s="181">
        <v>128.0</v>
      </c>
      <c r="D31" s="173"/>
      <c r="E31" s="179" t="s">
        <v>186</v>
      </c>
      <c r="F31" s="180" t="str">
        <f>div_D!$W$80</f>
        <v>Jantsch Antonín (114) (KMST)</v>
      </c>
      <c r="G31" s="181">
        <v>108.0</v>
      </c>
      <c r="H31" s="170"/>
      <c r="I31" s="170"/>
      <c r="J31" s="170"/>
      <c r="K31" s="170"/>
      <c r="L31" s="170"/>
      <c r="M31" s="170"/>
      <c r="N31" s="170"/>
      <c r="O31" s="170"/>
      <c r="P31" s="170"/>
      <c r="Q31" s="170"/>
      <c r="R31" s="170"/>
      <c r="S31" s="170"/>
      <c r="T31" s="170"/>
      <c r="U31" s="170"/>
      <c r="V31" s="170"/>
      <c r="W31" s="170"/>
      <c r="X31" s="170"/>
      <c r="Y31" s="170"/>
      <c r="Z31" s="170"/>
      <c r="AA31" s="170"/>
    </row>
    <row r="32" ht="12.75" customHeight="1">
      <c r="A32" s="179" t="s">
        <v>187</v>
      </c>
      <c r="B32" s="180" t="str">
        <f>IF(div_C!$W$81="3:0",div_C!W84,IF(div_C!$W$81="3:1",div_C!$W$84,IF(div_C!$W$81="3:2",div_C!$W$84,IF(div_C!$W$81="2:3",div_C!$W$76,IF(div_C!$W$81="1:3",div_C!$W$76,IF(div_C!$W$81="0:3",div_C!$W$76,""))))))</f>
        <v>Humhal Jiří (69) (ČL)</v>
      </c>
      <c r="C32" s="181">
        <v>127.0</v>
      </c>
      <c r="D32" s="173"/>
      <c r="E32" s="179" t="s">
        <v>187</v>
      </c>
      <c r="F32" s="180" t="str">
        <f>IF(div_D!$W$81="3:0",div_D!AA102,IF(div_D!$W$81="3:1",div_D!$W$84,IF(div_D!$W$81="3:2",div_D!$W$84,IF(div_D!$W$81="2:3",div_D!$W$76,IF(div_D!$W$81="1:3",div_D!$W$76,IF(div_D!$W$81="0:3",div_D!$W$76,""))))))</f>
        <v>Vorel Jan (93) (PINK!)</v>
      </c>
      <c r="G32" s="181">
        <v>107.0</v>
      </c>
      <c r="H32" s="170"/>
      <c r="I32" s="170"/>
      <c r="J32" s="170"/>
      <c r="K32" s="170"/>
      <c r="L32" s="170"/>
      <c r="M32" s="170"/>
      <c r="N32" s="170"/>
      <c r="O32" s="170"/>
      <c r="P32" s="170"/>
      <c r="Q32" s="170"/>
      <c r="R32" s="170"/>
      <c r="S32" s="170"/>
      <c r="T32" s="170"/>
      <c r="U32" s="170"/>
      <c r="V32" s="170"/>
      <c r="W32" s="170"/>
      <c r="X32" s="170"/>
      <c r="Y32" s="170"/>
      <c r="Z32" s="170"/>
      <c r="AA32" s="170"/>
    </row>
    <row r="33" ht="12.75" customHeight="1">
      <c r="A33" s="179" t="s">
        <v>188</v>
      </c>
      <c r="B33" s="180" t="str">
        <f>div_C!$W$100</f>
        <v>Johanová Sofie (59) (Víchová)</v>
      </c>
      <c r="C33" s="181">
        <v>126.0</v>
      </c>
      <c r="D33" s="173"/>
      <c r="E33" s="179" t="s">
        <v>188</v>
      </c>
      <c r="F33" s="180" t="str">
        <f>div_D!$W$100</f>
        <v>Louda Ondřej (105) (PINK!)</v>
      </c>
      <c r="G33" s="181">
        <v>106.0</v>
      </c>
      <c r="H33" s="170"/>
      <c r="I33" s="170"/>
      <c r="J33" s="170"/>
      <c r="K33" s="170"/>
      <c r="L33" s="170"/>
      <c r="M33" s="170"/>
      <c r="N33" s="170"/>
      <c r="O33" s="170"/>
      <c r="P33" s="170"/>
      <c r="Q33" s="170"/>
      <c r="R33" s="170"/>
      <c r="S33" s="170"/>
      <c r="T33" s="170"/>
      <c r="U33" s="170"/>
      <c r="V33" s="170"/>
      <c r="W33" s="170"/>
      <c r="X33" s="170"/>
      <c r="Y33" s="170"/>
      <c r="Z33" s="170"/>
      <c r="AA33" s="170"/>
    </row>
    <row r="34" ht="12.75" customHeight="1">
      <c r="A34" s="179" t="s">
        <v>189</v>
      </c>
      <c r="B34" s="180" t="str">
        <f>IF(div_C!$W$101="3:0",div_C!$L$101,IF(div_C!$W$101="3:1",div_C!$L$101,IF(div_C!$W$101="3:2",div_C!$L$101,IF(div_C!$W$101="2:3",div_C!$L$99,IF(div_C!$W$101="1:3",div_C!$L$99,IF(div_C!$W$101="0:3",div_C!$L$99,""))))))</f>
        <v>Jakůbek Vojtěch (81) (PINK!)</v>
      </c>
      <c r="C34" s="181">
        <v>125.0</v>
      </c>
      <c r="D34" s="173"/>
      <c r="E34" s="179" t="s">
        <v>189</v>
      </c>
      <c r="F34" s="180" t="str">
        <f>IF(div_D!$W$101="3:0",div_D!$L$101,IF(div_D!$W$101="3:1",div_D!$L$101,IF(div_D!$W$101="3:2",div_D!$L$101,IF(div_D!$W$101="2:3",div_D!$L$99,IF(div_D!$W$101="1:3",div_D!$L$99,IF(div_D!$W$101="0:3",div_D!$L$99,""))))))</f>
        <v>Kozák Jan (92) (Bižu)</v>
      </c>
      <c r="G34" s="181">
        <v>105.0</v>
      </c>
      <c r="H34" s="170"/>
      <c r="I34" s="170"/>
      <c r="J34" s="170"/>
      <c r="K34" s="170"/>
      <c r="L34" s="170"/>
      <c r="M34" s="170"/>
      <c r="N34" s="170"/>
      <c r="O34" s="170"/>
      <c r="P34" s="170"/>
      <c r="Q34" s="170"/>
      <c r="R34" s="170"/>
      <c r="S34" s="170"/>
      <c r="T34" s="170"/>
      <c r="U34" s="170"/>
      <c r="V34" s="170"/>
      <c r="W34" s="170"/>
      <c r="X34" s="170"/>
      <c r="Y34" s="170"/>
      <c r="Z34" s="170"/>
      <c r="AA34" s="170"/>
    </row>
    <row r="35" ht="12.75" customHeight="1">
      <c r="A35" s="179" t="s">
        <v>190</v>
      </c>
      <c r="B35" s="180" t="str">
        <f>div_C!$W$93</f>
        <v>Šedina Petr (59) (Hrádek)</v>
      </c>
      <c r="C35" s="181">
        <v>124.0</v>
      </c>
      <c r="D35" s="173"/>
      <c r="E35" s="179" t="s">
        <v>190</v>
      </c>
      <c r="F35" s="180" t="str">
        <f>div_D!$W$93</f>
        <v>Svoboda Jan (98) (PINK!)</v>
      </c>
      <c r="G35" s="181">
        <v>104.0</v>
      </c>
      <c r="H35" s="170"/>
      <c r="I35" s="170"/>
      <c r="J35" s="170"/>
      <c r="K35" s="170"/>
      <c r="L35" s="170"/>
      <c r="M35" s="170"/>
      <c r="N35" s="170"/>
      <c r="O35" s="170"/>
      <c r="P35" s="170"/>
      <c r="Q35" s="170"/>
      <c r="R35" s="170"/>
      <c r="S35" s="170"/>
      <c r="T35" s="170"/>
      <c r="U35" s="170"/>
      <c r="V35" s="170"/>
      <c r="W35" s="170"/>
      <c r="X35" s="170"/>
      <c r="Y35" s="170"/>
      <c r="Z35" s="170"/>
      <c r="AA35" s="170"/>
    </row>
    <row r="36" ht="12.75" customHeight="1">
      <c r="A36" s="179" t="s">
        <v>191</v>
      </c>
      <c r="B36" s="180" t="str">
        <f>IF(div_C!$W$94="3:0",div_C!$L$95,IF(div_C!$W$94="3:1",div_C!$L$95,IF(div_C!$W$94="3:2",div_C!$L$95,IF(div_C!$W$94="2:3",div_C!$L$91,IF(div_C!$W$94="1:3",div_C!$L$91,IF(div_C!$W$94="0:3",div_C!$L$91,""))))))</f>
        <v>Daníček Zdenek (81) (Ji KŠ)</v>
      </c>
      <c r="C36" s="181">
        <v>120.0</v>
      </c>
      <c r="D36" s="173"/>
      <c r="E36" s="179" t="s">
        <v>191</v>
      </c>
      <c r="F36" s="180" t="str">
        <f>IF(div_D!$W$94="3:0",div_D!$L$95,IF(div_D!$W$94="3:1",div_D!$L$95,IF(div_D!$W$94="3:2",div_D!$L$95,IF(div_D!$W$94="2:3",div_D!$L$91,IF(div_D!$W$94="1:3",div_D!$L$91,IF(div_D!$W$94="0:3",div_D!$L$91,""))))))</f>
        <v>Sainzaya Bayarsuren (119) (ČL)</v>
      </c>
      <c r="G36" s="181">
        <v>100.0</v>
      </c>
      <c r="H36" s="170"/>
      <c r="I36" s="170"/>
      <c r="J36" s="170"/>
      <c r="K36" s="170"/>
      <c r="L36" s="170"/>
      <c r="M36" s="170"/>
      <c r="N36" s="170"/>
      <c r="O36" s="170"/>
      <c r="P36" s="170"/>
      <c r="Q36" s="170"/>
      <c r="R36" s="170"/>
      <c r="S36" s="170"/>
      <c r="T36" s="170"/>
      <c r="U36" s="170"/>
      <c r="V36" s="170"/>
      <c r="W36" s="170"/>
      <c r="X36" s="170"/>
      <c r="Y36" s="170"/>
      <c r="Z36" s="170"/>
      <c r="AA36" s="170"/>
    </row>
    <row r="37" ht="12.75" customHeight="1">
      <c r="A37" s="179" t="s">
        <v>192</v>
      </c>
      <c r="B37" s="180" t="str">
        <f>div_C!$W$105</f>
        <v/>
      </c>
      <c r="C37" s="181">
        <v>119.0</v>
      </c>
      <c r="D37" s="173"/>
      <c r="E37" s="179" t="s">
        <v>192</v>
      </c>
      <c r="F37" s="180" t="str">
        <f>div_D!$W$105</f>
        <v>Trávníčková Tereza (114) (Hrádek)</v>
      </c>
      <c r="G37" s="181">
        <v>99.0</v>
      </c>
      <c r="H37" s="170"/>
      <c r="I37" s="170"/>
      <c r="J37" s="170"/>
      <c r="K37" s="170"/>
      <c r="L37" s="170"/>
      <c r="M37" s="170"/>
      <c r="N37" s="170"/>
      <c r="O37" s="170"/>
      <c r="P37" s="170"/>
      <c r="Q37" s="170"/>
      <c r="R37" s="170"/>
      <c r="S37" s="170"/>
      <c r="T37" s="170"/>
      <c r="U37" s="170"/>
      <c r="V37" s="170"/>
      <c r="W37" s="170"/>
      <c r="X37" s="170"/>
      <c r="Y37" s="170"/>
      <c r="Z37" s="170"/>
      <c r="AA37" s="170"/>
    </row>
    <row r="38" ht="12.75" customHeight="1">
      <c r="A38" s="182" t="s">
        <v>193</v>
      </c>
      <c r="B38" s="183" t="str">
        <f>IF(div_C!$W$106="3:0",div_C!$L$106,IF(div_C!$W$106="3:1",div_C!$L$106,IF(div_C!$W$106="3:2",div_C!$L$106,IF(div_C!$W$106="2:3",div_C!$L$104,IF(div_C!$W$106="1:3",div_C!$L$104,IF(div_C!$W$106="0:3",div_C!$L$104,""))))))</f>
        <v/>
      </c>
      <c r="C38" s="184">
        <v>118.0</v>
      </c>
      <c r="D38" s="173"/>
      <c r="E38" s="182" t="s">
        <v>193</v>
      </c>
      <c r="F38" s="183" t="str">
        <f>IF(div_D!$W$106="3:0",div_D!$L$106,IF(div_D!$W$106="3:1",div_D!$L$106,IF(div_D!$W$106="3:2",div_D!$L$106,IF(div_D!$W$106="2:3",div_D!$L$104,IF(div_D!$W$106="1:3",div_D!$L$104,IF(div_D!$W$106="0:3",div_D!$L$104,""))))))</f>
        <v>Beran Antonín (102) (ČL)</v>
      </c>
      <c r="G38" s="184">
        <v>98.0</v>
      </c>
      <c r="H38" s="170"/>
      <c r="I38" s="170"/>
      <c r="J38" s="170"/>
      <c r="K38" s="170"/>
      <c r="L38" s="170"/>
      <c r="M38" s="170"/>
      <c r="N38" s="170"/>
      <c r="O38" s="170"/>
      <c r="P38" s="170"/>
      <c r="Q38" s="170"/>
      <c r="R38" s="170"/>
      <c r="S38" s="170"/>
      <c r="T38" s="170"/>
      <c r="U38" s="170"/>
      <c r="V38" s="170"/>
      <c r="W38" s="170"/>
      <c r="X38" s="170"/>
      <c r="Y38" s="170"/>
      <c r="Z38" s="170"/>
      <c r="AA38" s="170"/>
    </row>
    <row r="39" ht="12.75" customHeight="1">
      <c r="A39" s="173"/>
      <c r="B39" s="170"/>
      <c r="C39" s="172"/>
      <c r="D39" s="173"/>
      <c r="E39" s="173"/>
      <c r="F39" s="170"/>
      <c r="G39" s="172"/>
      <c r="H39" s="170"/>
      <c r="I39" s="170"/>
      <c r="J39" s="170"/>
      <c r="K39" s="170"/>
      <c r="L39" s="170"/>
      <c r="M39" s="170"/>
      <c r="N39" s="170"/>
      <c r="O39" s="170"/>
      <c r="P39" s="170"/>
      <c r="Q39" s="170"/>
      <c r="R39" s="170"/>
      <c r="S39" s="170"/>
      <c r="T39" s="170"/>
      <c r="U39" s="170"/>
      <c r="V39" s="170"/>
      <c r="W39" s="170"/>
      <c r="X39" s="170"/>
      <c r="Y39" s="170"/>
      <c r="Z39" s="170"/>
      <c r="AA39" s="170"/>
    </row>
    <row r="40" ht="12.75" customHeight="1">
      <c r="A40" s="189" t="s">
        <v>196</v>
      </c>
      <c r="B40" s="167"/>
      <c r="C40" s="190" t="s">
        <v>176</v>
      </c>
      <c r="D40" s="171"/>
      <c r="E40" s="191" t="s">
        <v>197</v>
      </c>
      <c r="F40" s="167"/>
      <c r="G40" s="192" t="s">
        <v>176</v>
      </c>
      <c r="H40" s="170"/>
      <c r="I40" s="170"/>
      <c r="J40" s="170"/>
      <c r="K40" s="170"/>
      <c r="L40" s="170"/>
      <c r="M40" s="170"/>
      <c r="N40" s="170"/>
      <c r="O40" s="170"/>
      <c r="P40" s="170"/>
      <c r="Q40" s="170"/>
      <c r="R40" s="170"/>
      <c r="S40" s="170"/>
      <c r="T40" s="170"/>
      <c r="U40" s="170"/>
      <c r="V40" s="170"/>
      <c r="W40" s="170"/>
      <c r="X40" s="170"/>
      <c r="Y40" s="170"/>
      <c r="Z40" s="170"/>
      <c r="AA40" s="170"/>
    </row>
    <row r="41" ht="12.75" customHeight="1">
      <c r="A41" s="179" t="s">
        <v>178</v>
      </c>
      <c r="B41" s="180" t="str">
        <f>div_E!$W$39</f>
        <v>Novotný Ondřej (129) (PINK!)</v>
      </c>
      <c r="C41" s="181">
        <v>104.0</v>
      </c>
      <c r="D41" s="173"/>
      <c r="E41" s="179" t="s">
        <v>178</v>
      </c>
      <c r="F41" s="180" t="str">
        <f>div_F!$W$39</f>
        <v>Kyselová Angelika (135) (STAR)</v>
      </c>
      <c r="G41" s="181">
        <v>84.0</v>
      </c>
      <c r="H41" s="170"/>
      <c r="I41" s="170"/>
      <c r="J41" s="170"/>
      <c r="K41" s="170"/>
      <c r="L41" s="170"/>
      <c r="M41" s="170"/>
      <c r="N41" s="170"/>
      <c r="O41" s="170"/>
      <c r="P41" s="170"/>
      <c r="Q41" s="170"/>
      <c r="R41" s="170"/>
      <c r="S41" s="170"/>
      <c r="T41" s="170"/>
      <c r="U41" s="170"/>
      <c r="V41" s="170"/>
      <c r="W41" s="170"/>
      <c r="X41" s="170"/>
      <c r="Y41" s="170"/>
      <c r="Z41" s="170"/>
      <c r="AA41" s="170"/>
    </row>
    <row r="42" ht="12.75" customHeight="1">
      <c r="A42" s="179" t="s">
        <v>179</v>
      </c>
      <c r="B42" s="180" t="str">
        <f>IF(div_E!$W$40="3:0",div_E!$W$43,IF(div_E!$W$40="3:1",div_E!$W$43,IF(div_E!$W$40="3:2",div_E!$W$43,IF(div_E!$W$40="2:3",div_E!$W$35,IF(div_E!$W$40="1:3",div_E!$W$35,IF(div_E!$W$40="0:3",div_E!$W$35,""))))))</f>
        <v>Kuchyňa Josef (106) (Bižu)</v>
      </c>
      <c r="C42" s="181">
        <v>102.0</v>
      </c>
      <c r="D42" s="173"/>
      <c r="E42" s="179" t="s">
        <v>179</v>
      </c>
      <c r="F42" s="180" t="str">
        <f>IF(div_F!$W$40="3:0",div_F!$W$43,IF(div_F!$W$40="3:1",div_F!$W$43,IF(div_F!$W$40="3:2",div_F!$W$43,IF(div_F!$W$40="2:3",div_F!$W$35,IF(div_F!$W$40="1:3",div_F!$W$35,IF(div_F!$W$40="0:3",div_F!$W$35,""))))))</f>
        <v>Helebrant Aleš (153) (KMST)</v>
      </c>
      <c r="G42" s="181">
        <v>82.0</v>
      </c>
      <c r="H42" s="170"/>
      <c r="I42" s="170"/>
      <c r="J42" s="170"/>
      <c r="K42" s="170"/>
      <c r="L42" s="170"/>
      <c r="M42" s="170"/>
      <c r="N42" s="170"/>
      <c r="O42" s="170"/>
      <c r="P42" s="170"/>
      <c r="Q42" s="170"/>
      <c r="R42" s="170"/>
      <c r="S42" s="170"/>
      <c r="T42" s="170"/>
      <c r="U42" s="170"/>
      <c r="V42" s="170"/>
      <c r="W42" s="170"/>
      <c r="X42" s="170"/>
      <c r="Y42" s="170"/>
      <c r="Z42" s="170"/>
      <c r="AA42" s="170"/>
    </row>
    <row r="43" ht="12.75" customHeight="1">
      <c r="A43" s="179" t="s">
        <v>180</v>
      </c>
      <c r="B43" s="180" t="str">
        <f>div_E!$W$59</f>
        <v>Ondráček Josef (116) (Bižu)</v>
      </c>
      <c r="C43" s="181">
        <v>100.0</v>
      </c>
      <c r="D43" s="173"/>
      <c r="E43" s="179" t="s">
        <v>180</v>
      </c>
      <c r="F43" s="180" t="str">
        <f>div_F!$W$59</f>
        <v>Bujok Ondřej (138) (AST)</v>
      </c>
      <c r="G43" s="181">
        <v>80.0</v>
      </c>
      <c r="H43" s="170"/>
      <c r="I43" s="170"/>
      <c r="J43" s="170"/>
      <c r="K43" s="170"/>
      <c r="L43" s="170"/>
      <c r="M43" s="170"/>
      <c r="N43" s="170"/>
      <c r="O43" s="170"/>
      <c r="P43" s="170"/>
      <c r="Q43" s="170"/>
      <c r="R43" s="170"/>
      <c r="S43" s="170"/>
      <c r="T43" s="170"/>
      <c r="U43" s="170"/>
      <c r="V43" s="170"/>
      <c r="W43" s="170"/>
      <c r="X43" s="170"/>
      <c r="Y43" s="170"/>
      <c r="Z43" s="170"/>
      <c r="AA43" s="170"/>
    </row>
    <row r="44" ht="12.75" customHeight="1">
      <c r="A44" s="179" t="s">
        <v>181</v>
      </c>
      <c r="B44" s="180" t="str">
        <f>IF(div_E!$W$60="3:0",div_E!$L$60,IF(div_E!$W$60="3:1",div_E!$L$60,IF(div_E!$W$60="3:2",div_E!$L$60,IF(div_E!$W$60="2:3",div_E!$L$58,IF(div_E!$W$60="1:3",div_E!$L$58,IF(div_E!$W$60="0:3",div_E!$L$58,""))))))</f>
        <v>Baumruková Anežka (123) (PINK!)</v>
      </c>
      <c r="C44" s="181">
        <v>98.0</v>
      </c>
      <c r="D44" s="173"/>
      <c r="E44" s="179" t="s">
        <v>181</v>
      </c>
      <c r="F44" s="180" t="str">
        <f>IF(div_F!$W$60="3:0",div_F!$L$60,IF(div_F!$W$60="3:1",div_F!$L$60,IF(div_F!$W$60="3:2",div_F!$L$60,IF(div_F!$W$60="2:3",div_F!$L$58,IF(div_F!$W$60="1:3",div_F!$L$58,IF(div_F!$W$60="0:3",div_F!$L$58,""))))))</f>
        <v>Bujok Matěj (117) (AST)</v>
      </c>
      <c r="G44" s="181">
        <v>78.0</v>
      </c>
      <c r="H44" s="170"/>
      <c r="I44" s="170"/>
      <c r="J44" s="170"/>
      <c r="K44" s="170"/>
      <c r="L44" s="170"/>
      <c r="M44" s="170"/>
      <c r="N44" s="170"/>
      <c r="O44" s="170"/>
      <c r="P44" s="170"/>
      <c r="Q44" s="170"/>
      <c r="R44" s="170"/>
      <c r="S44" s="170"/>
      <c r="T44" s="170"/>
      <c r="U44" s="170"/>
      <c r="V44" s="170"/>
      <c r="W44" s="170"/>
      <c r="X44" s="170"/>
      <c r="Y44" s="170"/>
      <c r="Z44" s="170"/>
      <c r="AA44" s="170"/>
    </row>
    <row r="45" ht="12.75" customHeight="1">
      <c r="A45" s="179" t="s">
        <v>182</v>
      </c>
      <c r="B45" s="180" t="str">
        <f>div_E!$W$52</f>
        <v>Vargová Stella (103) (PINK!)</v>
      </c>
      <c r="C45" s="181">
        <v>96.0</v>
      </c>
      <c r="D45" s="173"/>
      <c r="E45" s="179" t="s">
        <v>182</v>
      </c>
      <c r="F45" s="180" t="str">
        <f>div_F!$W$52</f>
        <v>Nováková Karolína (150) (PINK!)</v>
      </c>
      <c r="G45" s="181">
        <v>76.0</v>
      </c>
      <c r="H45" s="170"/>
      <c r="I45" s="170"/>
      <c r="J45" s="170"/>
      <c r="K45" s="170"/>
      <c r="L45" s="170"/>
      <c r="M45" s="170"/>
      <c r="N45" s="170"/>
      <c r="O45" s="170"/>
      <c r="P45" s="170"/>
      <c r="Q45" s="170"/>
      <c r="R45" s="170"/>
      <c r="S45" s="170"/>
      <c r="T45" s="170"/>
      <c r="U45" s="170"/>
      <c r="V45" s="170"/>
      <c r="W45" s="170"/>
      <c r="X45" s="170"/>
      <c r="Y45" s="170"/>
      <c r="Z45" s="170"/>
      <c r="AA45" s="170"/>
    </row>
    <row r="46" ht="12.75" customHeight="1">
      <c r="A46" s="179" t="s">
        <v>183</v>
      </c>
      <c r="B46" s="180" t="str">
        <f>IF(div_E!$W$53="3:0",div_E!$L$54,IF(div_E!$W$53="3:1",div_E!$L$54,IF(div_E!$W$53="3:2",div_E!$L$54,IF(div_E!$W$53="2:3",div_E!$L$50,IF(div_E!$W$53="1:3",div_E!$L$50,IF(div_E!$W$53="0:3",div_E!$L$50,""))))))</f>
        <v>Harus Petr (111) (PINK!)</v>
      </c>
      <c r="C46" s="181">
        <v>94.0</v>
      </c>
      <c r="D46" s="173"/>
      <c r="E46" s="179" t="s">
        <v>183</v>
      </c>
      <c r="F46" s="180" t="str">
        <f>IF(div_F!$W$53="3:0",div_F!$L$54,IF(div_F!$W$53="3:1",div_F!$L$54,IF(div_F!$W$53="3:2",div_F!$L$54,IF(div_F!$W$53="2:3",div_F!$L$50,IF(div_F!$W$53="1:3",div_F!$L$50,IF(div_F!$W$53="0:3",div_F!$L$50,""))))))</f>
        <v>Leksa Michal (155) (STAR)</v>
      </c>
      <c r="G46" s="181">
        <v>74.0</v>
      </c>
      <c r="H46" s="170"/>
      <c r="I46" s="170"/>
      <c r="J46" s="170"/>
      <c r="K46" s="170"/>
      <c r="L46" s="170"/>
      <c r="M46" s="170"/>
      <c r="N46" s="170"/>
      <c r="O46" s="170"/>
      <c r="P46" s="170"/>
      <c r="Q46" s="170"/>
      <c r="R46" s="170"/>
      <c r="S46" s="170"/>
      <c r="T46" s="170"/>
      <c r="U46" s="170"/>
      <c r="V46" s="170"/>
      <c r="W46" s="170"/>
      <c r="X46" s="170"/>
      <c r="Y46" s="170"/>
      <c r="Z46" s="170"/>
      <c r="AA46" s="170"/>
    </row>
    <row r="47" ht="12.75" customHeight="1">
      <c r="A47" s="179" t="s">
        <v>184</v>
      </c>
      <c r="B47" s="180" t="str">
        <f>div_E!$W$64</f>
        <v>Peřina Jan (135) (PINK!)</v>
      </c>
      <c r="C47" s="181">
        <v>92.0</v>
      </c>
      <c r="D47" s="173"/>
      <c r="E47" s="179" t="s">
        <v>184</v>
      </c>
      <c r="F47" s="180" t="str">
        <f>div_F!$W$64</f>
        <v>Šulc Adam (145) (PINK!)</v>
      </c>
      <c r="G47" s="181">
        <v>72.0</v>
      </c>
      <c r="H47" s="170"/>
      <c r="I47" s="170"/>
      <c r="J47" s="170"/>
      <c r="K47" s="170"/>
      <c r="L47" s="170"/>
      <c r="M47" s="170"/>
      <c r="N47" s="170"/>
      <c r="O47" s="170"/>
      <c r="P47" s="170"/>
      <c r="Q47" s="170"/>
      <c r="R47" s="170"/>
      <c r="S47" s="170"/>
      <c r="T47" s="170"/>
      <c r="U47" s="170"/>
      <c r="V47" s="170"/>
      <c r="W47" s="170"/>
      <c r="X47" s="170"/>
      <c r="Y47" s="170"/>
      <c r="Z47" s="170"/>
      <c r="AA47" s="170"/>
    </row>
    <row r="48" ht="12.75" customHeight="1">
      <c r="A48" s="179" t="s">
        <v>185</v>
      </c>
      <c r="B48" s="180" t="str">
        <f>IF(div_E!$W$65="3:0",div_E!$L$65,IF(div_E!$W$65="3:1",div_E!$L$65,IF(div_E!$W$65="3:2",div_E!$L$65,IF(div_E!$W$65="2:3",div_E!$L$63,IF(div_E!$W$65="1:3",div_E!$L$63,IF(div_E!$W$65="0:3",div_E!$L$63,""))))))</f>
        <v>Diblík Lukáš (121) (KMST)</v>
      </c>
      <c r="C48" s="181">
        <v>90.0</v>
      </c>
      <c r="D48" s="173"/>
      <c r="E48" s="179" t="s">
        <v>185</v>
      </c>
      <c r="F48" s="180" t="str">
        <f>IF(div_F!$W$65="3:0",div_F!$L$65,IF(div_F!$W$65="3:1",div_F!$L$65,IF(div_F!$W$65="3:2",div_F!$L$65,IF(div_F!$W$65="2:3",div_F!$L$63,IF(div_F!$W$65="1:3",div_F!$L$63,IF(div_F!$W$65="0:3",div_F!$L$63,""))))))</f>
        <v>Pálfi David (161) (STAR)</v>
      </c>
      <c r="G48" s="181">
        <v>70.0</v>
      </c>
      <c r="H48" s="170"/>
      <c r="I48" s="170"/>
      <c r="J48" s="170"/>
      <c r="K48" s="170"/>
      <c r="L48" s="170"/>
      <c r="M48" s="170"/>
      <c r="N48" s="170"/>
      <c r="O48" s="170"/>
      <c r="P48" s="170"/>
      <c r="Q48" s="170"/>
      <c r="R48" s="170"/>
      <c r="S48" s="170"/>
      <c r="T48" s="170"/>
      <c r="U48" s="170"/>
      <c r="V48" s="170"/>
      <c r="W48" s="170"/>
      <c r="X48" s="170"/>
      <c r="Y48" s="170"/>
      <c r="Z48" s="170"/>
      <c r="AA48" s="170"/>
    </row>
    <row r="49" ht="12.75" customHeight="1">
      <c r="A49" s="179" t="s">
        <v>186</v>
      </c>
      <c r="B49" s="180" t="str">
        <f>div_E!$W$80</f>
        <v>Doubrava Matyáš (148) (PINK!)</v>
      </c>
      <c r="C49" s="181">
        <v>88.0</v>
      </c>
      <c r="D49" s="173"/>
      <c r="E49" s="179" t="s">
        <v>186</v>
      </c>
      <c r="F49" s="180" t="str">
        <f>div_F!$W$80</f>
        <v>Drvota Bruno (141) (AST)</v>
      </c>
      <c r="G49" s="181">
        <v>68.0</v>
      </c>
      <c r="H49" s="170"/>
      <c r="I49" s="170"/>
      <c r="J49" s="170"/>
      <c r="K49" s="170"/>
      <c r="L49" s="170"/>
      <c r="M49" s="170"/>
      <c r="N49" s="170"/>
      <c r="O49" s="170"/>
      <c r="P49" s="170"/>
      <c r="Q49" s="170"/>
      <c r="R49" s="170"/>
      <c r="S49" s="170"/>
      <c r="T49" s="170"/>
      <c r="U49" s="170"/>
      <c r="V49" s="170"/>
      <c r="W49" s="170"/>
      <c r="X49" s="170"/>
      <c r="Y49" s="170"/>
      <c r="Z49" s="170"/>
      <c r="AA49" s="170"/>
    </row>
    <row r="50" ht="12.75" customHeight="1">
      <c r="A50" s="179" t="s">
        <v>187</v>
      </c>
      <c r="B50" s="180" t="str">
        <f>IF(div_E!$W$81="3:0",div_E!W84,IF(div_E!$W$81="3:1",div_E!$W$84,IF(div_E!$W$81="3:2",div_E!$W$84,IF(div_E!$W$81="2:3",div_E!$W$76,IF(div_E!$W$81="1:3",div_E!$W$76,IF(div_E!$W$81="0:3",div_E!$W$76,""))))))</f>
        <v>Štěpánek Petr (130) (Bižu)</v>
      </c>
      <c r="C50" s="181">
        <v>87.0</v>
      </c>
      <c r="D50" s="173"/>
      <c r="E50" s="179" t="s">
        <v>187</v>
      </c>
      <c r="F50" s="180" t="str">
        <f>IF(div_F!$W$81="3:0",div_F!AA115,IF(div_F!$W$81="3:1",div_F!$W$84,IF(div_F!$W$81="3:2",div_F!$W$84,IF(div_F!$W$81="2:3",div_F!$W$76,IF(div_F!$W$81="1:3",div_F!$W$76,IF(div_F!$W$81="0:3",div_F!$W$76,""))))))</f>
        <v>Bečková Adéla (142) (STAR)</v>
      </c>
      <c r="G50" s="181">
        <v>67.0</v>
      </c>
      <c r="H50" s="170"/>
      <c r="I50" s="170"/>
      <c r="J50" s="170"/>
      <c r="K50" s="170"/>
      <c r="L50" s="170"/>
      <c r="M50" s="170"/>
      <c r="N50" s="170"/>
      <c r="O50" s="170"/>
      <c r="P50" s="170"/>
      <c r="Q50" s="170"/>
      <c r="R50" s="170"/>
      <c r="S50" s="170"/>
      <c r="T50" s="170"/>
      <c r="U50" s="170"/>
      <c r="V50" s="170"/>
      <c r="W50" s="170"/>
      <c r="X50" s="170"/>
      <c r="Y50" s="170"/>
      <c r="Z50" s="170"/>
      <c r="AA50" s="170"/>
    </row>
    <row r="51" ht="12.75" customHeight="1">
      <c r="A51" s="179" t="s">
        <v>188</v>
      </c>
      <c r="B51" s="180" t="str">
        <f>div_E!$W$100</f>
        <v>Hlubuček František (125) (N. Ves)</v>
      </c>
      <c r="C51" s="181">
        <v>86.0</v>
      </c>
      <c r="D51" s="173"/>
      <c r="E51" s="179" t="s">
        <v>188</v>
      </c>
      <c r="F51" s="180" t="str">
        <f>div_F!$W$100</f>
        <v>Soukupová Magdalena (133) (PINK!)</v>
      </c>
      <c r="G51" s="181">
        <v>66.0</v>
      </c>
      <c r="H51" s="170"/>
      <c r="I51" s="170"/>
      <c r="J51" s="170"/>
      <c r="K51" s="170"/>
      <c r="L51" s="170"/>
      <c r="M51" s="170"/>
      <c r="N51" s="170"/>
      <c r="O51" s="170"/>
      <c r="P51" s="170"/>
      <c r="Q51" s="170"/>
      <c r="R51" s="170"/>
      <c r="S51" s="170"/>
      <c r="T51" s="170"/>
      <c r="U51" s="170"/>
      <c r="V51" s="170"/>
      <c r="W51" s="170"/>
      <c r="X51" s="170"/>
      <c r="Y51" s="170"/>
      <c r="Z51" s="170"/>
      <c r="AA51" s="170"/>
    </row>
    <row r="52" ht="12.75" customHeight="1">
      <c r="A52" s="179" t="s">
        <v>189</v>
      </c>
      <c r="B52" s="180" t="str">
        <f>IF(div_E!$W$101="3:0",div_E!$L$101,IF(div_E!$W$101="3:1",div_E!$L$101,IF(div_E!$W$101="3:2",div_E!$L$101,IF(div_E!$W$101="2:3",div_E!$L$99,IF(div_E!$W$101="1:3",div_E!$L$99,IF(div_E!$W$101="0:3",div_E!$L$99,""))))))</f>
        <v>Moravec Matyáš (126) (KMST)</v>
      </c>
      <c r="C52" s="181">
        <v>85.0</v>
      </c>
      <c r="D52" s="173"/>
      <c r="E52" s="179" t="s">
        <v>189</v>
      </c>
      <c r="F52" s="180" t="str">
        <f>IF(div_F!$W$101="3:0",div_F!$L$101,IF(div_F!$W$101="3:1",div_F!$L$101,IF(div_F!$W$101="3:2",div_F!$L$101,IF(div_F!$W$101="2:3",div_F!$L$99,IF(div_F!$W$101="1:3",div_F!$L$99,IF(div_F!$W$101="0:3",div_F!$L$99,""))))))</f>
        <v>Mařanová Alena (155) (N. Ves)</v>
      </c>
      <c r="G52" s="181">
        <v>65.0</v>
      </c>
      <c r="H52" s="170"/>
      <c r="I52" s="170"/>
      <c r="J52" s="170"/>
      <c r="K52" s="170"/>
      <c r="L52" s="170"/>
      <c r="M52" s="170"/>
      <c r="N52" s="170"/>
      <c r="O52" s="170"/>
      <c r="P52" s="170"/>
      <c r="Q52" s="170"/>
      <c r="R52" s="170"/>
      <c r="S52" s="170"/>
      <c r="T52" s="170"/>
      <c r="U52" s="170"/>
      <c r="V52" s="170"/>
      <c r="W52" s="170"/>
      <c r="X52" s="170"/>
      <c r="Y52" s="170"/>
      <c r="Z52" s="170"/>
      <c r="AA52" s="170"/>
    </row>
    <row r="53" ht="12.75" customHeight="1">
      <c r="A53" s="179" t="s">
        <v>190</v>
      </c>
      <c r="B53" s="180" t="str">
        <f>div_E!$W$93</f>
        <v>Landyš Jan (121) (PINK!)</v>
      </c>
      <c r="C53" s="181">
        <v>84.0</v>
      </c>
      <c r="D53" s="173"/>
      <c r="E53" s="179" t="s">
        <v>190</v>
      </c>
      <c r="F53" s="180" t="str">
        <f>div_F!$W$93</f>
        <v>Majorová Simona (151) (AST)</v>
      </c>
      <c r="G53" s="181">
        <v>64.0</v>
      </c>
      <c r="H53" s="170"/>
      <c r="I53" s="170"/>
      <c r="J53" s="170"/>
      <c r="K53" s="170"/>
      <c r="L53" s="170"/>
      <c r="M53" s="170"/>
      <c r="N53" s="170"/>
      <c r="O53" s="170"/>
      <c r="P53" s="170"/>
      <c r="Q53" s="170"/>
      <c r="R53" s="170"/>
      <c r="S53" s="170"/>
      <c r="T53" s="170"/>
      <c r="U53" s="170"/>
      <c r="V53" s="170"/>
      <c r="W53" s="170"/>
      <c r="X53" s="170"/>
      <c r="Y53" s="170"/>
      <c r="Z53" s="170"/>
      <c r="AA53" s="170"/>
    </row>
    <row r="54" ht="12.75" customHeight="1">
      <c r="A54" s="179" t="s">
        <v>191</v>
      </c>
      <c r="B54" s="180" t="str">
        <f>IF(div_E!$W$94="3:0",div_E!$L$95,IF(div_E!$W$94="3:1",div_E!$L$95,IF(div_E!$W$94="3:2",div_E!$L$95,IF(div_E!$W$94="2:3",div_E!$L$91,IF(div_E!$W$94="1:3",div_E!$L$91,IF(div_E!$W$94="0:3",div_E!$L$91,""))))))</f>
        <v>Trojan Vincent (132) (KMST)</v>
      </c>
      <c r="C54" s="181">
        <v>80.0</v>
      </c>
      <c r="D54" s="173"/>
      <c r="E54" s="179" t="s">
        <v>191</v>
      </c>
      <c r="F54" s="180" t="str">
        <f>IF(div_F!$W$94="3:0",div_F!$L$95,IF(div_F!$W$94="3:1",div_F!$L$95,IF(div_F!$W$94="3:2",div_F!$L$95,IF(div_F!$W$94="2:3",div_F!$L$91,IF(div_F!$W$94="1:3",div_F!$L$91,IF(div_F!$W$94="0:3",div_F!$L$91,""))))))</f>
        <v>Plch Niko (145) (AST)</v>
      </c>
      <c r="G54" s="181">
        <v>60.0</v>
      </c>
      <c r="H54" s="170"/>
      <c r="I54" s="170"/>
      <c r="J54" s="170"/>
      <c r="K54" s="170"/>
      <c r="L54" s="170"/>
      <c r="M54" s="170"/>
      <c r="N54" s="170"/>
      <c r="O54" s="170"/>
      <c r="P54" s="170"/>
      <c r="Q54" s="170"/>
      <c r="R54" s="170"/>
      <c r="S54" s="170"/>
      <c r="T54" s="170"/>
      <c r="U54" s="170"/>
      <c r="V54" s="170"/>
      <c r="W54" s="170"/>
      <c r="X54" s="170"/>
      <c r="Y54" s="170"/>
      <c r="Z54" s="170"/>
      <c r="AA54" s="170"/>
    </row>
    <row r="55" ht="12.75" customHeight="1">
      <c r="A55" s="179" t="s">
        <v>192</v>
      </c>
      <c r="B55" s="180" t="str">
        <f>div_E!$W$105</f>
        <v>Mazánek Petr (131) (Chrast.)</v>
      </c>
      <c r="C55" s="181">
        <v>79.0</v>
      </c>
      <c r="D55" s="173"/>
      <c r="E55" s="179" t="s">
        <v>192</v>
      </c>
      <c r="F55" s="180" t="str">
        <f>div_F!$W$105</f>
        <v>Žižková Nikola (160) (Chrast.)</v>
      </c>
      <c r="G55" s="181">
        <v>59.0</v>
      </c>
      <c r="H55" s="170"/>
      <c r="I55" s="170"/>
      <c r="J55" s="170"/>
      <c r="K55" s="170"/>
      <c r="L55" s="170"/>
      <c r="M55" s="170"/>
      <c r="N55" s="170"/>
      <c r="O55" s="170"/>
      <c r="P55" s="170"/>
      <c r="Q55" s="170"/>
      <c r="R55" s="170"/>
      <c r="S55" s="170"/>
      <c r="T55" s="170"/>
      <c r="U55" s="170"/>
      <c r="V55" s="170"/>
      <c r="W55" s="170"/>
      <c r="X55" s="170"/>
      <c r="Y55" s="170"/>
      <c r="Z55" s="170"/>
      <c r="AA55" s="170"/>
    </row>
    <row r="56" ht="12.75" customHeight="1">
      <c r="A56" s="182" t="s">
        <v>193</v>
      </c>
      <c r="B56" s="183" t="str">
        <f>IF(div_E!$W$106="3:0",div_E!$L$106,IF(div_E!$W$106="3:1",div_E!$L$106,IF(div_E!$W$106="3:2",div_E!$L$106,IF(div_E!$W$106="2:3",div_E!$L$104,IF(div_E!$W$106="1:3",div_E!$L$104,IF(div_E!$W$106="0:3",div_E!$L$104,""))))))</f>
        <v>Brát Štěpán (118) (PINK!)</v>
      </c>
      <c r="C56" s="184">
        <v>78.0</v>
      </c>
      <c r="D56" s="173"/>
      <c r="E56" s="182" t="s">
        <v>193</v>
      </c>
      <c r="F56" s="183" t="str">
        <f>IF(div_F!$W$106="3:0",div_F!$L$106,IF(div_F!$W$106="3:1",div_F!$L$106,IF(div_F!$W$106="3:2",div_F!$L$106,IF(div_F!$W$106="2:3",div_F!$L$104,IF(div_F!$W$106="1:3",div_F!$L$104,IF(div_F!$W$106="0:3",div_F!$L$104,""))))))</f>
        <v>Soukup Dominik (153) (Ji KŠ)</v>
      </c>
      <c r="G56" s="184">
        <v>58.0</v>
      </c>
      <c r="H56" s="170"/>
      <c r="I56" s="170"/>
      <c r="J56" s="170"/>
      <c r="K56" s="170"/>
      <c r="L56" s="170"/>
      <c r="M56" s="170"/>
      <c r="N56" s="170"/>
      <c r="O56" s="170"/>
      <c r="P56" s="170"/>
      <c r="Q56" s="170"/>
      <c r="R56" s="170"/>
      <c r="S56" s="170"/>
      <c r="T56" s="170"/>
      <c r="U56" s="170"/>
      <c r="V56" s="170"/>
      <c r="W56" s="170"/>
      <c r="X56" s="170"/>
      <c r="Y56" s="170"/>
      <c r="Z56" s="170"/>
      <c r="AA56" s="170"/>
    </row>
    <row r="57" ht="12.75" customHeight="1">
      <c r="A57" s="173"/>
      <c r="B57" s="170"/>
      <c r="C57" s="172"/>
      <c r="D57" s="193"/>
      <c r="E57" s="193"/>
      <c r="F57" s="193"/>
      <c r="G57" s="194"/>
      <c r="H57" s="170"/>
      <c r="I57" s="170"/>
      <c r="J57" s="170"/>
      <c r="K57" s="170"/>
      <c r="L57" s="170"/>
      <c r="M57" s="170"/>
      <c r="N57" s="170"/>
      <c r="O57" s="170"/>
      <c r="P57" s="170"/>
      <c r="Q57" s="170"/>
      <c r="R57" s="170"/>
      <c r="S57" s="170"/>
      <c r="T57" s="170"/>
      <c r="U57" s="170"/>
      <c r="V57" s="170"/>
      <c r="W57" s="170"/>
      <c r="X57" s="170"/>
      <c r="Y57" s="170"/>
      <c r="Z57" s="170"/>
      <c r="AA57" s="170"/>
    </row>
    <row r="58" ht="12.75" customHeight="1">
      <c r="A58" s="195" t="s">
        <v>198</v>
      </c>
      <c r="B58" s="167"/>
      <c r="C58" s="196"/>
      <c r="D58" s="193"/>
      <c r="E58" s="193"/>
      <c r="F58" s="193"/>
      <c r="G58" s="194"/>
      <c r="H58" s="170"/>
      <c r="I58" s="170"/>
      <c r="J58" s="170"/>
      <c r="K58" s="170"/>
      <c r="L58" s="170"/>
      <c r="M58" s="170"/>
      <c r="N58" s="170"/>
      <c r="O58" s="170"/>
      <c r="P58" s="170"/>
      <c r="Q58" s="170"/>
      <c r="R58" s="170"/>
      <c r="S58" s="170"/>
      <c r="T58" s="170"/>
      <c r="U58" s="170"/>
      <c r="V58" s="170"/>
      <c r="W58" s="170"/>
      <c r="X58" s="170"/>
      <c r="Y58" s="170"/>
      <c r="Z58" s="170"/>
      <c r="AA58" s="170"/>
    </row>
    <row r="59" ht="12.75" customHeight="1">
      <c r="A59" s="197" t="s">
        <v>178</v>
      </c>
      <c r="B59" s="198" t="str">
        <f>div_G!$M$70</f>
        <v>Ponocný Radek (199) (STAR)</v>
      </c>
      <c r="C59" s="199">
        <v>64.0</v>
      </c>
      <c r="D59" s="193"/>
      <c r="E59" s="193"/>
      <c r="F59" s="193"/>
      <c r="G59" s="194"/>
      <c r="H59" s="170"/>
      <c r="I59" s="170"/>
      <c r="J59" s="170"/>
      <c r="K59" s="170"/>
      <c r="L59" s="170"/>
      <c r="M59" s="170"/>
      <c r="N59" s="170"/>
      <c r="O59" s="170"/>
      <c r="P59" s="170"/>
      <c r="Q59" s="170"/>
      <c r="R59" s="170"/>
      <c r="S59" s="170"/>
      <c r="T59" s="170"/>
      <c r="U59" s="170"/>
      <c r="V59" s="170"/>
      <c r="W59" s="170"/>
      <c r="X59" s="170"/>
      <c r="Y59" s="170"/>
      <c r="Z59" s="170"/>
      <c r="AA59" s="170"/>
    </row>
    <row r="60" ht="12.75" customHeight="1">
      <c r="A60" s="179" t="s">
        <v>179</v>
      </c>
      <c r="B60" s="180" t="str">
        <f>div_G!$X$71</f>
        <v>Syrovátko Štěpán (199) (KMST)</v>
      </c>
      <c r="C60" s="181">
        <v>62.0</v>
      </c>
      <c r="D60" s="193"/>
      <c r="E60" s="193"/>
      <c r="F60" s="193"/>
      <c r="G60" s="194"/>
      <c r="H60" s="170"/>
      <c r="I60" s="170"/>
      <c r="J60" s="170"/>
      <c r="K60" s="170"/>
      <c r="L60" s="170"/>
      <c r="M60" s="170"/>
      <c r="N60" s="170"/>
      <c r="O60" s="170"/>
      <c r="P60" s="170"/>
      <c r="Q60" s="170"/>
      <c r="R60" s="170"/>
      <c r="S60" s="170"/>
      <c r="T60" s="170"/>
      <c r="U60" s="170"/>
      <c r="V60" s="170"/>
      <c r="W60" s="170"/>
      <c r="X60" s="170"/>
      <c r="Y60" s="170"/>
      <c r="Z60" s="170"/>
      <c r="AA60" s="170"/>
    </row>
    <row r="61" ht="12.75" customHeight="1">
      <c r="A61" s="179" t="s">
        <v>180</v>
      </c>
      <c r="B61" s="180" t="str">
        <f>div_G!$W$134</f>
        <v>Poštolka Ondřej (199) (KMST)</v>
      </c>
      <c r="C61" s="181">
        <v>60.0</v>
      </c>
      <c r="D61" s="193"/>
      <c r="E61" s="193"/>
      <c r="F61" s="193"/>
      <c r="G61" s="194"/>
      <c r="H61" s="170"/>
      <c r="I61" s="170"/>
      <c r="J61" s="170"/>
      <c r="K61" s="170"/>
      <c r="L61" s="170"/>
      <c r="M61" s="170"/>
      <c r="N61" s="170"/>
      <c r="O61" s="170"/>
      <c r="P61" s="170"/>
      <c r="Q61" s="170"/>
      <c r="R61" s="170"/>
      <c r="S61" s="170"/>
      <c r="T61" s="170"/>
      <c r="U61" s="170"/>
      <c r="V61" s="170"/>
      <c r="W61" s="170"/>
      <c r="X61" s="170"/>
      <c r="Y61" s="170"/>
      <c r="Z61" s="170"/>
      <c r="AA61" s="170"/>
    </row>
    <row r="62" ht="12.75" customHeight="1">
      <c r="A62" s="179" t="s">
        <v>181</v>
      </c>
      <c r="B62" s="180" t="str">
        <f>IF(div_G!$W$135="3:0",div_G!$L$135,IF(div_G!$W$135="3:1",div_G!$L$135,IF(div_G!$W$135="3:2",div_G!$L$135,IF(div_G!$W$135="2:3",div_G!$L$133,IF(div_G!$W$135="1:3",div_G!$L$133,IF(div_G!$W$135="0:3",div_G!$L$133,""))))))</f>
        <v>Koutecký Filip (199) (ČL)</v>
      </c>
      <c r="C62" s="181">
        <v>58.0</v>
      </c>
      <c r="D62" s="193"/>
      <c r="E62" s="193"/>
      <c r="F62" s="193"/>
      <c r="G62" s="194"/>
      <c r="H62" s="170"/>
      <c r="I62" s="170"/>
      <c r="J62" s="170"/>
      <c r="K62" s="170"/>
      <c r="L62" s="170"/>
      <c r="M62" s="170"/>
      <c r="N62" s="170"/>
      <c r="O62" s="170"/>
      <c r="P62" s="170"/>
      <c r="Q62" s="170"/>
      <c r="R62" s="170"/>
      <c r="S62" s="170"/>
      <c r="T62" s="170"/>
      <c r="U62" s="170"/>
      <c r="V62" s="170"/>
      <c r="W62" s="170"/>
      <c r="X62" s="170"/>
      <c r="Y62" s="170"/>
      <c r="Z62" s="170"/>
      <c r="AA62" s="170"/>
    </row>
    <row r="63" ht="12.75" customHeight="1">
      <c r="A63" s="179" t="s">
        <v>182</v>
      </c>
      <c r="B63" s="180" t="str">
        <f>div_G!$W$127</f>
        <v>Novák Marek (163) (JnJ)</v>
      </c>
      <c r="C63" s="181">
        <v>56.0</v>
      </c>
      <c r="D63" s="193"/>
      <c r="E63" s="193"/>
      <c r="F63" s="193"/>
      <c r="G63" s="194"/>
      <c r="H63" s="170"/>
      <c r="I63" s="170"/>
      <c r="J63" s="170"/>
      <c r="K63" s="170"/>
      <c r="L63" s="170"/>
      <c r="M63" s="170"/>
      <c r="N63" s="170"/>
      <c r="O63" s="170"/>
      <c r="P63" s="170"/>
      <c r="Q63" s="170"/>
      <c r="R63" s="170"/>
      <c r="S63" s="170"/>
      <c r="T63" s="170"/>
      <c r="U63" s="170"/>
      <c r="V63" s="170"/>
      <c r="W63" s="170"/>
      <c r="X63" s="170"/>
      <c r="Y63" s="170"/>
      <c r="Z63" s="170"/>
      <c r="AA63" s="170"/>
    </row>
    <row r="64" ht="12.75" customHeight="1">
      <c r="A64" s="179" t="s">
        <v>183</v>
      </c>
      <c r="B64" s="180" t="str">
        <f>IF(div_G!$W$128="3:0",div_G!$L$129,IF(div_G!$W$128="3:1",div_G!$L$129,IF(div_G!$W$128="3:2",div_G!$L$129,IF(div_G!$W$128="2:3",div_G!$L$125,IF(div_G!$W$128="1:3",div_G!$L$125,IF(div_G!$W$128="0:3",div_G!$L$125,""))))))</f>
        <v>Horáčková Dorota (149) (STAR)</v>
      </c>
      <c r="C64" s="181">
        <v>54.0</v>
      </c>
      <c r="D64" s="193"/>
      <c r="E64" s="193"/>
      <c r="F64" s="193"/>
      <c r="G64" s="194"/>
      <c r="H64" s="170"/>
      <c r="I64" s="170"/>
      <c r="J64" s="170"/>
      <c r="K64" s="170"/>
      <c r="L64" s="170"/>
      <c r="M64" s="170"/>
      <c r="N64" s="170"/>
      <c r="O64" s="170"/>
      <c r="P64" s="170"/>
      <c r="Q64" s="170"/>
      <c r="R64" s="170"/>
      <c r="S64" s="170"/>
      <c r="T64" s="170"/>
      <c r="U64" s="170"/>
      <c r="V64" s="170"/>
      <c r="W64" s="170"/>
      <c r="X64" s="170"/>
      <c r="Y64" s="170"/>
      <c r="Z64" s="170"/>
      <c r="AA64" s="170"/>
    </row>
    <row r="65" ht="12.75" customHeight="1">
      <c r="A65" s="200" t="s">
        <v>199</v>
      </c>
      <c r="B65" s="180" t="str">
        <f>div_G!$A$124</f>
        <v>Kakačová Kateřina (165) (Chrast.)</v>
      </c>
      <c r="C65" s="181">
        <v>52.0</v>
      </c>
      <c r="D65" s="193"/>
      <c r="E65" s="193"/>
      <c r="F65" s="193"/>
      <c r="G65" s="194"/>
      <c r="H65" s="170"/>
      <c r="I65" s="170"/>
      <c r="J65" s="170"/>
      <c r="K65" s="170"/>
      <c r="L65" s="170"/>
      <c r="M65" s="170"/>
      <c r="N65" s="170"/>
      <c r="O65" s="170"/>
      <c r="P65" s="170"/>
      <c r="Q65" s="170"/>
      <c r="R65" s="170"/>
      <c r="S65" s="170"/>
      <c r="T65" s="170"/>
      <c r="U65" s="170"/>
      <c r="V65" s="170"/>
      <c r="W65" s="170"/>
      <c r="X65" s="170"/>
      <c r="Y65" s="170"/>
      <c r="Z65" s="170"/>
      <c r="AA65" s="170"/>
    </row>
    <row r="66" ht="12.75" customHeight="1">
      <c r="A66" s="179"/>
      <c r="B66" s="180" t="str">
        <f>div_G!$A$130</f>
        <v>Jaška Petr (199) (AST)</v>
      </c>
      <c r="C66" s="201">
        <v>52.0</v>
      </c>
      <c r="D66" s="193"/>
      <c r="E66" s="193"/>
      <c r="F66" s="193"/>
      <c r="G66" s="194"/>
      <c r="H66" s="170"/>
      <c r="I66" s="170"/>
      <c r="J66" s="170"/>
      <c r="K66" s="170"/>
      <c r="L66" s="170"/>
      <c r="M66" s="170"/>
      <c r="N66" s="170"/>
      <c r="O66" s="170"/>
      <c r="P66" s="170"/>
      <c r="Q66" s="170"/>
      <c r="R66" s="170"/>
      <c r="S66" s="170"/>
      <c r="T66" s="170"/>
      <c r="U66" s="170"/>
      <c r="V66" s="170"/>
      <c r="W66" s="170"/>
      <c r="X66" s="170"/>
      <c r="Y66" s="170"/>
      <c r="Z66" s="170"/>
      <c r="AA66" s="170"/>
    </row>
    <row r="67" ht="12.75" customHeight="1">
      <c r="A67" s="179" t="s">
        <v>186</v>
      </c>
      <c r="B67" s="180" t="str">
        <f>div_G!$W$95</f>
        <v>Libenský David (199) (ČL)</v>
      </c>
      <c r="C67" s="181">
        <v>48.0</v>
      </c>
      <c r="D67" s="193"/>
      <c r="E67" s="193"/>
      <c r="F67" s="193"/>
      <c r="G67" s="194"/>
      <c r="H67" s="170"/>
      <c r="I67" s="170"/>
      <c r="J67" s="170"/>
      <c r="K67" s="170"/>
      <c r="L67" s="170"/>
      <c r="M67" s="170"/>
      <c r="N67" s="170"/>
      <c r="O67" s="170"/>
      <c r="P67" s="170"/>
      <c r="Q67" s="170"/>
      <c r="R67" s="170"/>
      <c r="S67" s="170"/>
      <c r="T67" s="170"/>
      <c r="U67" s="170"/>
      <c r="V67" s="170"/>
      <c r="W67" s="170"/>
      <c r="X67" s="170"/>
      <c r="Y67" s="170"/>
      <c r="Z67" s="170"/>
      <c r="AA67" s="170"/>
    </row>
    <row r="68" ht="12.75" customHeight="1">
      <c r="A68" s="179" t="s">
        <v>187</v>
      </c>
      <c r="B68" s="180" t="str">
        <f>div_G!$W$91</f>
        <v>Jujnovič Elen (186) (JnJ)</v>
      </c>
      <c r="C68" s="201">
        <v>47.0</v>
      </c>
      <c r="D68" s="193"/>
      <c r="E68" s="193"/>
      <c r="F68" s="193"/>
      <c r="G68" s="194"/>
      <c r="H68" s="170"/>
      <c r="I68" s="170"/>
      <c r="J68" s="170"/>
      <c r="K68" s="170"/>
      <c r="L68" s="170"/>
      <c r="M68" s="170"/>
      <c r="N68" s="170"/>
      <c r="O68" s="170"/>
      <c r="P68" s="170"/>
      <c r="Q68" s="170"/>
      <c r="R68" s="170"/>
      <c r="S68" s="170"/>
      <c r="T68" s="170"/>
      <c r="U68" s="170"/>
      <c r="V68" s="170"/>
      <c r="W68" s="170"/>
      <c r="X68" s="170"/>
      <c r="Y68" s="170"/>
      <c r="Z68" s="170"/>
      <c r="AA68" s="170"/>
    </row>
    <row r="69" ht="12.75" customHeight="1">
      <c r="A69" s="200" t="s">
        <v>200</v>
      </c>
      <c r="B69" s="180" t="str">
        <f>div_G!$L$89</f>
        <v>Šimík Max (199) (PINK!)</v>
      </c>
      <c r="C69" s="181">
        <v>46.0</v>
      </c>
      <c r="D69" s="193"/>
      <c r="E69" s="193"/>
      <c r="F69" s="193"/>
      <c r="G69" s="194"/>
      <c r="H69" s="170"/>
      <c r="I69" s="170"/>
      <c r="J69" s="170"/>
      <c r="K69" s="170"/>
      <c r="L69" s="170"/>
      <c r="M69" s="170"/>
      <c r="N69" s="170"/>
      <c r="O69" s="170"/>
      <c r="P69" s="170"/>
      <c r="Q69" s="170"/>
      <c r="R69" s="170"/>
      <c r="S69" s="170"/>
      <c r="T69" s="170"/>
      <c r="U69" s="170"/>
      <c r="V69" s="170"/>
      <c r="W69" s="170"/>
      <c r="X69" s="170"/>
      <c r="Y69" s="170"/>
      <c r="Z69" s="170"/>
      <c r="AA69" s="170"/>
    </row>
    <row r="70" ht="12.75" customHeight="1">
      <c r="A70" s="179"/>
      <c r="B70" s="180" t="str">
        <f>div_G!$L$101</f>
        <v>Pospíšil Tomáš (199) (Bižu)</v>
      </c>
      <c r="C70" s="201">
        <v>46.0</v>
      </c>
      <c r="D70" s="193"/>
      <c r="E70" s="193"/>
      <c r="F70" s="193"/>
      <c r="G70" s="194"/>
      <c r="H70" s="170"/>
      <c r="I70" s="170"/>
      <c r="J70" s="170"/>
      <c r="K70" s="170"/>
      <c r="L70" s="170"/>
      <c r="M70" s="170"/>
      <c r="N70" s="170"/>
      <c r="O70" s="170"/>
      <c r="P70" s="170"/>
      <c r="Q70" s="170"/>
      <c r="R70" s="170"/>
      <c r="S70" s="170"/>
      <c r="T70" s="170"/>
      <c r="U70" s="170"/>
      <c r="V70" s="170"/>
      <c r="W70" s="170"/>
      <c r="X70" s="170"/>
      <c r="Y70" s="170"/>
      <c r="Z70" s="170"/>
      <c r="AA70" s="170"/>
    </row>
    <row r="71" ht="12.75" customHeight="1">
      <c r="A71" s="200" t="s">
        <v>201</v>
      </c>
      <c r="B71" s="180" t="str">
        <f>div_G!$A$88</f>
        <v>Cihlelka Lukáš (199) (PINK!)</v>
      </c>
      <c r="C71" s="181">
        <v>44.0</v>
      </c>
      <c r="D71" s="193"/>
      <c r="E71" s="193"/>
      <c r="F71" s="193"/>
      <c r="G71" s="194"/>
      <c r="H71" s="170"/>
      <c r="I71" s="170"/>
      <c r="J71" s="170"/>
      <c r="K71" s="170"/>
      <c r="L71" s="170"/>
      <c r="M71" s="170"/>
      <c r="N71" s="170"/>
      <c r="O71" s="170"/>
      <c r="P71" s="170"/>
      <c r="Q71" s="170"/>
      <c r="R71" s="170"/>
      <c r="S71" s="170"/>
      <c r="T71" s="170"/>
      <c r="U71" s="170"/>
      <c r="V71" s="170"/>
      <c r="W71" s="170"/>
      <c r="X71" s="170"/>
      <c r="Y71" s="170"/>
      <c r="Z71" s="170"/>
      <c r="AA71" s="170"/>
    </row>
    <row r="72" ht="12.75" customHeight="1">
      <c r="A72" s="179"/>
      <c r="B72" s="180" t="str">
        <f>div_G!$A$94</f>
        <v>Farský Jan (199) (PINK!)</v>
      </c>
      <c r="C72" s="201">
        <v>44.0</v>
      </c>
      <c r="D72" s="173"/>
      <c r="E72" s="173"/>
      <c r="F72" s="170"/>
      <c r="G72" s="172"/>
      <c r="H72" s="170"/>
      <c r="I72" s="170"/>
      <c r="J72" s="170"/>
      <c r="K72" s="170"/>
      <c r="L72" s="170"/>
      <c r="M72" s="170"/>
      <c r="N72" s="170"/>
      <c r="O72" s="170"/>
      <c r="P72" s="170"/>
      <c r="Q72" s="170"/>
      <c r="R72" s="170"/>
      <c r="S72" s="170"/>
      <c r="T72" s="170"/>
      <c r="U72" s="170"/>
      <c r="V72" s="170"/>
      <c r="W72" s="170"/>
      <c r="X72" s="170"/>
      <c r="Y72" s="170"/>
      <c r="Z72" s="170"/>
      <c r="AA72" s="170"/>
    </row>
    <row r="73" ht="12.75" customHeight="1">
      <c r="A73" s="179"/>
      <c r="B73" s="180" t="str">
        <f>div_G!$A$96</f>
        <v>Knobloch Václav (199) (PINK!)</v>
      </c>
      <c r="C73" s="181">
        <v>44.0</v>
      </c>
      <c r="D73" s="173"/>
      <c r="E73" s="173"/>
      <c r="F73" s="170"/>
      <c r="G73" s="172"/>
      <c r="H73" s="170"/>
      <c r="I73" s="170"/>
      <c r="J73" s="170"/>
      <c r="K73" s="170"/>
      <c r="L73" s="170"/>
      <c r="M73" s="170"/>
      <c r="N73" s="170"/>
      <c r="O73" s="170"/>
      <c r="P73" s="170"/>
      <c r="Q73" s="170"/>
      <c r="R73" s="170"/>
      <c r="S73" s="170"/>
      <c r="T73" s="170"/>
      <c r="U73" s="170"/>
      <c r="V73" s="170"/>
      <c r="W73" s="170"/>
      <c r="X73" s="170"/>
      <c r="Y73" s="170"/>
      <c r="Z73" s="170"/>
      <c r="AA73" s="170"/>
    </row>
    <row r="74" ht="12.75" customHeight="1">
      <c r="A74" s="179"/>
      <c r="B74" s="180" t="str">
        <f>div_G!$A$100</f>
        <v>Vaníček Jiří (199) (PINK!)</v>
      </c>
      <c r="C74" s="181">
        <v>44.0</v>
      </c>
      <c r="D74" s="173"/>
      <c r="E74" s="173"/>
      <c r="F74" s="170"/>
      <c r="G74" s="172"/>
      <c r="H74" s="170"/>
      <c r="I74" s="170"/>
      <c r="J74" s="170"/>
      <c r="K74" s="170"/>
      <c r="L74" s="170"/>
      <c r="M74" s="170"/>
      <c r="N74" s="170"/>
      <c r="O74" s="170"/>
      <c r="P74" s="170"/>
      <c r="Q74" s="170"/>
      <c r="R74" s="170"/>
      <c r="S74" s="170"/>
      <c r="T74" s="170"/>
      <c r="U74" s="170"/>
      <c r="V74" s="170"/>
      <c r="W74" s="170"/>
      <c r="X74" s="170"/>
      <c r="Y74" s="170"/>
      <c r="Z74" s="170"/>
      <c r="AA74" s="170"/>
    </row>
    <row r="75" ht="12.75" customHeight="1">
      <c r="A75" s="200" t="s">
        <v>202</v>
      </c>
      <c r="B75" s="180" t="str">
        <f>div_G!$M$162</f>
        <v>Dočekal František (147) (PINK!)</v>
      </c>
      <c r="C75" s="181">
        <v>37.0</v>
      </c>
      <c r="D75" s="173"/>
      <c r="E75" s="173"/>
      <c r="F75" s="170"/>
      <c r="G75" s="172"/>
      <c r="H75" s="170"/>
      <c r="I75" s="170"/>
      <c r="J75" s="170"/>
      <c r="K75" s="170"/>
      <c r="L75" s="170"/>
      <c r="M75" s="170"/>
      <c r="N75" s="170"/>
      <c r="O75" s="170"/>
      <c r="P75" s="170"/>
      <c r="Q75" s="170"/>
      <c r="R75" s="170"/>
      <c r="S75" s="170"/>
      <c r="T75" s="170"/>
      <c r="U75" s="170"/>
      <c r="V75" s="170"/>
      <c r="W75" s="170"/>
      <c r="X75" s="170"/>
      <c r="Y75" s="170"/>
      <c r="Z75" s="170"/>
      <c r="AA75" s="170"/>
    </row>
    <row r="76" ht="12.75" customHeight="1">
      <c r="A76" s="200" t="s">
        <v>203</v>
      </c>
      <c r="B76" s="180" t="str">
        <f>div_G!$X$163</f>
        <v>Kučera David (161) (PINK!)</v>
      </c>
      <c r="C76" s="181">
        <v>36.0</v>
      </c>
      <c r="D76" s="173"/>
      <c r="E76" s="173"/>
      <c r="F76" s="170"/>
      <c r="G76" s="172"/>
      <c r="H76" s="170"/>
      <c r="I76" s="170"/>
      <c r="J76" s="170"/>
      <c r="K76" s="170"/>
      <c r="L76" s="170"/>
      <c r="M76" s="170"/>
      <c r="N76" s="170"/>
      <c r="O76" s="170"/>
      <c r="P76" s="170"/>
      <c r="Q76" s="170"/>
      <c r="R76" s="170"/>
      <c r="S76" s="170"/>
      <c r="T76" s="170"/>
      <c r="U76" s="170"/>
      <c r="V76" s="170"/>
      <c r="W76" s="170"/>
      <c r="X76" s="170"/>
      <c r="Y76" s="170"/>
      <c r="Z76" s="170"/>
      <c r="AA76" s="170"/>
    </row>
    <row r="77" ht="12.75" customHeight="1">
      <c r="A77" s="200" t="s">
        <v>204</v>
      </c>
      <c r="B77" s="180" t="str">
        <f>div_G!$W$196</f>
        <v>Anton Petr (199) (PINK!)</v>
      </c>
      <c r="C77" s="181">
        <v>35.0</v>
      </c>
      <c r="D77" s="173"/>
      <c r="E77" s="173"/>
      <c r="F77" s="170"/>
      <c r="G77" s="172"/>
      <c r="H77" s="170"/>
      <c r="I77" s="170"/>
      <c r="J77" s="170"/>
      <c r="K77" s="170"/>
      <c r="L77" s="170"/>
      <c r="M77" s="170"/>
      <c r="N77" s="170"/>
      <c r="O77" s="170"/>
      <c r="P77" s="170"/>
      <c r="Q77" s="170"/>
      <c r="R77" s="170"/>
      <c r="S77" s="170"/>
      <c r="T77" s="170"/>
      <c r="U77" s="170"/>
      <c r="V77" s="170"/>
      <c r="W77" s="170"/>
      <c r="X77" s="170"/>
      <c r="Y77" s="170"/>
      <c r="Z77" s="170"/>
      <c r="AA77" s="170"/>
    </row>
    <row r="78" ht="12.75" customHeight="1">
      <c r="A78" s="200" t="s">
        <v>205</v>
      </c>
      <c r="B78" s="180" t="str">
        <f>div_G!$L$197</f>
        <v>Hůlka Jiří (199) (PINK!)</v>
      </c>
      <c r="C78" s="181">
        <v>34.0</v>
      </c>
      <c r="D78" s="173"/>
      <c r="E78" s="173"/>
      <c r="F78" s="170"/>
      <c r="G78" s="172"/>
      <c r="H78" s="170"/>
      <c r="I78" s="170"/>
      <c r="J78" s="170"/>
      <c r="K78" s="170"/>
      <c r="L78" s="170"/>
      <c r="M78" s="170"/>
      <c r="N78" s="170"/>
      <c r="O78" s="170"/>
      <c r="P78" s="170"/>
      <c r="Q78" s="170"/>
      <c r="R78" s="170"/>
      <c r="S78" s="170"/>
      <c r="T78" s="170"/>
      <c r="U78" s="170"/>
      <c r="V78" s="170"/>
      <c r="W78" s="170"/>
      <c r="X78" s="170"/>
      <c r="Y78" s="170"/>
      <c r="Z78" s="170"/>
      <c r="AA78" s="170"/>
    </row>
    <row r="79" ht="12.75" customHeight="1">
      <c r="A79" s="200" t="s">
        <v>206</v>
      </c>
      <c r="B79" s="180" t="str">
        <f>div_G!$W$186</f>
        <v>Bošková Adéla (199) (PINK!)</v>
      </c>
      <c r="C79" s="181">
        <v>33.0</v>
      </c>
      <c r="D79" s="173"/>
      <c r="E79" s="173"/>
      <c r="F79" s="170"/>
      <c r="G79" s="172"/>
      <c r="H79" s="170"/>
      <c r="I79" s="170"/>
      <c r="J79" s="170"/>
      <c r="K79" s="170"/>
      <c r="L79" s="170"/>
      <c r="M79" s="170"/>
      <c r="N79" s="170"/>
      <c r="O79" s="170"/>
      <c r="P79" s="170"/>
      <c r="Q79" s="170"/>
      <c r="R79" s="170"/>
      <c r="S79" s="170"/>
      <c r="T79" s="170"/>
      <c r="U79" s="170"/>
      <c r="V79" s="170"/>
      <c r="W79" s="170"/>
      <c r="X79" s="170"/>
      <c r="Y79" s="170"/>
      <c r="Z79" s="170"/>
      <c r="AA79" s="170"/>
    </row>
    <row r="80" ht="12.75" customHeight="1">
      <c r="A80" s="200" t="s">
        <v>207</v>
      </c>
      <c r="B80" s="180" t="str">
        <f>div_G!$W$189</f>
        <v>Fejfar Marek (176) (N. Ves)</v>
      </c>
      <c r="C80" s="181">
        <v>32.0</v>
      </c>
      <c r="D80" s="173"/>
      <c r="E80" s="173"/>
      <c r="F80" s="170"/>
      <c r="G80" s="172"/>
      <c r="H80" s="170"/>
      <c r="I80" s="170"/>
      <c r="J80" s="170"/>
      <c r="K80" s="170"/>
      <c r="L80" s="170"/>
      <c r="M80" s="170"/>
      <c r="N80" s="170"/>
      <c r="O80" s="170"/>
      <c r="P80" s="170"/>
      <c r="Q80" s="170"/>
      <c r="R80" s="170"/>
      <c r="S80" s="170"/>
      <c r="T80" s="170"/>
      <c r="U80" s="170"/>
      <c r="V80" s="170"/>
      <c r="W80" s="170"/>
      <c r="X80" s="170"/>
      <c r="Y80" s="170"/>
      <c r="Z80" s="170"/>
      <c r="AA80" s="170"/>
    </row>
    <row r="81" ht="12.75" customHeight="1">
      <c r="A81" s="200" t="s">
        <v>208</v>
      </c>
      <c r="B81" s="180" t="str">
        <f>div_G!$L$181</f>
        <v>Plch Vilém (164) (AST)</v>
      </c>
      <c r="C81" s="181">
        <v>31.0</v>
      </c>
      <c r="D81" s="173"/>
      <c r="E81" s="173"/>
      <c r="F81" s="170"/>
      <c r="G81" s="172"/>
      <c r="H81" s="170"/>
      <c r="I81" s="170"/>
      <c r="J81" s="170"/>
      <c r="K81" s="170"/>
      <c r="L81" s="170"/>
      <c r="M81" s="170"/>
      <c r="N81" s="170"/>
      <c r="O81" s="170"/>
      <c r="P81" s="170"/>
      <c r="Q81" s="170"/>
      <c r="R81" s="170"/>
      <c r="S81" s="170"/>
      <c r="T81" s="170"/>
      <c r="U81" s="170"/>
      <c r="V81" s="170"/>
      <c r="W81" s="170"/>
      <c r="X81" s="170"/>
      <c r="Y81" s="170"/>
      <c r="Z81" s="170"/>
      <c r="AA81" s="170"/>
    </row>
    <row r="82" ht="12.75" customHeight="1">
      <c r="A82" s="200"/>
      <c r="B82" s="180" t="str">
        <f>div_G!$L$191</f>
        <v>Turecký David (199) (PINK!)</v>
      </c>
      <c r="C82" s="181">
        <v>31.0</v>
      </c>
      <c r="D82" s="173"/>
      <c r="E82" s="173"/>
      <c r="F82" s="170"/>
      <c r="G82" s="172"/>
      <c r="H82" s="170"/>
      <c r="I82" s="170"/>
      <c r="J82" s="170"/>
      <c r="K82" s="170"/>
      <c r="L82" s="170"/>
      <c r="M82" s="170"/>
      <c r="N82" s="170"/>
      <c r="O82" s="170"/>
      <c r="P82" s="170"/>
      <c r="Q82" s="170"/>
      <c r="R82" s="170"/>
      <c r="S82" s="170"/>
      <c r="T82" s="170"/>
      <c r="U82" s="170"/>
      <c r="V82" s="170"/>
      <c r="W82" s="170"/>
      <c r="X82" s="170"/>
      <c r="Y82" s="170"/>
      <c r="Z82" s="170"/>
      <c r="AA82" s="170"/>
    </row>
    <row r="83" ht="12.75" customHeight="1">
      <c r="A83" s="202" t="s">
        <v>209</v>
      </c>
      <c r="B83" s="183" t="str">
        <f>div_G!$A$180</f>
        <v>Valachová Anna (199) (KMST)</v>
      </c>
      <c r="C83" s="181">
        <v>29.0</v>
      </c>
      <c r="D83" s="173"/>
      <c r="E83" s="173"/>
      <c r="F83" s="170"/>
      <c r="G83" s="172"/>
      <c r="H83" s="170"/>
      <c r="I83" s="170"/>
      <c r="J83" s="170"/>
      <c r="K83" s="170"/>
      <c r="L83" s="170"/>
      <c r="M83" s="170"/>
      <c r="N83" s="170"/>
      <c r="O83" s="170"/>
      <c r="P83" s="170"/>
      <c r="Q83" s="170"/>
      <c r="R83" s="170"/>
      <c r="S83" s="170"/>
      <c r="T83" s="170"/>
      <c r="U83" s="170"/>
      <c r="V83" s="170"/>
      <c r="W83" s="170"/>
      <c r="X83" s="170"/>
      <c r="Y83" s="170"/>
      <c r="Z83" s="170"/>
      <c r="AA83" s="170"/>
    </row>
    <row r="84" ht="12.75" customHeight="1">
      <c r="A84" s="173"/>
      <c r="B84" s="170"/>
      <c r="C84" s="174"/>
      <c r="D84" s="173"/>
      <c r="E84" s="173"/>
      <c r="F84" s="170"/>
      <c r="G84" s="172"/>
      <c r="H84" s="170"/>
      <c r="I84" s="170"/>
      <c r="J84" s="170"/>
      <c r="K84" s="170"/>
      <c r="L84" s="170"/>
      <c r="M84" s="170"/>
      <c r="N84" s="170"/>
      <c r="O84" s="170"/>
      <c r="P84" s="170"/>
      <c r="Q84" s="170"/>
      <c r="R84" s="170"/>
      <c r="S84" s="170"/>
      <c r="T84" s="170"/>
      <c r="U84" s="170"/>
      <c r="V84" s="170"/>
      <c r="W84" s="170"/>
      <c r="X84" s="170"/>
      <c r="Y84" s="170"/>
      <c r="Z84" s="170"/>
      <c r="AA84" s="170"/>
    </row>
    <row r="85" ht="12.75" customHeight="1">
      <c r="A85" s="173"/>
      <c r="B85" s="170"/>
      <c r="C85" s="174"/>
      <c r="D85" s="173"/>
      <c r="E85" s="173"/>
      <c r="F85" s="170"/>
      <c r="G85" s="172"/>
      <c r="H85" s="170"/>
      <c r="I85" s="170"/>
      <c r="J85" s="170"/>
      <c r="K85" s="170"/>
      <c r="L85" s="170"/>
      <c r="M85" s="170"/>
      <c r="N85" s="170"/>
      <c r="O85" s="170"/>
      <c r="P85" s="170"/>
      <c r="Q85" s="170"/>
      <c r="R85" s="170"/>
      <c r="S85" s="170"/>
      <c r="T85" s="170"/>
      <c r="U85" s="170"/>
      <c r="V85" s="170"/>
      <c r="W85" s="170"/>
      <c r="X85" s="170"/>
      <c r="Y85" s="170"/>
      <c r="Z85" s="170"/>
      <c r="AA85" s="170"/>
    </row>
    <row r="86" ht="12.75" customHeight="1">
      <c r="A86" s="173"/>
      <c r="B86" s="170"/>
      <c r="C86" s="174"/>
      <c r="D86" s="173"/>
      <c r="E86" s="173"/>
      <c r="F86" s="170"/>
      <c r="G86" s="172"/>
      <c r="H86" s="170"/>
      <c r="I86" s="170"/>
      <c r="J86" s="170"/>
      <c r="K86" s="170"/>
      <c r="L86" s="170"/>
      <c r="M86" s="170"/>
      <c r="N86" s="170"/>
      <c r="O86" s="170"/>
      <c r="P86" s="170"/>
      <c r="Q86" s="170"/>
      <c r="R86" s="170"/>
      <c r="S86" s="170"/>
      <c r="T86" s="170"/>
      <c r="U86" s="170"/>
      <c r="V86" s="170"/>
      <c r="W86" s="170"/>
      <c r="X86" s="170"/>
      <c r="Y86" s="170"/>
      <c r="Z86" s="170"/>
      <c r="AA86" s="170"/>
    </row>
    <row r="87" ht="12.75" customHeight="1">
      <c r="A87" s="173"/>
      <c r="B87" s="170"/>
      <c r="C87" s="174"/>
      <c r="D87" s="173"/>
      <c r="E87" s="173"/>
      <c r="F87" s="170"/>
      <c r="G87" s="172"/>
      <c r="H87" s="170"/>
      <c r="I87" s="170"/>
      <c r="J87" s="170"/>
      <c r="K87" s="170"/>
      <c r="L87" s="170"/>
      <c r="M87" s="170"/>
      <c r="N87" s="170"/>
      <c r="O87" s="170"/>
      <c r="P87" s="170"/>
      <c r="Q87" s="170"/>
      <c r="R87" s="170"/>
      <c r="S87" s="170"/>
      <c r="T87" s="170"/>
      <c r="U87" s="170"/>
      <c r="V87" s="170"/>
      <c r="W87" s="170"/>
      <c r="X87" s="170"/>
      <c r="Y87" s="170"/>
      <c r="Z87" s="170"/>
      <c r="AA87" s="170"/>
    </row>
    <row r="88" ht="12.75" customHeight="1">
      <c r="A88" s="173"/>
      <c r="B88" s="170"/>
      <c r="C88" s="174"/>
      <c r="D88" s="173"/>
      <c r="E88" s="173"/>
      <c r="F88" s="170"/>
      <c r="G88" s="172"/>
      <c r="H88" s="170"/>
      <c r="I88" s="170"/>
      <c r="J88" s="170"/>
      <c r="K88" s="170"/>
      <c r="L88" s="170"/>
      <c r="M88" s="170"/>
      <c r="N88" s="170"/>
      <c r="O88" s="170"/>
      <c r="P88" s="170"/>
      <c r="Q88" s="170"/>
      <c r="R88" s="170"/>
      <c r="S88" s="170"/>
      <c r="T88" s="170"/>
      <c r="U88" s="170"/>
      <c r="V88" s="170"/>
      <c r="W88" s="170"/>
      <c r="X88" s="170"/>
      <c r="Y88" s="170"/>
      <c r="Z88" s="170"/>
      <c r="AA88" s="170"/>
    </row>
    <row r="89" ht="12.75" customHeight="1">
      <c r="A89" s="173"/>
      <c r="B89" s="170"/>
      <c r="C89" s="174"/>
      <c r="D89" s="173"/>
      <c r="E89" s="173"/>
      <c r="F89" s="170"/>
      <c r="G89" s="172"/>
      <c r="H89" s="170"/>
      <c r="I89" s="170"/>
      <c r="J89" s="170"/>
      <c r="K89" s="170"/>
      <c r="L89" s="170"/>
      <c r="M89" s="170"/>
      <c r="N89" s="170"/>
      <c r="O89" s="170"/>
      <c r="P89" s="170"/>
      <c r="Q89" s="170"/>
      <c r="R89" s="170"/>
      <c r="S89" s="170"/>
      <c r="T89" s="170"/>
      <c r="U89" s="170"/>
      <c r="V89" s="170"/>
      <c r="W89" s="170"/>
      <c r="X89" s="170"/>
      <c r="Y89" s="170"/>
      <c r="Z89" s="170"/>
      <c r="AA89" s="170"/>
    </row>
    <row r="90" ht="12.75" customHeight="1">
      <c r="A90" s="173"/>
      <c r="B90" s="170"/>
      <c r="C90" s="174"/>
      <c r="D90" s="173"/>
      <c r="E90" s="173"/>
      <c r="F90" s="170"/>
      <c r="G90" s="172"/>
      <c r="H90" s="170"/>
      <c r="I90" s="170"/>
      <c r="J90" s="170"/>
      <c r="K90" s="170"/>
      <c r="L90" s="170"/>
      <c r="M90" s="170"/>
      <c r="N90" s="170"/>
      <c r="O90" s="170"/>
      <c r="P90" s="170"/>
      <c r="Q90" s="170"/>
      <c r="R90" s="170"/>
      <c r="S90" s="170"/>
      <c r="T90" s="170"/>
      <c r="U90" s="170"/>
      <c r="V90" s="170"/>
      <c r="W90" s="170"/>
      <c r="X90" s="170"/>
      <c r="Y90" s="170"/>
      <c r="Z90" s="170"/>
      <c r="AA90" s="170"/>
    </row>
    <row r="91" ht="12.75" customHeight="1">
      <c r="A91" s="173"/>
      <c r="B91" s="170"/>
      <c r="C91" s="174"/>
      <c r="D91" s="173"/>
      <c r="E91" s="173"/>
      <c r="F91" s="170"/>
      <c r="G91" s="172"/>
      <c r="H91" s="170"/>
      <c r="I91" s="170"/>
      <c r="J91" s="170"/>
      <c r="K91" s="170"/>
      <c r="L91" s="170"/>
      <c r="M91" s="170"/>
      <c r="N91" s="170"/>
      <c r="O91" s="170"/>
      <c r="P91" s="170"/>
      <c r="Q91" s="170"/>
      <c r="R91" s="170"/>
      <c r="S91" s="170"/>
      <c r="T91" s="170"/>
      <c r="U91" s="170"/>
      <c r="V91" s="170"/>
      <c r="W91" s="170"/>
      <c r="X91" s="170"/>
      <c r="Y91" s="170"/>
      <c r="Z91" s="170"/>
      <c r="AA91" s="170"/>
    </row>
    <row r="92" ht="12.75" customHeight="1">
      <c r="A92" s="173"/>
      <c r="B92" s="170"/>
      <c r="C92" s="174"/>
      <c r="D92" s="173"/>
      <c r="E92" s="173"/>
      <c r="F92" s="170"/>
      <c r="G92" s="172"/>
      <c r="H92" s="170"/>
      <c r="I92" s="170"/>
      <c r="J92" s="170"/>
      <c r="K92" s="170"/>
      <c r="L92" s="170"/>
      <c r="M92" s="170"/>
      <c r="N92" s="170"/>
      <c r="O92" s="170"/>
      <c r="P92" s="170"/>
      <c r="Q92" s="170"/>
      <c r="R92" s="170"/>
      <c r="S92" s="170"/>
      <c r="T92" s="170"/>
      <c r="U92" s="170"/>
      <c r="V92" s="170"/>
      <c r="W92" s="170"/>
      <c r="X92" s="170"/>
      <c r="Y92" s="170"/>
      <c r="Z92" s="170"/>
      <c r="AA92" s="170"/>
    </row>
    <row r="93" ht="12.75" customHeight="1">
      <c r="A93" s="173"/>
      <c r="B93" s="170"/>
      <c r="C93" s="174"/>
      <c r="D93" s="173"/>
      <c r="E93" s="173"/>
      <c r="F93" s="170"/>
      <c r="G93" s="172"/>
      <c r="H93" s="170"/>
      <c r="I93" s="170"/>
      <c r="J93" s="170"/>
      <c r="K93" s="170"/>
      <c r="L93" s="170"/>
      <c r="M93" s="170"/>
      <c r="N93" s="170"/>
      <c r="O93" s="170"/>
      <c r="P93" s="170"/>
      <c r="Q93" s="170"/>
      <c r="R93" s="170"/>
      <c r="S93" s="170"/>
      <c r="T93" s="170"/>
      <c r="U93" s="170"/>
      <c r="V93" s="170"/>
      <c r="W93" s="170"/>
      <c r="X93" s="170"/>
      <c r="Y93" s="170"/>
      <c r="Z93" s="170"/>
      <c r="AA93" s="170"/>
    </row>
    <row r="94" ht="12.75" customHeight="1">
      <c r="A94" s="173"/>
      <c r="B94" s="170"/>
      <c r="C94" s="174"/>
      <c r="D94" s="173"/>
      <c r="E94" s="173"/>
      <c r="F94" s="170"/>
      <c r="G94" s="172"/>
      <c r="H94" s="170"/>
      <c r="I94" s="170"/>
      <c r="J94" s="170"/>
      <c r="K94" s="170"/>
      <c r="L94" s="170"/>
      <c r="M94" s="170"/>
      <c r="N94" s="170"/>
      <c r="O94" s="170"/>
      <c r="P94" s="170"/>
      <c r="Q94" s="170"/>
      <c r="R94" s="170"/>
      <c r="S94" s="170"/>
      <c r="T94" s="170"/>
      <c r="U94" s="170"/>
      <c r="V94" s="170"/>
      <c r="W94" s="170"/>
      <c r="X94" s="170"/>
      <c r="Y94" s="170"/>
      <c r="Z94" s="170"/>
      <c r="AA94" s="170"/>
    </row>
    <row r="95" ht="12.75" customHeight="1">
      <c r="A95" s="173"/>
      <c r="B95" s="170"/>
      <c r="C95" s="174"/>
      <c r="D95" s="173"/>
      <c r="E95" s="173"/>
      <c r="F95" s="170"/>
      <c r="G95" s="172"/>
      <c r="H95" s="170"/>
      <c r="I95" s="170"/>
      <c r="J95" s="170"/>
      <c r="K95" s="170"/>
      <c r="L95" s="170"/>
      <c r="M95" s="170"/>
      <c r="N95" s="170"/>
      <c r="O95" s="170"/>
      <c r="P95" s="170"/>
      <c r="Q95" s="170"/>
      <c r="R95" s="170"/>
      <c r="S95" s="170"/>
      <c r="T95" s="170"/>
      <c r="U95" s="170"/>
      <c r="V95" s="170"/>
      <c r="W95" s="170"/>
      <c r="X95" s="170"/>
      <c r="Y95" s="170"/>
      <c r="Z95" s="170"/>
      <c r="AA95" s="170"/>
    </row>
    <row r="96" ht="12.75" customHeight="1">
      <c r="A96" s="173"/>
      <c r="B96" s="170"/>
      <c r="C96" s="174"/>
      <c r="D96" s="173"/>
      <c r="E96" s="173"/>
      <c r="F96" s="170"/>
      <c r="G96" s="172"/>
      <c r="H96" s="170"/>
      <c r="I96" s="170"/>
      <c r="J96" s="170"/>
      <c r="K96" s="170"/>
      <c r="L96" s="170"/>
      <c r="M96" s="170"/>
      <c r="N96" s="170"/>
      <c r="O96" s="170"/>
      <c r="P96" s="170"/>
      <c r="Q96" s="170"/>
      <c r="R96" s="170"/>
      <c r="S96" s="170"/>
      <c r="T96" s="170"/>
      <c r="U96" s="170"/>
      <c r="V96" s="170"/>
      <c r="W96" s="170"/>
      <c r="X96" s="170"/>
      <c r="Y96" s="170"/>
      <c r="Z96" s="170"/>
      <c r="AA96" s="170"/>
    </row>
    <row r="97" ht="12.75" customHeight="1">
      <c r="A97" s="173"/>
      <c r="B97" s="170"/>
      <c r="C97" s="174"/>
      <c r="D97" s="173"/>
      <c r="E97" s="173"/>
      <c r="F97" s="170"/>
      <c r="G97" s="172"/>
      <c r="H97" s="170"/>
      <c r="I97" s="170"/>
      <c r="J97" s="170"/>
      <c r="K97" s="170"/>
      <c r="L97" s="170"/>
      <c r="M97" s="170"/>
      <c r="N97" s="170"/>
      <c r="O97" s="170"/>
      <c r="P97" s="170"/>
      <c r="Q97" s="170"/>
      <c r="R97" s="170"/>
      <c r="S97" s="170"/>
      <c r="T97" s="170"/>
      <c r="U97" s="170"/>
      <c r="V97" s="170"/>
      <c r="W97" s="170"/>
      <c r="X97" s="170"/>
      <c r="Y97" s="170"/>
      <c r="Z97" s="170"/>
      <c r="AA97" s="170"/>
    </row>
    <row r="98" ht="12.75" customHeight="1">
      <c r="A98" s="173"/>
      <c r="B98" s="170"/>
      <c r="C98" s="174"/>
      <c r="D98" s="173"/>
      <c r="E98" s="173"/>
      <c r="F98" s="170"/>
      <c r="G98" s="172"/>
      <c r="H98" s="170"/>
      <c r="I98" s="170"/>
      <c r="J98" s="170"/>
      <c r="K98" s="170"/>
      <c r="L98" s="170"/>
      <c r="M98" s="170"/>
      <c r="N98" s="170"/>
      <c r="O98" s="170"/>
      <c r="P98" s="170"/>
      <c r="Q98" s="170"/>
      <c r="R98" s="170"/>
      <c r="S98" s="170"/>
      <c r="T98" s="170"/>
      <c r="U98" s="170"/>
      <c r="V98" s="170"/>
      <c r="W98" s="170"/>
      <c r="X98" s="170"/>
      <c r="Y98" s="170"/>
      <c r="Z98" s="170"/>
      <c r="AA98" s="170"/>
    </row>
    <row r="99" ht="12.75" customHeight="1">
      <c r="A99" s="173"/>
      <c r="B99" s="170"/>
      <c r="C99" s="174"/>
      <c r="D99" s="173"/>
      <c r="E99" s="173"/>
      <c r="F99" s="170"/>
      <c r="G99" s="172"/>
      <c r="H99" s="170"/>
      <c r="I99" s="170"/>
      <c r="J99" s="170"/>
      <c r="K99" s="170"/>
      <c r="L99" s="170"/>
      <c r="M99" s="170"/>
      <c r="N99" s="170"/>
      <c r="O99" s="170"/>
      <c r="P99" s="170"/>
      <c r="Q99" s="170"/>
      <c r="R99" s="170"/>
      <c r="S99" s="170"/>
      <c r="T99" s="170"/>
      <c r="U99" s="170"/>
      <c r="V99" s="170"/>
      <c r="W99" s="170"/>
      <c r="X99" s="170"/>
      <c r="Y99" s="170"/>
      <c r="Z99" s="170"/>
      <c r="AA99" s="170"/>
    </row>
    <row r="100" ht="12.75" customHeight="1">
      <c r="A100" s="173"/>
      <c r="B100" s="170"/>
      <c r="C100" s="174"/>
      <c r="D100" s="173"/>
      <c r="E100" s="173"/>
      <c r="F100" s="170"/>
      <c r="G100" s="172"/>
      <c r="H100" s="170"/>
      <c r="I100" s="170"/>
      <c r="J100" s="170"/>
      <c r="K100" s="170"/>
      <c r="L100" s="170"/>
      <c r="M100" s="170"/>
      <c r="N100" s="170"/>
      <c r="O100" s="170"/>
      <c r="P100" s="170"/>
      <c r="Q100" s="170"/>
      <c r="R100" s="170"/>
      <c r="S100" s="170"/>
      <c r="T100" s="170"/>
      <c r="U100" s="170"/>
      <c r="V100" s="170"/>
      <c r="W100" s="170"/>
      <c r="X100" s="170"/>
      <c r="Y100" s="170"/>
      <c r="Z100" s="170"/>
      <c r="AA100" s="170"/>
    </row>
    <row r="101" ht="12.75" customHeight="1">
      <c r="A101" s="173"/>
      <c r="B101" s="170"/>
      <c r="C101" s="174"/>
      <c r="D101" s="173"/>
      <c r="E101" s="173"/>
      <c r="F101" s="170"/>
      <c r="G101" s="172"/>
      <c r="H101" s="170"/>
      <c r="I101" s="170"/>
      <c r="J101" s="170"/>
      <c r="K101" s="170"/>
      <c r="L101" s="170"/>
      <c r="M101" s="170"/>
      <c r="N101" s="170"/>
      <c r="O101" s="170"/>
      <c r="P101" s="170"/>
      <c r="Q101" s="170"/>
      <c r="R101" s="170"/>
      <c r="S101" s="170"/>
      <c r="T101" s="170"/>
      <c r="U101" s="170"/>
      <c r="V101" s="170"/>
      <c r="W101" s="170"/>
      <c r="X101" s="170"/>
      <c r="Y101" s="170"/>
      <c r="Z101" s="170"/>
      <c r="AA101" s="170"/>
    </row>
    <row r="102" ht="12.75" customHeight="1">
      <c r="A102" s="173"/>
      <c r="B102" s="170"/>
      <c r="C102" s="174"/>
      <c r="D102" s="173"/>
      <c r="E102" s="173"/>
      <c r="F102" s="170"/>
      <c r="G102" s="172"/>
      <c r="H102" s="170"/>
      <c r="I102" s="170"/>
      <c r="J102" s="170"/>
      <c r="K102" s="170"/>
      <c r="L102" s="170"/>
      <c r="M102" s="170"/>
      <c r="N102" s="170"/>
      <c r="O102" s="170"/>
      <c r="P102" s="170"/>
      <c r="Q102" s="170"/>
      <c r="R102" s="170"/>
      <c r="S102" s="170"/>
      <c r="T102" s="170"/>
      <c r="U102" s="170"/>
      <c r="V102" s="170"/>
      <c r="W102" s="170"/>
      <c r="X102" s="170"/>
      <c r="Y102" s="170"/>
      <c r="Z102" s="170"/>
      <c r="AA102" s="170"/>
    </row>
    <row r="103" ht="12.75" customHeight="1">
      <c r="A103" s="173"/>
      <c r="B103" s="170"/>
      <c r="C103" s="174"/>
      <c r="D103" s="173"/>
      <c r="E103" s="173"/>
      <c r="F103" s="170"/>
      <c r="G103" s="172"/>
      <c r="H103" s="170"/>
      <c r="I103" s="170"/>
      <c r="J103" s="170"/>
      <c r="K103" s="170"/>
      <c r="L103" s="170"/>
      <c r="M103" s="170"/>
      <c r="N103" s="170"/>
      <c r="O103" s="170"/>
      <c r="P103" s="170"/>
      <c r="Q103" s="170"/>
      <c r="R103" s="170"/>
      <c r="S103" s="170"/>
      <c r="T103" s="170"/>
      <c r="U103" s="170"/>
      <c r="V103" s="170"/>
      <c r="W103" s="170"/>
      <c r="X103" s="170"/>
      <c r="Y103" s="170"/>
      <c r="Z103" s="170"/>
      <c r="AA103" s="170"/>
    </row>
    <row r="104" ht="12.75" customHeight="1">
      <c r="A104" s="173"/>
      <c r="B104" s="170"/>
      <c r="C104" s="174"/>
      <c r="D104" s="173"/>
      <c r="E104" s="173"/>
      <c r="F104" s="170"/>
      <c r="G104" s="172"/>
      <c r="H104" s="170"/>
      <c r="I104" s="170"/>
      <c r="J104" s="170"/>
      <c r="K104" s="170"/>
      <c r="L104" s="170"/>
      <c r="M104" s="170"/>
      <c r="N104" s="170"/>
      <c r="O104" s="170"/>
      <c r="P104" s="170"/>
      <c r="Q104" s="170"/>
      <c r="R104" s="170"/>
      <c r="S104" s="170"/>
      <c r="T104" s="170"/>
      <c r="U104" s="170"/>
      <c r="V104" s="170"/>
      <c r="W104" s="170"/>
      <c r="X104" s="170"/>
      <c r="Y104" s="170"/>
      <c r="Z104" s="170"/>
      <c r="AA104" s="170"/>
    </row>
    <row r="105" ht="12.75" customHeight="1">
      <c r="A105" s="173"/>
      <c r="B105" s="170"/>
      <c r="C105" s="174"/>
      <c r="D105" s="173"/>
      <c r="E105" s="173"/>
      <c r="F105" s="170"/>
      <c r="G105" s="172"/>
      <c r="H105" s="170"/>
      <c r="I105" s="170"/>
      <c r="J105" s="170"/>
      <c r="K105" s="170"/>
      <c r="L105" s="170"/>
      <c r="M105" s="170"/>
      <c r="N105" s="170"/>
      <c r="O105" s="170"/>
      <c r="P105" s="170"/>
      <c r="Q105" s="170"/>
      <c r="R105" s="170"/>
      <c r="S105" s="170"/>
      <c r="T105" s="170"/>
      <c r="U105" s="170"/>
      <c r="V105" s="170"/>
      <c r="W105" s="170"/>
      <c r="X105" s="170"/>
      <c r="Y105" s="170"/>
      <c r="Z105" s="170"/>
      <c r="AA105" s="170"/>
    </row>
    <row r="106" ht="12.75" customHeight="1">
      <c r="A106" s="173"/>
      <c r="B106" s="170"/>
      <c r="C106" s="174"/>
      <c r="D106" s="173"/>
      <c r="E106" s="173"/>
      <c r="F106" s="170"/>
      <c r="G106" s="172"/>
      <c r="H106" s="170"/>
      <c r="I106" s="170"/>
      <c r="J106" s="170"/>
      <c r="K106" s="170"/>
      <c r="L106" s="170"/>
      <c r="M106" s="170"/>
      <c r="N106" s="170"/>
      <c r="O106" s="170"/>
      <c r="P106" s="170"/>
      <c r="Q106" s="170"/>
      <c r="R106" s="170"/>
      <c r="S106" s="170"/>
      <c r="T106" s="170"/>
      <c r="U106" s="170"/>
      <c r="V106" s="170"/>
      <c r="W106" s="170"/>
      <c r="X106" s="170"/>
      <c r="Y106" s="170"/>
      <c r="Z106" s="170"/>
      <c r="AA106" s="170"/>
    </row>
    <row r="107" ht="12.75" customHeight="1">
      <c r="A107" s="173"/>
      <c r="B107" s="170"/>
      <c r="C107" s="174"/>
      <c r="D107" s="173"/>
      <c r="E107" s="173"/>
      <c r="F107" s="170"/>
      <c r="G107" s="172"/>
      <c r="H107" s="170"/>
      <c r="I107" s="170"/>
      <c r="J107" s="170"/>
      <c r="K107" s="170"/>
      <c r="L107" s="170"/>
      <c r="M107" s="170"/>
      <c r="N107" s="170"/>
      <c r="O107" s="170"/>
      <c r="P107" s="170"/>
      <c r="Q107" s="170"/>
      <c r="R107" s="170"/>
      <c r="S107" s="170"/>
      <c r="T107" s="170"/>
      <c r="U107" s="170"/>
      <c r="V107" s="170"/>
      <c r="W107" s="170"/>
      <c r="X107" s="170"/>
      <c r="Y107" s="170"/>
      <c r="Z107" s="170"/>
      <c r="AA107" s="170"/>
    </row>
    <row r="108" ht="12.75" customHeight="1">
      <c r="A108" s="173"/>
      <c r="B108" s="170"/>
      <c r="C108" s="174"/>
      <c r="D108" s="173"/>
      <c r="E108" s="173"/>
      <c r="F108" s="170"/>
      <c r="G108" s="172"/>
      <c r="H108" s="170"/>
      <c r="I108" s="170"/>
      <c r="J108" s="170"/>
      <c r="K108" s="170"/>
      <c r="L108" s="170"/>
      <c r="M108" s="170"/>
      <c r="N108" s="170"/>
      <c r="O108" s="170"/>
      <c r="P108" s="170"/>
      <c r="Q108" s="170"/>
      <c r="R108" s="170"/>
      <c r="S108" s="170"/>
      <c r="T108" s="170"/>
      <c r="U108" s="170"/>
      <c r="V108" s="170"/>
      <c r="W108" s="170"/>
      <c r="X108" s="170"/>
      <c r="Y108" s="170"/>
      <c r="Z108" s="170"/>
      <c r="AA108" s="170"/>
    </row>
    <row r="109" ht="12.75" customHeight="1">
      <c r="A109" s="173"/>
      <c r="B109" s="170"/>
      <c r="C109" s="174"/>
      <c r="D109" s="173"/>
      <c r="E109" s="173"/>
      <c r="F109" s="170"/>
      <c r="G109" s="172"/>
      <c r="H109" s="170"/>
      <c r="I109" s="170"/>
      <c r="J109" s="170"/>
      <c r="K109" s="170"/>
      <c r="L109" s="170"/>
      <c r="M109" s="170"/>
      <c r="N109" s="170"/>
      <c r="O109" s="170"/>
      <c r="P109" s="170"/>
      <c r="Q109" s="170"/>
      <c r="R109" s="170"/>
      <c r="S109" s="170"/>
      <c r="T109" s="170"/>
      <c r="U109" s="170"/>
      <c r="V109" s="170"/>
      <c r="W109" s="170"/>
      <c r="X109" s="170"/>
      <c r="Y109" s="170"/>
      <c r="Z109" s="170"/>
      <c r="AA109" s="170"/>
    </row>
    <row r="110" ht="12.75" customHeight="1">
      <c r="A110" s="173"/>
      <c r="B110" s="170"/>
      <c r="C110" s="174"/>
      <c r="D110" s="173"/>
      <c r="E110" s="173"/>
      <c r="F110" s="170"/>
      <c r="G110" s="172"/>
      <c r="H110" s="170"/>
      <c r="I110" s="170"/>
      <c r="J110" s="170"/>
      <c r="K110" s="170"/>
      <c r="L110" s="170"/>
      <c r="M110" s="170"/>
      <c r="N110" s="170"/>
      <c r="O110" s="170"/>
      <c r="P110" s="170"/>
      <c r="Q110" s="170"/>
      <c r="R110" s="170"/>
      <c r="S110" s="170"/>
      <c r="T110" s="170"/>
      <c r="U110" s="170"/>
      <c r="V110" s="170"/>
      <c r="W110" s="170"/>
      <c r="X110" s="170"/>
      <c r="Y110" s="170"/>
      <c r="Z110" s="170"/>
      <c r="AA110" s="170"/>
    </row>
    <row r="111" ht="12.75" customHeight="1">
      <c r="A111" s="173"/>
      <c r="B111" s="170"/>
      <c r="C111" s="174"/>
      <c r="D111" s="173"/>
      <c r="E111" s="173"/>
      <c r="F111" s="170"/>
      <c r="G111" s="172"/>
      <c r="H111" s="170"/>
      <c r="I111" s="170"/>
      <c r="J111" s="170"/>
      <c r="K111" s="170"/>
      <c r="L111" s="170"/>
      <c r="M111" s="170"/>
      <c r="N111" s="170"/>
      <c r="O111" s="170"/>
      <c r="P111" s="170"/>
      <c r="Q111" s="170"/>
      <c r="R111" s="170"/>
      <c r="S111" s="170"/>
      <c r="T111" s="170"/>
      <c r="U111" s="170"/>
      <c r="V111" s="170"/>
      <c r="W111" s="170"/>
      <c r="X111" s="170"/>
      <c r="Y111" s="170"/>
      <c r="Z111" s="170"/>
      <c r="AA111" s="170"/>
    </row>
    <row r="112" ht="12.75" customHeight="1">
      <c r="A112" s="173"/>
      <c r="B112" s="170"/>
      <c r="C112" s="174"/>
      <c r="D112" s="173"/>
      <c r="E112" s="173"/>
      <c r="F112" s="170"/>
      <c r="G112" s="172"/>
      <c r="H112" s="170"/>
      <c r="I112" s="170"/>
      <c r="J112" s="170"/>
      <c r="K112" s="170"/>
      <c r="L112" s="170"/>
      <c r="M112" s="170"/>
      <c r="N112" s="170"/>
      <c r="O112" s="170"/>
      <c r="P112" s="170"/>
      <c r="Q112" s="170"/>
      <c r="R112" s="170"/>
      <c r="S112" s="170"/>
      <c r="T112" s="170"/>
      <c r="U112" s="170"/>
      <c r="V112" s="170"/>
      <c r="W112" s="170"/>
      <c r="X112" s="170"/>
      <c r="Y112" s="170"/>
      <c r="Z112" s="170"/>
      <c r="AA112" s="170"/>
    </row>
    <row r="113" ht="12.75" customHeight="1">
      <c r="A113" s="173"/>
      <c r="B113" s="170"/>
      <c r="C113" s="174"/>
      <c r="D113" s="173"/>
      <c r="E113" s="173"/>
      <c r="F113" s="170"/>
      <c r="G113" s="172"/>
      <c r="H113" s="170"/>
      <c r="I113" s="170"/>
      <c r="J113" s="170"/>
      <c r="K113" s="170"/>
      <c r="L113" s="170"/>
      <c r="M113" s="170"/>
      <c r="N113" s="170"/>
      <c r="O113" s="170"/>
      <c r="P113" s="170"/>
      <c r="Q113" s="170"/>
      <c r="R113" s="170"/>
      <c r="S113" s="170"/>
      <c r="T113" s="170"/>
      <c r="U113" s="170"/>
      <c r="V113" s="170"/>
      <c r="W113" s="170"/>
      <c r="X113" s="170"/>
      <c r="Y113" s="170"/>
      <c r="Z113" s="170"/>
      <c r="AA113" s="170"/>
    </row>
    <row r="114" ht="12.75" customHeight="1">
      <c r="A114" s="173"/>
      <c r="B114" s="170"/>
      <c r="C114" s="174"/>
      <c r="D114" s="173"/>
      <c r="E114" s="173"/>
      <c r="F114" s="170"/>
      <c r="G114" s="172"/>
      <c r="H114" s="170"/>
      <c r="I114" s="170"/>
      <c r="J114" s="170"/>
      <c r="K114" s="170"/>
      <c r="L114" s="170"/>
      <c r="M114" s="170"/>
      <c r="N114" s="170"/>
      <c r="O114" s="170"/>
      <c r="P114" s="170"/>
      <c r="Q114" s="170"/>
      <c r="R114" s="170"/>
      <c r="S114" s="170"/>
      <c r="T114" s="170"/>
      <c r="U114" s="170"/>
      <c r="V114" s="170"/>
      <c r="W114" s="170"/>
      <c r="X114" s="170"/>
      <c r="Y114" s="170"/>
      <c r="Z114" s="170"/>
      <c r="AA114" s="170"/>
    </row>
    <row r="115" ht="12.75" customHeight="1">
      <c r="A115" s="173"/>
      <c r="B115" s="170"/>
      <c r="C115" s="174"/>
      <c r="D115" s="173"/>
      <c r="E115" s="173"/>
      <c r="F115" s="170"/>
      <c r="G115" s="172"/>
      <c r="H115" s="170"/>
      <c r="I115" s="170"/>
      <c r="J115" s="170"/>
      <c r="K115" s="170"/>
      <c r="L115" s="170"/>
      <c r="M115" s="170"/>
      <c r="N115" s="170"/>
      <c r="O115" s="170"/>
      <c r="P115" s="170"/>
      <c r="Q115" s="170"/>
      <c r="R115" s="170"/>
      <c r="S115" s="170"/>
      <c r="T115" s="170"/>
      <c r="U115" s="170"/>
      <c r="V115" s="170"/>
      <c r="W115" s="170"/>
      <c r="X115" s="170"/>
      <c r="Y115" s="170"/>
      <c r="Z115" s="170"/>
      <c r="AA115" s="170"/>
    </row>
    <row r="116" ht="12.75" customHeight="1">
      <c r="A116" s="173"/>
      <c r="B116" s="170"/>
      <c r="C116" s="174"/>
      <c r="D116" s="173"/>
      <c r="E116" s="173"/>
      <c r="F116" s="170"/>
      <c r="G116" s="172"/>
      <c r="H116" s="170"/>
      <c r="I116" s="170"/>
      <c r="J116" s="170"/>
      <c r="K116" s="170"/>
      <c r="L116" s="170"/>
      <c r="M116" s="170"/>
      <c r="N116" s="170"/>
      <c r="O116" s="170"/>
      <c r="P116" s="170"/>
      <c r="Q116" s="170"/>
      <c r="R116" s="170"/>
      <c r="S116" s="170"/>
      <c r="T116" s="170"/>
      <c r="U116" s="170"/>
      <c r="V116" s="170"/>
      <c r="W116" s="170"/>
      <c r="X116" s="170"/>
      <c r="Y116" s="170"/>
      <c r="Z116" s="170"/>
      <c r="AA116" s="170"/>
    </row>
    <row r="117" ht="12.75" customHeight="1">
      <c r="A117" s="173"/>
      <c r="B117" s="170"/>
      <c r="C117" s="174"/>
      <c r="D117" s="173"/>
      <c r="E117" s="173"/>
      <c r="F117" s="170"/>
      <c r="G117" s="172"/>
      <c r="H117" s="170"/>
      <c r="I117" s="170"/>
      <c r="J117" s="170"/>
      <c r="K117" s="170"/>
      <c r="L117" s="170"/>
      <c r="M117" s="170"/>
      <c r="N117" s="170"/>
      <c r="O117" s="170"/>
      <c r="P117" s="170"/>
      <c r="Q117" s="170"/>
      <c r="R117" s="170"/>
      <c r="S117" s="170"/>
      <c r="T117" s="170"/>
      <c r="U117" s="170"/>
      <c r="V117" s="170"/>
      <c r="W117" s="170"/>
      <c r="X117" s="170"/>
      <c r="Y117" s="170"/>
      <c r="Z117" s="170"/>
      <c r="AA117" s="170"/>
    </row>
    <row r="118" ht="12.75" customHeight="1">
      <c r="A118" s="173"/>
      <c r="B118" s="170"/>
      <c r="C118" s="174"/>
      <c r="D118" s="173"/>
      <c r="E118" s="173"/>
      <c r="F118" s="170"/>
      <c r="G118" s="172"/>
      <c r="H118" s="170"/>
      <c r="I118" s="170"/>
      <c r="J118" s="170"/>
      <c r="K118" s="170"/>
      <c r="L118" s="170"/>
      <c r="M118" s="170"/>
      <c r="N118" s="170"/>
      <c r="O118" s="170"/>
      <c r="P118" s="170"/>
      <c r="Q118" s="170"/>
      <c r="R118" s="170"/>
      <c r="S118" s="170"/>
      <c r="T118" s="170"/>
      <c r="U118" s="170"/>
      <c r="V118" s="170"/>
      <c r="W118" s="170"/>
      <c r="X118" s="170"/>
      <c r="Y118" s="170"/>
      <c r="Z118" s="170"/>
      <c r="AA118" s="170"/>
    </row>
    <row r="119" ht="12.75" customHeight="1">
      <c r="A119" s="173"/>
      <c r="B119" s="170"/>
      <c r="C119" s="174"/>
      <c r="D119" s="173"/>
      <c r="E119" s="173"/>
      <c r="F119" s="170"/>
      <c r="G119" s="172"/>
      <c r="H119" s="170"/>
      <c r="I119" s="170"/>
      <c r="J119" s="170"/>
      <c r="K119" s="170"/>
      <c r="L119" s="170"/>
      <c r="M119" s="170"/>
      <c r="N119" s="170"/>
      <c r="O119" s="170"/>
      <c r="P119" s="170"/>
      <c r="Q119" s="170"/>
      <c r="R119" s="170"/>
      <c r="S119" s="170"/>
      <c r="T119" s="170"/>
      <c r="U119" s="170"/>
      <c r="V119" s="170"/>
      <c r="W119" s="170"/>
      <c r="X119" s="170"/>
      <c r="Y119" s="170"/>
      <c r="Z119" s="170"/>
      <c r="AA119" s="170"/>
    </row>
    <row r="120" ht="12.75" customHeight="1">
      <c r="A120" s="173"/>
      <c r="B120" s="170"/>
      <c r="C120" s="174"/>
      <c r="D120" s="173"/>
      <c r="E120" s="173"/>
      <c r="F120" s="170"/>
      <c r="G120" s="172"/>
      <c r="H120" s="170"/>
      <c r="I120" s="170"/>
      <c r="J120" s="170"/>
      <c r="K120" s="170"/>
      <c r="L120" s="170"/>
      <c r="M120" s="170"/>
      <c r="N120" s="170"/>
      <c r="O120" s="170"/>
      <c r="P120" s="170"/>
      <c r="Q120" s="170"/>
      <c r="R120" s="170"/>
      <c r="S120" s="170"/>
      <c r="T120" s="170"/>
      <c r="U120" s="170"/>
      <c r="V120" s="170"/>
      <c r="W120" s="170"/>
      <c r="X120" s="170"/>
      <c r="Y120" s="170"/>
      <c r="Z120" s="170"/>
      <c r="AA120" s="170"/>
    </row>
    <row r="121" ht="12.75" customHeight="1">
      <c r="A121" s="173"/>
      <c r="B121" s="170"/>
      <c r="C121" s="174"/>
      <c r="D121" s="173"/>
      <c r="E121" s="173"/>
      <c r="F121" s="170"/>
      <c r="G121" s="172"/>
      <c r="H121" s="170"/>
      <c r="I121" s="170"/>
      <c r="J121" s="170"/>
      <c r="K121" s="170"/>
      <c r="L121" s="170"/>
      <c r="M121" s="170"/>
      <c r="N121" s="170"/>
      <c r="O121" s="170"/>
      <c r="P121" s="170"/>
      <c r="Q121" s="170"/>
      <c r="R121" s="170"/>
      <c r="S121" s="170"/>
      <c r="T121" s="170"/>
      <c r="U121" s="170"/>
      <c r="V121" s="170"/>
      <c r="W121" s="170"/>
      <c r="X121" s="170"/>
      <c r="Y121" s="170"/>
      <c r="Z121" s="170"/>
      <c r="AA121" s="170"/>
    </row>
    <row r="122" ht="12.75" customHeight="1">
      <c r="A122" s="173"/>
      <c r="B122" s="170"/>
      <c r="C122" s="174"/>
      <c r="D122" s="173"/>
      <c r="E122" s="173"/>
      <c r="F122" s="170"/>
      <c r="G122" s="172"/>
      <c r="H122" s="170"/>
      <c r="I122" s="170"/>
      <c r="J122" s="170"/>
      <c r="K122" s="170"/>
      <c r="L122" s="170"/>
      <c r="M122" s="170"/>
      <c r="N122" s="170"/>
      <c r="O122" s="170"/>
      <c r="P122" s="170"/>
      <c r="Q122" s="170"/>
      <c r="R122" s="170"/>
      <c r="S122" s="170"/>
      <c r="T122" s="170"/>
      <c r="U122" s="170"/>
      <c r="V122" s="170"/>
      <c r="W122" s="170"/>
      <c r="X122" s="170"/>
      <c r="Y122" s="170"/>
      <c r="Z122" s="170"/>
      <c r="AA122" s="170"/>
    </row>
    <row r="123" ht="12.75" customHeight="1">
      <c r="A123" s="173"/>
      <c r="B123" s="170"/>
      <c r="C123" s="174"/>
      <c r="D123" s="173"/>
      <c r="E123" s="173"/>
      <c r="F123" s="170"/>
      <c r="G123" s="172"/>
      <c r="H123" s="170"/>
      <c r="I123" s="170"/>
      <c r="J123" s="170"/>
      <c r="K123" s="170"/>
      <c r="L123" s="170"/>
      <c r="M123" s="170"/>
      <c r="N123" s="170"/>
      <c r="O123" s="170"/>
      <c r="P123" s="170"/>
      <c r="Q123" s="170"/>
      <c r="R123" s="170"/>
      <c r="S123" s="170"/>
      <c r="T123" s="170"/>
      <c r="U123" s="170"/>
      <c r="V123" s="170"/>
      <c r="W123" s="170"/>
      <c r="X123" s="170"/>
      <c r="Y123" s="170"/>
      <c r="Z123" s="170"/>
      <c r="AA123" s="170"/>
    </row>
    <row r="124" ht="12.75" customHeight="1">
      <c r="A124" s="173"/>
      <c r="B124" s="170"/>
      <c r="C124" s="174"/>
      <c r="D124" s="173"/>
      <c r="E124" s="173"/>
      <c r="F124" s="170"/>
      <c r="G124" s="172"/>
      <c r="H124" s="170"/>
      <c r="I124" s="170"/>
      <c r="J124" s="170"/>
      <c r="K124" s="170"/>
      <c r="L124" s="170"/>
      <c r="M124" s="170"/>
      <c r="N124" s="170"/>
      <c r="O124" s="170"/>
      <c r="P124" s="170"/>
      <c r="Q124" s="170"/>
      <c r="R124" s="170"/>
      <c r="S124" s="170"/>
      <c r="T124" s="170"/>
      <c r="U124" s="170"/>
      <c r="V124" s="170"/>
      <c r="W124" s="170"/>
      <c r="X124" s="170"/>
      <c r="Y124" s="170"/>
      <c r="Z124" s="170"/>
      <c r="AA124" s="170"/>
    </row>
    <row r="125" ht="12.75" customHeight="1">
      <c r="A125" s="173"/>
      <c r="B125" s="170"/>
      <c r="C125" s="174"/>
      <c r="D125" s="173"/>
      <c r="E125" s="173"/>
      <c r="F125" s="170"/>
      <c r="G125" s="172"/>
      <c r="H125" s="170"/>
      <c r="I125" s="170"/>
      <c r="J125" s="170"/>
      <c r="K125" s="170"/>
      <c r="L125" s="170"/>
      <c r="M125" s="170"/>
      <c r="N125" s="170"/>
      <c r="O125" s="170"/>
      <c r="P125" s="170"/>
      <c r="Q125" s="170"/>
      <c r="R125" s="170"/>
      <c r="S125" s="170"/>
      <c r="T125" s="170"/>
      <c r="U125" s="170"/>
      <c r="V125" s="170"/>
      <c r="W125" s="170"/>
      <c r="X125" s="170"/>
      <c r="Y125" s="170"/>
      <c r="Z125" s="170"/>
      <c r="AA125" s="170"/>
    </row>
    <row r="126" ht="12.75" customHeight="1">
      <c r="A126" s="173"/>
      <c r="B126" s="170"/>
      <c r="C126" s="174"/>
      <c r="D126" s="173"/>
      <c r="E126" s="173"/>
      <c r="F126" s="170"/>
      <c r="G126" s="172"/>
      <c r="H126" s="170"/>
      <c r="I126" s="170"/>
      <c r="J126" s="170"/>
      <c r="K126" s="170"/>
      <c r="L126" s="170"/>
      <c r="M126" s="170"/>
      <c r="N126" s="170"/>
      <c r="O126" s="170"/>
      <c r="P126" s="170"/>
      <c r="Q126" s="170"/>
      <c r="R126" s="170"/>
      <c r="S126" s="170"/>
      <c r="T126" s="170"/>
      <c r="U126" s="170"/>
      <c r="V126" s="170"/>
      <c r="W126" s="170"/>
      <c r="X126" s="170"/>
      <c r="Y126" s="170"/>
      <c r="Z126" s="170"/>
      <c r="AA126" s="170"/>
    </row>
    <row r="127" ht="12.75" customHeight="1">
      <c r="A127" s="173"/>
      <c r="B127" s="170"/>
      <c r="C127" s="174"/>
      <c r="D127" s="173"/>
      <c r="E127" s="173"/>
      <c r="F127" s="170"/>
      <c r="G127" s="172"/>
      <c r="H127" s="170"/>
      <c r="I127" s="170"/>
      <c r="J127" s="170"/>
      <c r="K127" s="170"/>
      <c r="L127" s="170"/>
      <c r="M127" s="170"/>
      <c r="N127" s="170"/>
      <c r="O127" s="170"/>
      <c r="P127" s="170"/>
      <c r="Q127" s="170"/>
      <c r="R127" s="170"/>
      <c r="S127" s="170"/>
      <c r="T127" s="170"/>
      <c r="U127" s="170"/>
      <c r="V127" s="170"/>
      <c r="W127" s="170"/>
      <c r="X127" s="170"/>
      <c r="Y127" s="170"/>
      <c r="Z127" s="170"/>
      <c r="AA127" s="170"/>
    </row>
    <row r="128" ht="12.75" customHeight="1">
      <c r="A128" s="173"/>
      <c r="B128" s="170"/>
      <c r="C128" s="174"/>
      <c r="D128" s="173"/>
      <c r="E128" s="173"/>
      <c r="F128" s="170"/>
      <c r="G128" s="172"/>
      <c r="H128" s="170"/>
      <c r="I128" s="170"/>
      <c r="J128" s="170"/>
      <c r="K128" s="170"/>
      <c r="L128" s="170"/>
      <c r="M128" s="170"/>
      <c r="N128" s="170"/>
      <c r="O128" s="170"/>
      <c r="P128" s="170"/>
      <c r="Q128" s="170"/>
      <c r="R128" s="170"/>
      <c r="S128" s="170"/>
      <c r="T128" s="170"/>
      <c r="U128" s="170"/>
      <c r="V128" s="170"/>
      <c r="W128" s="170"/>
      <c r="X128" s="170"/>
      <c r="Y128" s="170"/>
      <c r="Z128" s="170"/>
      <c r="AA128" s="170"/>
    </row>
    <row r="129" ht="12.75" customHeight="1">
      <c r="A129" s="173"/>
      <c r="B129" s="170"/>
      <c r="C129" s="174"/>
      <c r="D129" s="173"/>
      <c r="E129" s="173"/>
      <c r="F129" s="170"/>
      <c r="G129" s="172"/>
      <c r="H129" s="170"/>
      <c r="I129" s="170"/>
      <c r="J129" s="170"/>
      <c r="K129" s="170"/>
      <c r="L129" s="170"/>
      <c r="M129" s="170"/>
      <c r="N129" s="170"/>
      <c r="O129" s="170"/>
      <c r="P129" s="170"/>
      <c r="Q129" s="170"/>
      <c r="R129" s="170"/>
      <c r="S129" s="170"/>
      <c r="T129" s="170"/>
      <c r="U129" s="170"/>
      <c r="V129" s="170"/>
      <c r="W129" s="170"/>
      <c r="X129" s="170"/>
      <c r="Y129" s="170"/>
      <c r="Z129" s="170"/>
      <c r="AA129" s="170"/>
    </row>
    <row r="130" ht="12.75" customHeight="1">
      <c r="A130" s="173"/>
      <c r="B130" s="170"/>
      <c r="C130" s="174"/>
      <c r="D130" s="173"/>
      <c r="E130" s="173"/>
      <c r="F130" s="170"/>
      <c r="G130" s="172"/>
      <c r="H130" s="170"/>
      <c r="I130" s="170"/>
      <c r="J130" s="170"/>
      <c r="K130" s="170"/>
      <c r="L130" s="170"/>
      <c r="M130" s="170"/>
      <c r="N130" s="170"/>
      <c r="O130" s="170"/>
      <c r="P130" s="170"/>
      <c r="Q130" s="170"/>
      <c r="R130" s="170"/>
      <c r="S130" s="170"/>
      <c r="T130" s="170"/>
      <c r="U130" s="170"/>
      <c r="V130" s="170"/>
      <c r="W130" s="170"/>
      <c r="X130" s="170"/>
      <c r="Y130" s="170"/>
      <c r="Z130" s="170"/>
      <c r="AA130" s="170"/>
    </row>
    <row r="131" ht="12.75" customHeight="1">
      <c r="A131" s="173"/>
      <c r="B131" s="170"/>
      <c r="C131" s="174"/>
      <c r="D131" s="173"/>
      <c r="E131" s="173"/>
      <c r="F131" s="170"/>
      <c r="G131" s="172"/>
      <c r="H131" s="170"/>
      <c r="I131" s="170"/>
      <c r="J131" s="170"/>
      <c r="K131" s="170"/>
      <c r="L131" s="170"/>
      <c r="M131" s="170"/>
      <c r="N131" s="170"/>
      <c r="O131" s="170"/>
      <c r="P131" s="170"/>
      <c r="Q131" s="170"/>
      <c r="R131" s="170"/>
      <c r="S131" s="170"/>
      <c r="T131" s="170"/>
      <c r="U131" s="170"/>
      <c r="V131" s="170"/>
      <c r="W131" s="170"/>
      <c r="X131" s="170"/>
      <c r="Y131" s="170"/>
      <c r="Z131" s="170"/>
      <c r="AA131" s="170"/>
    </row>
    <row r="132" ht="12.75" customHeight="1">
      <c r="A132" s="173"/>
      <c r="B132" s="170"/>
      <c r="C132" s="174"/>
      <c r="D132" s="173"/>
      <c r="E132" s="173"/>
      <c r="F132" s="170"/>
      <c r="G132" s="172"/>
      <c r="H132" s="170"/>
      <c r="I132" s="170"/>
      <c r="J132" s="170"/>
      <c r="K132" s="170"/>
      <c r="L132" s="170"/>
      <c r="M132" s="170"/>
      <c r="N132" s="170"/>
      <c r="O132" s="170"/>
      <c r="P132" s="170"/>
      <c r="Q132" s="170"/>
      <c r="R132" s="170"/>
      <c r="S132" s="170"/>
      <c r="T132" s="170"/>
      <c r="U132" s="170"/>
      <c r="V132" s="170"/>
      <c r="W132" s="170"/>
      <c r="X132" s="170"/>
      <c r="Y132" s="170"/>
      <c r="Z132" s="170"/>
      <c r="AA132" s="170"/>
    </row>
    <row r="133" ht="12.75" customHeight="1">
      <c r="A133" s="173"/>
      <c r="B133" s="170"/>
      <c r="C133" s="174"/>
      <c r="D133" s="173"/>
      <c r="E133" s="173"/>
      <c r="F133" s="170"/>
      <c r="G133" s="172"/>
      <c r="H133" s="170"/>
      <c r="I133" s="170"/>
      <c r="J133" s="170"/>
      <c r="K133" s="170"/>
      <c r="L133" s="170"/>
      <c r="M133" s="170"/>
      <c r="N133" s="170"/>
      <c r="O133" s="170"/>
      <c r="P133" s="170"/>
      <c r="Q133" s="170"/>
      <c r="R133" s="170"/>
      <c r="S133" s="170"/>
      <c r="T133" s="170"/>
      <c r="U133" s="170"/>
      <c r="V133" s="170"/>
      <c r="W133" s="170"/>
      <c r="X133" s="170"/>
      <c r="Y133" s="170"/>
      <c r="Z133" s="170"/>
      <c r="AA133" s="170"/>
    </row>
    <row r="134" ht="12.75" customHeight="1">
      <c r="A134" s="173"/>
      <c r="B134" s="170"/>
      <c r="C134" s="174"/>
      <c r="D134" s="173"/>
      <c r="E134" s="173"/>
      <c r="F134" s="170"/>
      <c r="G134" s="172"/>
      <c r="H134" s="170"/>
      <c r="I134" s="170"/>
      <c r="J134" s="170"/>
      <c r="K134" s="170"/>
      <c r="L134" s="170"/>
      <c r="M134" s="170"/>
      <c r="N134" s="170"/>
      <c r="O134" s="170"/>
      <c r="P134" s="170"/>
      <c r="Q134" s="170"/>
      <c r="R134" s="170"/>
      <c r="S134" s="170"/>
      <c r="T134" s="170"/>
      <c r="U134" s="170"/>
      <c r="V134" s="170"/>
      <c r="W134" s="170"/>
      <c r="X134" s="170"/>
      <c r="Y134" s="170"/>
      <c r="Z134" s="170"/>
      <c r="AA134" s="170"/>
    </row>
    <row r="135" ht="12.75" customHeight="1">
      <c r="A135" s="173"/>
      <c r="B135" s="170"/>
      <c r="C135" s="174"/>
      <c r="D135" s="173"/>
      <c r="E135" s="173"/>
      <c r="F135" s="170"/>
      <c r="G135" s="172"/>
      <c r="H135" s="170"/>
      <c r="I135" s="170"/>
      <c r="J135" s="170"/>
      <c r="K135" s="170"/>
      <c r="L135" s="170"/>
      <c r="M135" s="170"/>
      <c r="N135" s="170"/>
      <c r="O135" s="170"/>
      <c r="P135" s="170"/>
      <c r="Q135" s="170"/>
      <c r="R135" s="170"/>
      <c r="S135" s="170"/>
      <c r="T135" s="170"/>
      <c r="U135" s="170"/>
      <c r="V135" s="170"/>
      <c r="W135" s="170"/>
      <c r="X135" s="170"/>
      <c r="Y135" s="170"/>
      <c r="Z135" s="170"/>
      <c r="AA135" s="170"/>
    </row>
    <row r="136" ht="12.75" customHeight="1">
      <c r="A136" s="173"/>
      <c r="B136" s="170"/>
      <c r="C136" s="174"/>
      <c r="D136" s="173"/>
      <c r="E136" s="173"/>
      <c r="F136" s="170"/>
      <c r="G136" s="172"/>
      <c r="H136" s="170"/>
      <c r="I136" s="170"/>
      <c r="J136" s="170"/>
      <c r="K136" s="170"/>
      <c r="L136" s="170"/>
      <c r="M136" s="170"/>
      <c r="N136" s="170"/>
      <c r="O136" s="170"/>
      <c r="P136" s="170"/>
      <c r="Q136" s="170"/>
      <c r="R136" s="170"/>
      <c r="S136" s="170"/>
      <c r="T136" s="170"/>
      <c r="U136" s="170"/>
      <c r="V136" s="170"/>
      <c r="W136" s="170"/>
      <c r="X136" s="170"/>
      <c r="Y136" s="170"/>
      <c r="Z136" s="170"/>
      <c r="AA136" s="170"/>
    </row>
    <row r="137" ht="12.75" customHeight="1">
      <c r="A137" s="173"/>
      <c r="B137" s="170"/>
      <c r="C137" s="174"/>
      <c r="D137" s="173"/>
      <c r="E137" s="173"/>
      <c r="F137" s="170"/>
      <c r="G137" s="172"/>
      <c r="H137" s="170"/>
      <c r="I137" s="170"/>
      <c r="J137" s="170"/>
      <c r="K137" s="170"/>
      <c r="L137" s="170"/>
      <c r="M137" s="170"/>
      <c r="N137" s="170"/>
      <c r="O137" s="170"/>
      <c r="P137" s="170"/>
      <c r="Q137" s="170"/>
      <c r="R137" s="170"/>
      <c r="S137" s="170"/>
      <c r="T137" s="170"/>
      <c r="U137" s="170"/>
      <c r="V137" s="170"/>
      <c r="W137" s="170"/>
      <c r="X137" s="170"/>
      <c r="Y137" s="170"/>
      <c r="Z137" s="170"/>
      <c r="AA137" s="170"/>
    </row>
    <row r="138" ht="12.75" customHeight="1">
      <c r="A138" s="173"/>
      <c r="B138" s="170"/>
      <c r="C138" s="174"/>
      <c r="D138" s="173"/>
      <c r="E138" s="173"/>
      <c r="F138" s="170"/>
      <c r="G138" s="172"/>
      <c r="H138" s="170"/>
      <c r="I138" s="170"/>
      <c r="J138" s="170"/>
      <c r="K138" s="170"/>
      <c r="L138" s="170"/>
      <c r="M138" s="170"/>
      <c r="N138" s="170"/>
      <c r="O138" s="170"/>
      <c r="P138" s="170"/>
      <c r="Q138" s="170"/>
      <c r="R138" s="170"/>
      <c r="S138" s="170"/>
      <c r="T138" s="170"/>
      <c r="U138" s="170"/>
      <c r="V138" s="170"/>
      <c r="W138" s="170"/>
      <c r="X138" s="170"/>
      <c r="Y138" s="170"/>
      <c r="Z138" s="170"/>
      <c r="AA138" s="170"/>
    </row>
    <row r="139" ht="12.75" customHeight="1">
      <c r="A139" s="173"/>
      <c r="B139" s="170"/>
      <c r="C139" s="174"/>
      <c r="D139" s="173"/>
      <c r="E139" s="173"/>
      <c r="F139" s="170"/>
      <c r="G139" s="172"/>
      <c r="H139" s="170"/>
      <c r="I139" s="170"/>
      <c r="J139" s="170"/>
      <c r="K139" s="170"/>
      <c r="L139" s="170"/>
      <c r="M139" s="170"/>
      <c r="N139" s="170"/>
      <c r="O139" s="170"/>
      <c r="P139" s="170"/>
      <c r="Q139" s="170"/>
      <c r="R139" s="170"/>
      <c r="S139" s="170"/>
      <c r="T139" s="170"/>
      <c r="U139" s="170"/>
      <c r="V139" s="170"/>
      <c r="W139" s="170"/>
      <c r="X139" s="170"/>
      <c r="Y139" s="170"/>
      <c r="Z139" s="170"/>
      <c r="AA139" s="170"/>
    </row>
    <row r="140" ht="12.75" customHeight="1">
      <c r="A140" s="173"/>
      <c r="B140" s="170"/>
      <c r="C140" s="174"/>
      <c r="D140" s="173"/>
      <c r="E140" s="173"/>
      <c r="F140" s="170"/>
      <c r="G140" s="172"/>
      <c r="H140" s="170"/>
      <c r="I140" s="170"/>
      <c r="J140" s="170"/>
      <c r="K140" s="170"/>
      <c r="L140" s="170"/>
      <c r="M140" s="170"/>
      <c r="N140" s="170"/>
      <c r="O140" s="170"/>
      <c r="P140" s="170"/>
      <c r="Q140" s="170"/>
      <c r="R140" s="170"/>
      <c r="S140" s="170"/>
      <c r="T140" s="170"/>
      <c r="U140" s="170"/>
      <c r="V140" s="170"/>
      <c r="W140" s="170"/>
      <c r="X140" s="170"/>
      <c r="Y140" s="170"/>
      <c r="Z140" s="170"/>
      <c r="AA140" s="170"/>
    </row>
    <row r="141" ht="12.75" customHeight="1">
      <c r="A141" s="173"/>
      <c r="B141" s="170"/>
      <c r="C141" s="174"/>
      <c r="D141" s="173"/>
      <c r="E141" s="173"/>
      <c r="F141" s="170"/>
      <c r="G141" s="172"/>
      <c r="H141" s="170"/>
      <c r="I141" s="170"/>
      <c r="J141" s="170"/>
      <c r="K141" s="170"/>
      <c r="L141" s="170"/>
      <c r="M141" s="170"/>
      <c r="N141" s="170"/>
      <c r="O141" s="170"/>
      <c r="P141" s="170"/>
      <c r="Q141" s="170"/>
      <c r="R141" s="170"/>
      <c r="S141" s="170"/>
      <c r="T141" s="170"/>
      <c r="U141" s="170"/>
      <c r="V141" s="170"/>
      <c r="W141" s="170"/>
      <c r="X141" s="170"/>
      <c r="Y141" s="170"/>
      <c r="Z141" s="170"/>
      <c r="AA141" s="170"/>
    </row>
    <row r="142" ht="12.75" customHeight="1">
      <c r="A142" s="173"/>
      <c r="B142" s="170"/>
      <c r="C142" s="174"/>
      <c r="D142" s="173"/>
      <c r="E142" s="173"/>
      <c r="F142" s="170"/>
      <c r="G142" s="172"/>
      <c r="H142" s="170"/>
      <c r="I142" s="170"/>
      <c r="J142" s="170"/>
      <c r="K142" s="170"/>
      <c r="L142" s="170"/>
      <c r="M142" s="170"/>
      <c r="N142" s="170"/>
      <c r="O142" s="170"/>
      <c r="P142" s="170"/>
      <c r="Q142" s="170"/>
      <c r="R142" s="170"/>
      <c r="S142" s="170"/>
      <c r="T142" s="170"/>
      <c r="U142" s="170"/>
      <c r="V142" s="170"/>
      <c r="W142" s="170"/>
      <c r="X142" s="170"/>
      <c r="Y142" s="170"/>
      <c r="Z142" s="170"/>
      <c r="AA142" s="170"/>
    </row>
    <row r="143" ht="12.75" customHeight="1">
      <c r="A143" s="173"/>
      <c r="B143" s="170"/>
      <c r="C143" s="174"/>
      <c r="D143" s="173"/>
      <c r="E143" s="173"/>
      <c r="F143" s="170"/>
      <c r="G143" s="172"/>
      <c r="H143" s="170"/>
      <c r="I143" s="170"/>
      <c r="J143" s="170"/>
      <c r="K143" s="170"/>
      <c r="L143" s="170"/>
      <c r="M143" s="170"/>
      <c r="N143" s="170"/>
      <c r="O143" s="170"/>
      <c r="P143" s="170"/>
      <c r="Q143" s="170"/>
      <c r="R143" s="170"/>
      <c r="S143" s="170"/>
      <c r="T143" s="170"/>
      <c r="U143" s="170"/>
      <c r="V143" s="170"/>
      <c r="W143" s="170"/>
      <c r="X143" s="170"/>
      <c r="Y143" s="170"/>
      <c r="Z143" s="170"/>
      <c r="AA143" s="170"/>
    </row>
    <row r="144" ht="12.75" customHeight="1">
      <c r="A144" s="173"/>
      <c r="B144" s="170"/>
      <c r="C144" s="174"/>
      <c r="D144" s="173"/>
      <c r="E144" s="173"/>
      <c r="F144" s="170"/>
      <c r="G144" s="172"/>
      <c r="H144" s="170"/>
      <c r="I144" s="170"/>
      <c r="J144" s="170"/>
      <c r="K144" s="170"/>
      <c r="L144" s="170"/>
      <c r="M144" s="170"/>
      <c r="N144" s="170"/>
      <c r="O144" s="170"/>
      <c r="P144" s="170"/>
      <c r="Q144" s="170"/>
      <c r="R144" s="170"/>
      <c r="S144" s="170"/>
      <c r="T144" s="170"/>
      <c r="U144" s="170"/>
      <c r="V144" s="170"/>
      <c r="W144" s="170"/>
      <c r="X144" s="170"/>
      <c r="Y144" s="170"/>
      <c r="Z144" s="170"/>
      <c r="AA144" s="170"/>
    </row>
    <row r="145" ht="12.75" customHeight="1">
      <c r="A145" s="173"/>
      <c r="B145" s="170"/>
      <c r="C145" s="174"/>
      <c r="D145" s="173"/>
      <c r="E145" s="173"/>
      <c r="F145" s="170"/>
      <c r="G145" s="172"/>
      <c r="H145" s="170"/>
      <c r="I145" s="170"/>
      <c r="J145" s="170"/>
      <c r="K145" s="170"/>
      <c r="L145" s="170"/>
      <c r="M145" s="170"/>
      <c r="N145" s="170"/>
      <c r="O145" s="170"/>
      <c r="P145" s="170"/>
      <c r="Q145" s="170"/>
      <c r="R145" s="170"/>
      <c r="S145" s="170"/>
      <c r="T145" s="170"/>
      <c r="U145" s="170"/>
      <c r="V145" s="170"/>
      <c r="W145" s="170"/>
      <c r="X145" s="170"/>
      <c r="Y145" s="170"/>
      <c r="Z145" s="170"/>
      <c r="AA145" s="170"/>
    </row>
    <row r="146" ht="12.75" customHeight="1">
      <c r="A146" s="173"/>
      <c r="B146" s="170"/>
      <c r="C146" s="174"/>
      <c r="D146" s="173"/>
      <c r="E146" s="173"/>
      <c r="F146" s="170"/>
      <c r="G146" s="172"/>
      <c r="H146" s="170"/>
      <c r="I146" s="170"/>
      <c r="J146" s="170"/>
      <c r="K146" s="170"/>
      <c r="L146" s="170"/>
      <c r="M146" s="170"/>
      <c r="N146" s="170"/>
      <c r="O146" s="170"/>
      <c r="P146" s="170"/>
      <c r="Q146" s="170"/>
      <c r="R146" s="170"/>
      <c r="S146" s="170"/>
      <c r="T146" s="170"/>
      <c r="U146" s="170"/>
      <c r="V146" s="170"/>
      <c r="W146" s="170"/>
      <c r="X146" s="170"/>
      <c r="Y146" s="170"/>
      <c r="Z146" s="170"/>
      <c r="AA146" s="170"/>
    </row>
    <row r="147" ht="12.75" customHeight="1">
      <c r="A147" s="173"/>
      <c r="B147" s="170"/>
      <c r="C147" s="174"/>
      <c r="D147" s="173"/>
      <c r="E147" s="173"/>
      <c r="F147" s="170"/>
      <c r="G147" s="172"/>
      <c r="H147" s="170"/>
      <c r="I147" s="170"/>
      <c r="J147" s="170"/>
      <c r="K147" s="170"/>
      <c r="L147" s="170"/>
      <c r="M147" s="170"/>
      <c r="N147" s="170"/>
      <c r="O147" s="170"/>
      <c r="P147" s="170"/>
      <c r="Q147" s="170"/>
      <c r="R147" s="170"/>
      <c r="S147" s="170"/>
      <c r="T147" s="170"/>
      <c r="U147" s="170"/>
      <c r="V147" s="170"/>
      <c r="W147" s="170"/>
      <c r="X147" s="170"/>
      <c r="Y147" s="170"/>
      <c r="Z147" s="170"/>
      <c r="AA147" s="170"/>
    </row>
    <row r="148" ht="12.75" customHeight="1">
      <c r="A148" s="173"/>
      <c r="B148" s="170"/>
      <c r="C148" s="174"/>
      <c r="D148" s="173"/>
      <c r="E148" s="173"/>
      <c r="F148" s="170"/>
      <c r="G148" s="172"/>
      <c r="H148" s="170"/>
      <c r="I148" s="170"/>
      <c r="J148" s="170"/>
      <c r="K148" s="170"/>
      <c r="L148" s="170"/>
      <c r="M148" s="170"/>
      <c r="N148" s="170"/>
      <c r="O148" s="170"/>
      <c r="P148" s="170"/>
      <c r="Q148" s="170"/>
      <c r="R148" s="170"/>
      <c r="S148" s="170"/>
      <c r="T148" s="170"/>
      <c r="U148" s="170"/>
      <c r="V148" s="170"/>
      <c r="W148" s="170"/>
      <c r="X148" s="170"/>
      <c r="Y148" s="170"/>
      <c r="Z148" s="170"/>
      <c r="AA148" s="170"/>
    </row>
    <row r="149" ht="12.75" customHeight="1">
      <c r="A149" s="173"/>
      <c r="B149" s="170"/>
      <c r="C149" s="174"/>
      <c r="D149" s="173"/>
      <c r="E149" s="173"/>
      <c r="F149" s="170"/>
      <c r="G149" s="172"/>
      <c r="H149" s="170"/>
      <c r="I149" s="170"/>
      <c r="J149" s="170"/>
      <c r="K149" s="170"/>
      <c r="L149" s="170"/>
      <c r="M149" s="170"/>
      <c r="N149" s="170"/>
      <c r="O149" s="170"/>
      <c r="P149" s="170"/>
      <c r="Q149" s="170"/>
      <c r="R149" s="170"/>
      <c r="S149" s="170"/>
      <c r="T149" s="170"/>
      <c r="U149" s="170"/>
      <c r="V149" s="170"/>
      <c r="W149" s="170"/>
      <c r="X149" s="170"/>
      <c r="Y149" s="170"/>
      <c r="Z149" s="170"/>
      <c r="AA149" s="170"/>
    </row>
    <row r="150" ht="12.75" customHeight="1">
      <c r="A150" s="173"/>
      <c r="B150" s="170"/>
      <c r="C150" s="174"/>
      <c r="D150" s="173"/>
      <c r="E150" s="173"/>
      <c r="F150" s="170"/>
      <c r="G150" s="172"/>
      <c r="H150" s="170"/>
      <c r="I150" s="170"/>
      <c r="J150" s="170"/>
      <c r="K150" s="170"/>
      <c r="L150" s="170"/>
      <c r="M150" s="170"/>
      <c r="N150" s="170"/>
      <c r="O150" s="170"/>
      <c r="P150" s="170"/>
      <c r="Q150" s="170"/>
      <c r="R150" s="170"/>
      <c r="S150" s="170"/>
      <c r="T150" s="170"/>
      <c r="U150" s="170"/>
      <c r="V150" s="170"/>
      <c r="W150" s="170"/>
      <c r="X150" s="170"/>
      <c r="Y150" s="170"/>
      <c r="Z150" s="170"/>
      <c r="AA150" s="170"/>
    </row>
    <row r="151" ht="12.75" customHeight="1">
      <c r="A151" s="173"/>
      <c r="B151" s="170"/>
      <c r="C151" s="174"/>
      <c r="D151" s="173"/>
      <c r="E151" s="173"/>
      <c r="F151" s="170"/>
      <c r="G151" s="172"/>
      <c r="H151" s="170"/>
      <c r="I151" s="170"/>
      <c r="J151" s="170"/>
      <c r="K151" s="170"/>
      <c r="L151" s="170"/>
      <c r="M151" s="170"/>
      <c r="N151" s="170"/>
      <c r="O151" s="170"/>
      <c r="P151" s="170"/>
      <c r="Q151" s="170"/>
      <c r="R151" s="170"/>
      <c r="S151" s="170"/>
      <c r="T151" s="170"/>
      <c r="U151" s="170"/>
      <c r="V151" s="170"/>
      <c r="W151" s="170"/>
      <c r="X151" s="170"/>
      <c r="Y151" s="170"/>
      <c r="Z151" s="170"/>
      <c r="AA151" s="170"/>
    </row>
    <row r="152" ht="12.75" customHeight="1">
      <c r="A152" s="173"/>
      <c r="B152" s="170"/>
      <c r="C152" s="174"/>
      <c r="D152" s="173"/>
      <c r="E152" s="173"/>
      <c r="F152" s="170"/>
      <c r="G152" s="172"/>
      <c r="H152" s="170"/>
      <c r="I152" s="170"/>
      <c r="J152" s="170"/>
      <c r="K152" s="170"/>
      <c r="L152" s="170"/>
      <c r="M152" s="170"/>
      <c r="N152" s="170"/>
      <c r="O152" s="170"/>
      <c r="P152" s="170"/>
      <c r="Q152" s="170"/>
      <c r="R152" s="170"/>
      <c r="S152" s="170"/>
      <c r="T152" s="170"/>
      <c r="U152" s="170"/>
      <c r="V152" s="170"/>
      <c r="W152" s="170"/>
      <c r="X152" s="170"/>
      <c r="Y152" s="170"/>
      <c r="Z152" s="170"/>
      <c r="AA152" s="170"/>
    </row>
    <row r="153" ht="12.75" customHeight="1">
      <c r="A153" s="173"/>
      <c r="B153" s="170"/>
      <c r="C153" s="174"/>
      <c r="D153" s="173"/>
      <c r="E153" s="173"/>
      <c r="F153" s="170"/>
      <c r="G153" s="172"/>
      <c r="H153" s="170"/>
      <c r="I153" s="170"/>
      <c r="J153" s="170"/>
      <c r="K153" s="170"/>
      <c r="L153" s="170"/>
      <c r="M153" s="170"/>
      <c r="N153" s="170"/>
      <c r="O153" s="170"/>
      <c r="P153" s="170"/>
      <c r="Q153" s="170"/>
      <c r="R153" s="170"/>
      <c r="S153" s="170"/>
      <c r="T153" s="170"/>
      <c r="U153" s="170"/>
      <c r="V153" s="170"/>
      <c r="W153" s="170"/>
      <c r="X153" s="170"/>
      <c r="Y153" s="170"/>
      <c r="Z153" s="170"/>
      <c r="AA153" s="170"/>
    </row>
    <row r="154" ht="12.75" customHeight="1">
      <c r="A154" s="173"/>
      <c r="B154" s="170"/>
      <c r="C154" s="174"/>
      <c r="D154" s="173"/>
      <c r="E154" s="173"/>
      <c r="F154" s="170"/>
      <c r="G154" s="172"/>
      <c r="H154" s="170"/>
      <c r="I154" s="170"/>
      <c r="J154" s="170"/>
      <c r="K154" s="170"/>
      <c r="L154" s="170"/>
      <c r="M154" s="170"/>
      <c r="N154" s="170"/>
      <c r="O154" s="170"/>
      <c r="P154" s="170"/>
      <c r="Q154" s="170"/>
      <c r="R154" s="170"/>
      <c r="S154" s="170"/>
      <c r="T154" s="170"/>
      <c r="U154" s="170"/>
      <c r="V154" s="170"/>
      <c r="W154" s="170"/>
      <c r="X154" s="170"/>
      <c r="Y154" s="170"/>
      <c r="Z154" s="170"/>
      <c r="AA154" s="170"/>
    </row>
    <row r="155" ht="12.75" customHeight="1">
      <c r="A155" s="173"/>
      <c r="B155" s="170"/>
      <c r="C155" s="174"/>
      <c r="D155" s="173"/>
      <c r="E155" s="173"/>
      <c r="F155" s="170"/>
      <c r="G155" s="172"/>
      <c r="H155" s="170"/>
      <c r="I155" s="170"/>
      <c r="J155" s="170"/>
      <c r="K155" s="170"/>
      <c r="L155" s="170"/>
      <c r="M155" s="170"/>
      <c r="N155" s="170"/>
      <c r="O155" s="170"/>
      <c r="P155" s="170"/>
      <c r="Q155" s="170"/>
      <c r="R155" s="170"/>
      <c r="S155" s="170"/>
      <c r="T155" s="170"/>
      <c r="U155" s="170"/>
      <c r="V155" s="170"/>
      <c r="W155" s="170"/>
      <c r="X155" s="170"/>
      <c r="Y155" s="170"/>
      <c r="Z155" s="170"/>
      <c r="AA155" s="170"/>
    </row>
    <row r="156" ht="12.75" customHeight="1">
      <c r="A156" s="173"/>
      <c r="B156" s="170"/>
      <c r="C156" s="174"/>
      <c r="D156" s="173"/>
      <c r="E156" s="173"/>
      <c r="F156" s="170"/>
      <c r="G156" s="172"/>
      <c r="H156" s="170"/>
      <c r="I156" s="170"/>
      <c r="J156" s="170"/>
      <c r="K156" s="170"/>
      <c r="L156" s="170"/>
      <c r="M156" s="170"/>
      <c r="N156" s="170"/>
      <c r="O156" s="170"/>
      <c r="P156" s="170"/>
      <c r="Q156" s="170"/>
      <c r="R156" s="170"/>
      <c r="S156" s="170"/>
      <c r="T156" s="170"/>
      <c r="U156" s="170"/>
      <c r="V156" s="170"/>
      <c r="W156" s="170"/>
      <c r="X156" s="170"/>
      <c r="Y156" s="170"/>
      <c r="Z156" s="170"/>
      <c r="AA156" s="170"/>
    </row>
    <row r="157" ht="12.75" customHeight="1">
      <c r="A157" s="173"/>
      <c r="B157" s="170"/>
      <c r="C157" s="174"/>
      <c r="D157" s="173"/>
      <c r="E157" s="173"/>
      <c r="F157" s="170"/>
      <c r="G157" s="172"/>
      <c r="H157" s="170"/>
      <c r="I157" s="170"/>
      <c r="J157" s="170"/>
      <c r="K157" s="170"/>
      <c r="L157" s="170"/>
      <c r="M157" s="170"/>
      <c r="N157" s="170"/>
      <c r="O157" s="170"/>
      <c r="P157" s="170"/>
      <c r="Q157" s="170"/>
      <c r="R157" s="170"/>
      <c r="S157" s="170"/>
      <c r="T157" s="170"/>
      <c r="U157" s="170"/>
      <c r="V157" s="170"/>
      <c r="W157" s="170"/>
      <c r="X157" s="170"/>
      <c r="Y157" s="170"/>
      <c r="Z157" s="170"/>
      <c r="AA157" s="170"/>
    </row>
    <row r="158" ht="12.75" customHeight="1">
      <c r="A158" s="173"/>
      <c r="B158" s="170"/>
      <c r="C158" s="174"/>
      <c r="D158" s="173"/>
      <c r="E158" s="173"/>
      <c r="F158" s="170"/>
      <c r="G158" s="172"/>
      <c r="H158" s="170"/>
      <c r="I158" s="170"/>
      <c r="J158" s="170"/>
      <c r="K158" s="170"/>
      <c r="L158" s="170"/>
      <c r="M158" s="170"/>
      <c r="N158" s="170"/>
      <c r="O158" s="170"/>
      <c r="P158" s="170"/>
      <c r="Q158" s="170"/>
      <c r="R158" s="170"/>
      <c r="S158" s="170"/>
      <c r="T158" s="170"/>
      <c r="U158" s="170"/>
      <c r="V158" s="170"/>
      <c r="W158" s="170"/>
      <c r="X158" s="170"/>
      <c r="Y158" s="170"/>
      <c r="Z158" s="170"/>
      <c r="AA158" s="170"/>
    </row>
    <row r="159" ht="12.75" customHeight="1">
      <c r="A159" s="173"/>
      <c r="B159" s="170"/>
      <c r="C159" s="174"/>
      <c r="D159" s="173"/>
      <c r="E159" s="173"/>
      <c r="F159" s="170"/>
      <c r="G159" s="172"/>
      <c r="H159" s="170"/>
      <c r="I159" s="170"/>
      <c r="J159" s="170"/>
      <c r="K159" s="170"/>
      <c r="L159" s="170"/>
      <c r="M159" s="170"/>
      <c r="N159" s="170"/>
      <c r="O159" s="170"/>
      <c r="P159" s="170"/>
      <c r="Q159" s="170"/>
      <c r="R159" s="170"/>
      <c r="S159" s="170"/>
      <c r="T159" s="170"/>
      <c r="U159" s="170"/>
      <c r="V159" s="170"/>
      <c r="W159" s="170"/>
      <c r="X159" s="170"/>
      <c r="Y159" s="170"/>
      <c r="Z159" s="170"/>
      <c r="AA159" s="170"/>
    </row>
    <row r="160" ht="12.75" customHeight="1">
      <c r="A160" s="173"/>
      <c r="B160" s="170"/>
      <c r="C160" s="174"/>
      <c r="D160" s="173"/>
      <c r="E160" s="173"/>
      <c r="F160" s="170"/>
      <c r="G160" s="172"/>
      <c r="H160" s="170"/>
      <c r="I160" s="170"/>
      <c r="J160" s="170"/>
      <c r="K160" s="170"/>
      <c r="L160" s="170"/>
      <c r="M160" s="170"/>
      <c r="N160" s="170"/>
      <c r="O160" s="170"/>
      <c r="P160" s="170"/>
      <c r="Q160" s="170"/>
      <c r="R160" s="170"/>
      <c r="S160" s="170"/>
      <c r="T160" s="170"/>
      <c r="U160" s="170"/>
      <c r="V160" s="170"/>
      <c r="W160" s="170"/>
      <c r="X160" s="170"/>
      <c r="Y160" s="170"/>
      <c r="Z160" s="170"/>
      <c r="AA160" s="170"/>
    </row>
    <row r="161" ht="12.75" customHeight="1">
      <c r="A161" s="173"/>
      <c r="B161" s="170"/>
      <c r="C161" s="174"/>
      <c r="D161" s="173"/>
      <c r="E161" s="173"/>
      <c r="F161" s="170"/>
      <c r="G161" s="172"/>
      <c r="H161" s="170"/>
      <c r="I161" s="170"/>
      <c r="J161" s="170"/>
      <c r="K161" s="170"/>
      <c r="L161" s="170"/>
      <c r="M161" s="170"/>
      <c r="N161" s="170"/>
      <c r="O161" s="170"/>
      <c r="P161" s="170"/>
      <c r="Q161" s="170"/>
      <c r="R161" s="170"/>
      <c r="S161" s="170"/>
      <c r="T161" s="170"/>
      <c r="U161" s="170"/>
      <c r="V161" s="170"/>
      <c r="W161" s="170"/>
      <c r="X161" s="170"/>
      <c r="Y161" s="170"/>
      <c r="Z161" s="170"/>
      <c r="AA161" s="170"/>
    </row>
    <row r="162" ht="12.75" customHeight="1">
      <c r="A162" s="173"/>
      <c r="B162" s="170"/>
      <c r="C162" s="174"/>
      <c r="D162" s="173"/>
      <c r="E162" s="173"/>
      <c r="F162" s="170"/>
      <c r="G162" s="172"/>
      <c r="H162" s="170"/>
      <c r="I162" s="170"/>
      <c r="J162" s="170"/>
      <c r="K162" s="170"/>
      <c r="L162" s="170"/>
      <c r="M162" s="170"/>
      <c r="N162" s="170"/>
      <c r="O162" s="170"/>
      <c r="P162" s="170"/>
      <c r="Q162" s="170"/>
      <c r="R162" s="170"/>
      <c r="S162" s="170"/>
      <c r="T162" s="170"/>
      <c r="U162" s="170"/>
      <c r="V162" s="170"/>
      <c r="W162" s="170"/>
      <c r="X162" s="170"/>
      <c r="Y162" s="170"/>
      <c r="Z162" s="170"/>
      <c r="AA162" s="170"/>
    </row>
    <row r="163" ht="12.75" customHeight="1">
      <c r="A163" s="173"/>
      <c r="B163" s="170"/>
      <c r="C163" s="174"/>
      <c r="D163" s="173"/>
      <c r="E163" s="173"/>
      <c r="F163" s="170"/>
      <c r="G163" s="172"/>
      <c r="H163" s="170"/>
      <c r="I163" s="170"/>
      <c r="J163" s="170"/>
      <c r="K163" s="170"/>
      <c r="L163" s="170"/>
      <c r="M163" s="170"/>
      <c r="N163" s="170"/>
      <c r="O163" s="170"/>
      <c r="P163" s="170"/>
      <c r="Q163" s="170"/>
      <c r="R163" s="170"/>
      <c r="S163" s="170"/>
      <c r="T163" s="170"/>
      <c r="U163" s="170"/>
      <c r="V163" s="170"/>
      <c r="W163" s="170"/>
      <c r="X163" s="170"/>
      <c r="Y163" s="170"/>
      <c r="Z163" s="170"/>
      <c r="AA163" s="170"/>
    </row>
    <row r="164" ht="12.75" customHeight="1">
      <c r="A164" s="173"/>
      <c r="B164" s="170"/>
      <c r="C164" s="174"/>
      <c r="D164" s="173"/>
      <c r="E164" s="173"/>
      <c r="F164" s="170"/>
      <c r="G164" s="172"/>
      <c r="H164" s="170"/>
      <c r="I164" s="170"/>
      <c r="J164" s="170"/>
      <c r="K164" s="170"/>
      <c r="L164" s="170"/>
      <c r="M164" s="170"/>
      <c r="N164" s="170"/>
      <c r="O164" s="170"/>
      <c r="P164" s="170"/>
      <c r="Q164" s="170"/>
      <c r="R164" s="170"/>
      <c r="S164" s="170"/>
      <c r="T164" s="170"/>
      <c r="U164" s="170"/>
      <c r="V164" s="170"/>
      <c r="W164" s="170"/>
      <c r="X164" s="170"/>
      <c r="Y164" s="170"/>
      <c r="Z164" s="170"/>
      <c r="AA164" s="170"/>
    </row>
    <row r="165" ht="12.75" customHeight="1">
      <c r="A165" s="173"/>
      <c r="B165" s="170"/>
      <c r="C165" s="174"/>
      <c r="D165" s="173"/>
      <c r="E165" s="173"/>
      <c r="F165" s="170"/>
      <c r="G165" s="172"/>
      <c r="H165" s="170"/>
      <c r="I165" s="170"/>
      <c r="J165" s="170"/>
      <c r="K165" s="170"/>
      <c r="L165" s="170"/>
      <c r="M165" s="170"/>
      <c r="N165" s="170"/>
      <c r="O165" s="170"/>
      <c r="P165" s="170"/>
      <c r="Q165" s="170"/>
      <c r="R165" s="170"/>
      <c r="S165" s="170"/>
      <c r="T165" s="170"/>
      <c r="U165" s="170"/>
      <c r="V165" s="170"/>
      <c r="W165" s="170"/>
      <c r="X165" s="170"/>
      <c r="Y165" s="170"/>
      <c r="Z165" s="170"/>
      <c r="AA165" s="170"/>
    </row>
    <row r="166" ht="12.75" customHeight="1">
      <c r="A166" s="173"/>
      <c r="B166" s="170"/>
      <c r="C166" s="174"/>
      <c r="D166" s="173"/>
      <c r="E166" s="173"/>
      <c r="F166" s="170"/>
      <c r="G166" s="172"/>
      <c r="H166" s="170"/>
      <c r="I166" s="170"/>
      <c r="J166" s="170"/>
      <c r="K166" s="170"/>
      <c r="L166" s="170"/>
      <c r="M166" s="170"/>
      <c r="N166" s="170"/>
      <c r="O166" s="170"/>
      <c r="P166" s="170"/>
      <c r="Q166" s="170"/>
      <c r="R166" s="170"/>
      <c r="S166" s="170"/>
      <c r="T166" s="170"/>
      <c r="U166" s="170"/>
      <c r="V166" s="170"/>
      <c r="W166" s="170"/>
      <c r="X166" s="170"/>
      <c r="Y166" s="170"/>
      <c r="Z166" s="170"/>
      <c r="AA166" s="170"/>
    </row>
    <row r="167" ht="12.75" customHeight="1">
      <c r="A167" s="173"/>
      <c r="B167" s="170"/>
      <c r="C167" s="174"/>
      <c r="D167" s="173"/>
      <c r="E167" s="173"/>
      <c r="F167" s="170"/>
      <c r="G167" s="172"/>
      <c r="H167" s="170"/>
      <c r="I167" s="170"/>
      <c r="J167" s="170"/>
      <c r="K167" s="170"/>
      <c r="L167" s="170"/>
      <c r="M167" s="170"/>
      <c r="N167" s="170"/>
      <c r="O167" s="170"/>
      <c r="P167" s="170"/>
      <c r="Q167" s="170"/>
      <c r="R167" s="170"/>
      <c r="S167" s="170"/>
      <c r="T167" s="170"/>
      <c r="U167" s="170"/>
      <c r="V167" s="170"/>
      <c r="W167" s="170"/>
      <c r="X167" s="170"/>
      <c r="Y167" s="170"/>
      <c r="Z167" s="170"/>
      <c r="AA167" s="170"/>
    </row>
    <row r="168" ht="12.75" customHeight="1">
      <c r="A168" s="173"/>
      <c r="B168" s="170"/>
      <c r="C168" s="174"/>
      <c r="D168" s="173"/>
      <c r="E168" s="173"/>
      <c r="F168" s="170"/>
      <c r="G168" s="172"/>
      <c r="H168" s="170"/>
      <c r="I168" s="170"/>
      <c r="J168" s="170"/>
      <c r="K168" s="170"/>
      <c r="L168" s="170"/>
      <c r="M168" s="170"/>
      <c r="N168" s="170"/>
      <c r="O168" s="170"/>
      <c r="P168" s="170"/>
      <c r="Q168" s="170"/>
      <c r="R168" s="170"/>
      <c r="S168" s="170"/>
      <c r="T168" s="170"/>
      <c r="U168" s="170"/>
      <c r="V168" s="170"/>
      <c r="W168" s="170"/>
      <c r="X168" s="170"/>
      <c r="Y168" s="170"/>
      <c r="Z168" s="170"/>
      <c r="AA168" s="170"/>
    </row>
    <row r="169" ht="12.75" customHeight="1">
      <c r="A169" s="173"/>
      <c r="B169" s="170"/>
      <c r="C169" s="174"/>
      <c r="D169" s="173"/>
      <c r="E169" s="173"/>
      <c r="F169" s="170"/>
      <c r="G169" s="172"/>
      <c r="H169" s="170"/>
      <c r="I169" s="170"/>
      <c r="J169" s="170"/>
      <c r="K169" s="170"/>
      <c r="L169" s="170"/>
      <c r="M169" s="170"/>
      <c r="N169" s="170"/>
      <c r="O169" s="170"/>
      <c r="P169" s="170"/>
      <c r="Q169" s="170"/>
      <c r="R169" s="170"/>
      <c r="S169" s="170"/>
      <c r="T169" s="170"/>
      <c r="U169" s="170"/>
      <c r="V169" s="170"/>
      <c r="W169" s="170"/>
      <c r="X169" s="170"/>
      <c r="Y169" s="170"/>
      <c r="Z169" s="170"/>
      <c r="AA169" s="170"/>
    </row>
    <row r="170" ht="12.75" customHeight="1">
      <c r="A170" s="173"/>
      <c r="B170" s="170"/>
      <c r="C170" s="174"/>
      <c r="D170" s="173"/>
      <c r="E170" s="173"/>
      <c r="F170" s="170"/>
      <c r="G170" s="172"/>
      <c r="H170" s="170"/>
      <c r="I170" s="170"/>
      <c r="J170" s="170"/>
      <c r="K170" s="170"/>
      <c r="L170" s="170"/>
      <c r="M170" s="170"/>
      <c r="N170" s="170"/>
      <c r="O170" s="170"/>
      <c r="P170" s="170"/>
      <c r="Q170" s="170"/>
      <c r="R170" s="170"/>
      <c r="S170" s="170"/>
      <c r="T170" s="170"/>
      <c r="U170" s="170"/>
      <c r="V170" s="170"/>
      <c r="W170" s="170"/>
      <c r="X170" s="170"/>
      <c r="Y170" s="170"/>
      <c r="Z170" s="170"/>
      <c r="AA170" s="170"/>
    </row>
    <row r="171" ht="12.75" customHeight="1">
      <c r="A171" s="173"/>
      <c r="B171" s="170"/>
      <c r="C171" s="174"/>
      <c r="D171" s="173"/>
      <c r="E171" s="173"/>
      <c r="F171" s="170"/>
      <c r="G171" s="172"/>
      <c r="H171" s="170"/>
      <c r="I171" s="170"/>
      <c r="J171" s="170"/>
      <c r="K171" s="170"/>
      <c r="L171" s="170"/>
      <c r="M171" s="170"/>
      <c r="N171" s="170"/>
      <c r="O171" s="170"/>
      <c r="P171" s="170"/>
      <c r="Q171" s="170"/>
      <c r="R171" s="170"/>
      <c r="S171" s="170"/>
      <c r="T171" s="170"/>
      <c r="U171" s="170"/>
      <c r="V171" s="170"/>
      <c r="W171" s="170"/>
      <c r="X171" s="170"/>
      <c r="Y171" s="170"/>
      <c r="Z171" s="170"/>
      <c r="AA171" s="170"/>
    </row>
    <row r="172" ht="12.75" customHeight="1">
      <c r="A172" s="173"/>
      <c r="B172" s="170"/>
      <c r="C172" s="174"/>
      <c r="D172" s="173"/>
      <c r="E172" s="173"/>
      <c r="F172" s="170"/>
      <c r="G172" s="172"/>
      <c r="H172" s="170"/>
      <c r="I172" s="170"/>
      <c r="J172" s="170"/>
      <c r="K172" s="170"/>
      <c r="L172" s="170"/>
      <c r="M172" s="170"/>
      <c r="N172" s="170"/>
      <c r="O172" s="170"/>
      <c r="P172" s="170"/>
      <c r="Q172" s="170"/>
      <c r="R172" s="170"/>
      <c r="S172" s="170"/>
      <c r="T172" s="170"/>
      <c r="U172" s="170"/>
      <c r="V172" s="170"/>
      <c r="W172" s="170"/>
      <c r="X172" s="170"/>
      <c r="Y172" s="170"/>
      <c r="Z172" s="170"/>
      <c r="AA172" s="170"/>
    </row>
    <row r="173" ht="12.75" customHeight="1">
      <c r="A173" s="173"/>
      <c r="B173" s="170"/>
      <c r="C173" s="174"/>
      <c r="D173" s="173"/>
      <c r="E173" s="173"/>
      <c r="F173" s="170"/>
      <c r="G173" s="172"/>
      <c r="H173" s="170"/>
      <c r="I173" s="170"/>
      <c r="J173" s="170"/>
      <c r="K173" s="170"/>
      <c r="L173" s="170"/>
      <c r="M173" s="170"/>
      <c r="N173" s="170"/>
      <c r="O173" s="170"/>
      <c r="P173" s="170"/>
      <c r="Q173" s="170"/>
      <c r="R173" s="170"/>
      <c r="S173" s="170"/>
      <c r="T173" s="170"/>
      <c r="U173" s="170"/>
      <c r="V173" s="170"/>
      <c r="W173" s="170"/>
      <c r="X173" s="170"/>
      <c r="Y173" s="170"/>
      <c r="Z173" s="170"/>
      <c r="AA173" s="170"/>
    </row>
    <row r="174" ht="12.75" customHeight="1">
      <c r="A174" s="173"/>
      <c r="B174" s="170"/>
      <c r="C174" s="174"/>
      <c r="D174" s="173"/>
      <c r="E174" s="173"/>
      <c r="F174" s="170"/>
      <c r="G174" s="172"/>
      <c r="H174" s="170"/>
      <c r="I174" s="170"/>
      <c r="J174" s="170"/>
      <c r="K174" s="170"/>
      <c r="L174" s="170"/>
      <c r="M174" s="170"/>
      <c r="N174" s="170"/>
      <c r="O174" s="170"/>
      <c r="P174" s="170"/>
      <c r="Q174" s="170"/>
      <c r="R174" s="170"/>
      <c r="S174" s="170"/>
      <c r="T174" s="170"/>
      <c r="U174" s="170"/>
      <c r="V174" s="170"/>
      <c r="W174" s="170"/>
      <c r="X174" s="170"/>
      <c r="Y174" s="170"/>
      <c r="Z174" s="170"/>
      <c r="AA174" s="170"/>
    </row>
    <row r="175" ht="12.75" customHeight="1">
      <c r="A175" s="173"/>
      <c r="B175" s="170"/>
      <c r="C175" s="174"/>
      <c r="D175" s="173"/>
      <c r="E175" s="173"/>
      <c r="F175" s="170"/>
      <c r="G175" s="172"/>
      <c r="H175" s="170"/>
      <c r="I175" s="170"/>
      <c r="J175" s="170"/>
      <c r="K175" s="170"/>
      <c r="L175" s="170"/>
      <c r="M175" s="170"/>
      <c r="N175" s="170"/>
      <c r="O175" s="170"/>
      <c r="P175" s="170"/>
      <c r="Q175" s="170"/>
      <c r="R175" s="170"/>
      <c r="S175" s="170"/>
      <c r="T175" s="170"/>
      <c r="U175" s="170"/>
      <c r="V175" s="170"/>
      <c r="W175" s="170"/>
      <c r="X175" s="170"/>
      <c r="Y175" s="170"/>
      <c r="Z175" s="170"/>
      <c r="AA175" s="170"/>
    </row>
    <row r="176" ht="12.75" customHeight="1">
      <c r="A176" s="173"/>
      <c r="B176" s="170"/>
      <c r="C176" s="174"/>
      <c r="D176" s="173"/>
      <c r="E176" s="173"/>
      <c r="F176" s="170"/>
      <c r="G176" s="172"/>
      <c r="H176" s="170"/>
      <c r="I176" s="170"/>
      <c r="J176" s="170"/>
      <c r="K176" s="170"/>
      <c r="L176" s="170"/>
      <c r="M176" s="170"/>
      <c r="N176" s="170"/>
      <c r="O176" s="170"/>
      <c r="P176" s="170"/>
      <c r="Q176" s="170"/>
      <c r="R176" s="170"/>
      <c r="S176" s="170"/>
      <c r="T176" s="170"/>
      <c r="U176" s="170"/>
      <c r="V176" s="170"/>
      <c r="W176" s="170"/>
      <c r="X176" s="170"/>
      <c r="Y176" s="170"/>
      <c r="Z176" s="170"/>
      <c r="AA176" s="170"/>
    </row>
    <row r="177" ht="12.75" customHeight="1">
      <c r="A177" s="173"/>
      <c r="B177" s="170"/>
      <c r="C177" s="174"/>
      <c r="D177" s="173"/>
      <c r="E177" s="173"/>
      <c r="F177" s="170"/>
      <c r="G177" s="172"/>
      <c r="H177" s="170"/>
      <c r="I177" s="170"/>
      <c r="J177" s="170"/>
      <c r="K177" s="170"/>
      <c r="L177" s="170"/>
      <c r="M177" s="170"/>
      <c r="N177" s="170"/>
      <c r="O177" s="170"/>
      <c r="P177" s="170"/>
      <c r="Q177" s="170"/>
      <c r="R177" s="170"/>
      <c r="S177" s="170"/>
      <c r="T177" s="170"/>
      <c r="U177" s="170"/>
      <c r="V177" s="170"/>
      <c r="W177" s="170"/>
      <c r="X177" s="170"/>
      <c r="Y177" s="170"/>
      <c r="Z177" s="170"/>
      <c r="AA177" s="170"/>
    </row>
    <row r="178" ht="12.75" customHeight="1">
      <c r="A178" s="173"/>
      <c r="B178" s="170"/>
      <c r="C178" s="174"/>
      <c r="D178" s="173"/>
      <c r="E178" s="173"/>
      <c r="F178" s="170"/>
      <c r="G178" s="172"/>
      <c r="H178" s="170"/>
      <c r="I178" s="170"/>
      <c r="J178" s="170"/>
      <c r="K178" s="170"/>
      <c r="L178" s="170"/>
      <c r="M178" s="170"/>
      <c r="N178" s="170"/>
      <c r="O178" s="170"/>
      <c r="P178" s="170"/>
      <c r="Q178" s="170"/>
      <c r="R178" s="170"/>
      <c r="S178" s="170"/>
      <c r="T178" s="170"/>
      <c r="U178" s="170"/>
      <c r="V178" s="170"/>
      <c r="W178" s="170"/>
      <c r="X178" s="170"/>
      <c r="Y178" s="170"/>
      <c r="Z178" s="170"/>
      <c r="AA178" s="170"/>
    </row>
    <row r="179" ht="12.75" customHeight="1">
      <c r="A179" s="173"/>
      <c r="B179" s="170"/>
      <c r="C179" s="174"/>
      <c r="D179" s="173"/>
      <c r="E179" s="173"/>
      <c r="F179" s="170"/>
      <c r="G179" s="172"/>
      <c r="H179" s="170"/>
      <c r="I179" s="170"/>
      <c r="J179" s="170"/>
      <c r="K179" s="170"/>
      <c r="L179" s="170"/>
      <c r="M179" s="170"/>
      <c r="N179" s="170"/>
      <c r="O179" s="170"/>
      <c r="P179" s="170"/>
      <c r="Q179" s="170"/>
      <c r="R179" s="170"/>
      <c r="S179" s="170"/>
      <c r="T179" s="170"/>
      <c r="U179" s="170"/>
      <c r="V179" s="170"/>
      <c r="W179" s="170"/>
      <c r="X179" s="170"/>
      <c r="Y179" s="170"/>
      <c r="Z179" s="170"/>
      <c r="AA179" s="170"/>
    </row>
    <row r="180" ht="12.75" customHeight="1">
      <c r="A180" s="173"/>
      <c r="B180" s="170"/>
      <c r="C180" s="174"/>
      <c r="D180" s="173"/>
      <c r="E180" s="173"/>
      <c r="F180" s="170"/>
      <c r="G180" s="172"/>
      <c r="H180" s="170"/>
      <c r="I180" s="170"/>
      <c r="J180" s="170"/>
      <c r="K180" s="170"/>
      <c r="L180" s="170"/>
      <c r="M180" s="170"/>
      <c r="N180" s="170"/>
      <c r="O180" s="170"/>
      <c r="P180" s="170"/>
      <c r="Q180" s="170"/>
      <c r="R180" s="170"/>
      <c r="S180" s="170"/>
      <c r="T180" s="170"/>
      <c r="U180" s="170"/>
      <c r="V180" s="170"/>
      <c r="W180" s="170"/>
      <c r="X180" s="170"/>
      <c r="Y180" s="170"/>
      <c r="Z180" s="170"/>
      <c r="AA180" s="170"/>
    </row>
    <row r="181" ht="12.75" customHeight="1">
      <c r="A181" s="173"/>
      <c r="B181" s="170"/>
      <c r="C181" s="174"/>
      <c r="D181" s="173"/>
      <c r="E181" s="173"/>
      <c r="F181" s="170"/>
      <c r="G181" s="172"/>
      <c r="H181" s="170"/>
      <c r="I181" s="170"/>
      <c r="J181" s="170"/>
      <c r="K181" s="170"/>
      <c r="L181" s="170"/>
      <c r="M181" s="170"/>
      <c r="N181" s="170"/>
      <c r="O181" s="170"/>
      <c r="P181" s="170"/>
      <c r="Q181" s="170"/>
      <c r="R181" s="170"/>
      <c r="S181" s="170"/>
      <c r="T181" s="170"/>
      <c r="U181" s="170"/>
      <c r="V181" s="170"/>
      <c r="W181" s="170"/>
      <c r="X181" s="170"/>
      <c r="Y181" s="170"/>
      <c r="Z181" s="170"/>
      <c r="AA181" s="170"/>
    </row>
    <row r="182" ht="12.75" customHeight="1">
      <c r="A182" s="173"/>
      <c r="B182" s="170"/>
      <c r="C182" s="174"/>
      <c r="D182" s="173"/>
      <c r="E182" s="173"/>
      <c r="F182" s="170"/>
      <c r="G182" s="172"/>
      <c r="H182" s="170"/>
      <c r="I182" s="170"/>
      <c r="J182" s="170"/>
      <c r="K182" s="170"/>
      <c r="L182" s="170"/>
      <c r="M182" s="170"/>
      <c r="N182" s="170"/>
      <c r="O182" s="170"/>
      <c r="P182" s="170"/>
      <c r="Q182" s="170"/>
      <c r="R182" s="170"/>
      <c r="S182" s="170"/>
      <c r="T182" s="170"/>
      <c r="U182" s="170"/>
      <c r="V182" s="170"/>
      <c r="W182" s="170"/>
      <c r="X182" s="170"/>
      <c r="Y182" s="170"/>
      <c r="Z182" s="170"/>
      <c r="AA182" s="170"/>
    </row>
    <row r="183" ht="12.75" customHeight="1">
      <c r="A183" s="173"/>
      <c r="B183" s="170"/>
      <c r="C183" s="174"/>
      <c r="D183" s="173"/>
      <c r="E183" s="173"/>
      <c r="F183" s="170"/>
      <c r="G183" s="172"/>
      <c r="H183" s="170"/>
      <c r="I183" s="170"/>
      <c r="J183" s="170"/>
      <c r="K183" s="170"/>
      <c r="L183" s="170"/>
      <c r="M183" s="170"/>
      <c r="N183" s="170"/>
      <c r="O183" s="170"/>
      <c r="P183" s="170"/>
      <c r="Q183" s="170"/>
      <c r="R183" s="170"/>
      <c r="S183" s="170"/>
      <c r="T183" s="170"/>
      <c r="U183" s="170"/>
      <c r="V183" s="170"/>
      <c r="W183" s="170"/>
      <c r="X183" s="170"/>
      <c r="Y183" s="170"/>
      <c r="Z183" s="170"/>
      <c r="AA183" s="170"/>
    </row>
    <row r="184" ht="12.75" customHeight="1">
      <c r="A184" s="173"/>
      <c r="B184" s="170"/>
      <c r="C184" s="174"/>
      <c r="D184" s="173"/>
      <c r="E184" s="173"/>
      <c r="F184" s="170"/>
      <c r="G184" s="172"/>
      <c r="H184" s="170"/>
      <c r="I184" s="170"/>
      <c r="J184" s="170"/>
      <c r="K184" s="170"/>
      <c r="L184" s="170"/>
      <c r="M184" s="170"/>
      <c r="N184" s="170"/>
      <c r="O184" s="170"/>
      <c r="P184" s="170"/>
      <c r="Q184" s="170"/>
      <c r="R184" s="170"/>
      <c r="S184" s="170"/>
      <c r="T184" s="170"/>
      <c r="U184" s="170"/>
      <c r="V184" s="170"/>
      <c r="W184" s="170"/>
      <c r="X184" s="170"/>
      <c r="Y184" s="170"/>
      <c r="Z184" s="170"/>
      <c r="AA184" s="170"/>
    </row>
    <row r="185" ht="12.75" customHeight="1">
      <c r="A185" s="173"/>
      <c r="B185" s="170"/>
      <c r="C185" s="174"/>
      <c r="D185" s="173"/>
      <c r="E185" s="173"/>
      <c r="F185" s="170"/>
      <c r="G185" s="172"/>
      <c r="H185" s="170"/>
      <c r="I185" s="170"/>
      <c r="J185" s="170"/>
      <c r="K185" s="170"/>
      <c r="L185" s="170"/>
      <c r="M185" s="170"/>
      <c r="N185" s="170"/>
      <c r="O185" s="170"/>
      <c r="P185" s="170"/>
      <c r="Q185" s="170"/>
      <c r="R185" s="170"/>
      <c r="S185" s="170"/>
      <c r="T185" s="170"/>
      <c r="U185" s="170"/>
      <c r="V185" s="170"/>
      <c r="W185" s="170"/>
      <c r="X185" s="170"/>
      <c r="Y185" s="170"/>
      <c r="Z185" s="170"/>
      <c r="AA185" s="170"/>
    </row>
    <row r="186" ht="12.75" customHeight="1">
      <c r="A186" s="173"/>
      <c r="B186" s="170"/>
      <c r="C186" s="174"/>
      <c r="D186" s="173"/>
      <c r="E186" s="173"/>
      <c r="F186" s="170"/>
      <c r="G186" s="172"/>
      <c r="H186" s="170"/>
      <c r="I186" s="170"/>
      <c r="J186" s="170"/>
      <c r="K186" s="170"/>
      <c r="L186" s="170"/>
      <c r="M186" s="170"/>
      <c r="N186" s="170"/>
      <c r="O186" s="170"/>
      <c r="P186" s="170"/>
      <c r="Q186" s="170"/>
      <c r="R186" s="170"/>
      <c r="S186" s="170"/>
      <c r="T186" s="170"/>
      <c r="U186" s="170"/>
      <c r="V186" s="170"/>
      <c r="W186" s="170"/>
      <c r="X186" s="170"/>
      <c r="Y186" s="170"/>
      <c r="Z186" s="170"/>
      <c r="AA186" s="170"/>
    </row>
    <row r="187" ht="12.75" customHeight="1">
      <c r="A187" s="173"/>
      <c r="B187" s="170"/>
      <c r="C187" s="174"/>
      <c r="D187" s="173"/>
      <c r="E187" s="173"/>
      <c r="F187" s="170"/>
      <c r="G187" s="172"/>
      <c r="H187" s="170"/>
      <c r="I187" s="170"/>
      <c r="J187" s="170"/>
      <c r="K187" s="170"/>
      <c r="L187" s="170"/>
      <c r="M187" s="170"/>
      <c r="N187" s="170"/>
      <c r="O187" s="170"/>
      <c r="P187" s="170"/>
      <c r="Q187" s="170"/>
      <c r="R187" s="170"/>
      <c r="S187" s="170"/>
      <c r="T187" s="170"/>
      <c r="U187" s="170"/>
      <c r="V187" s="170"/>
      <c r="W187" s="170"/>
      <c r="X187" s="170"/>
      <c r="Y187" s="170"/>
      <c r="Z187" s="170"/>
      <c r="AA187" s="170"/>
    </row>
    <row r="188" ht="12.75" customHeight="1">
      <c r="A188" s="173"/>
      <c r="B188" s="170"/>
      <c r="C188" s="174"/>
      <c r="D188" s="173"/>
      <c r="E188" s="173"/>
      <c r="F188" s="170"/>
      <c r="G188" s="172"/>
      <c r="H188" s="170"/>
      <c r="I188" s="170"/>
      <c r="J188" s="170"/>
      <c r="K188" s="170"/>
      <c r="L188" s="170"/>
      <c r="M188" s="170"/>
      <c r="N188" s="170"/>
      <c r="O188" s="170"/>
      <c r="P188" s="170"/>
      <c r="Q188" s="170"/>
      <c r="R188" s="170"/>
      <c r="S188" s="170"/>
      <c r="T188" s="170"/>
      <c r="U188" s="170"/>
      <c r="V188" s="170"/>
      <c r="W188" s="170"/>
      <c r="X188" s="170"/>
      <c r="Y188" s="170"/>
      <c r="Z188" s="170"/>
      <c r="AA188" s="170"/>
    </row>
    <row r="189" ht="12.75" customHeight="1">
      <c r="A189" s="173"/>
      <c r="B189" s="170"/>
      <c r="C189" s="174"/>
      <c r="D189" s="173"/>
      <c r="E189" s="173"/>
      <c r="F189" s="170"/>
      <c r="G189" s="172"/>
      <c r="H189" s="170"/>
      <c r="I189" s="170"/>
      <c r="J189" s="170"/>
      <c r="K189" s="170"/>
      <c r="L189" s="170"/>
      <c r="M189" s="170"/>
      <c r="N189" s="170"/>
      <c r="O189" s="170"/>
      <c r="P189" s="170"/>
      <c r="Q189" s="170"/>
      <c r="R189" s="170"/>
      <c r="S189" s="170"/>
      <c r="T189" s="170"/>
      <c r="U189" s="170"/>
      <c r="V189" s="170"/>
      <c r="W189" s="170"/>
      <c r="X189" s="170"/>
      <c r="Y189" s="170"/>
      <c r="Z189" s="170"/>
      <c r="AA189" s="170"/>
    </row>
    <row r="190" ht="12.75" customHeight="1">
      <c r="A190" s="173"/>
      <c r="B190" s="170"/>
      <c r="C190" s="174"/>
      <c r="D190" s="173"/>
      <c r="E190" s="173"/>
      <c r="F190" s="170"/>
      <c r="G190" s="172"/>
      <c r="H190" s="170"/>
      <c r="I190" s="170"/>
      <c r="J190" s="170"/>
      <c r="K190" s="170"/>
      <c r="L190" s="170"/>
      <c r="M190" s="170"/>
      <c r="N190" s="170"/>
      <c r="O190" s="170"/>
      <c r="P190" s="170"/>
      <c r="Q190" s="170"/>
      <c r="R190" s="170"/>
      <c r="S190" s="170"/>
      <c r="T190" s="170"/>
      <c r="U190" s="170"/>
      <c r="V190" s="170"/>
      <c r="W190" s="170"/>
      <c r="X190" s="170"/>
      <c r="Y190" s="170"/>
      <c r="Z190" s="170"/>
      <c r="AA190" s="170"/>
    </row>
    <row r="191" ht="12.75" customHeight="1">
      <c r="A191" s="173"/>
      <c r="B191" s="170"/>
      <c r="C191" s="174"/>
      <c r="D191" s="173"/>
      <c r="E191" s="173"/>
      <c r="F191" s="170"/>
      <c r="G191" s="172"/>
      <c r="H191" s="170"/>
      <c r="I191" s="170"/>
      <c r="J191" s="170"/>
      <c r="K191" s="170"/>
      <c r="L191" s="170"/>
      <c r="M191" s="170"/>
      <c r="N191" s="170"/>
      <c r="O191" s="170"/>
      <c r="P191" s="170"/>
      <c r="Q191" s="170"/>
      <c r="R191" s="170"/>
      <c r="S191" s="170"/>
      <c r="T191" s="170"/>
      <c r="U191" s="170"/>
      <c r="V191" s="170"/>
      <c r="W191" s="170"/>
      <c r="X191" s="170"/>
      <c r="Y191" s="170"/>
      <c r="Z191" s="170"/>
      <c r="AA191" s="170"/>
    </row>
    <row r="192" ht="12.75" customHeight="1">
      <c r="A192" s="173"/>
      <c r="B192" s="170"/>
      <c r="C192" s="174"/>
      <c r="D192" s="173"/>
      <c r="E192" s="173"/>
      <c r="F192" s="170"/>
      <c r="G192" s="172"/>
      <c r="H192" s="170"/>
      <c r="I192" s="170"/>
      <c r="J192" s="170"/>
      <c r="K192" s="170"/>
      <c r="L192" s="170"/>
      <c r="M192" s="170"/>
      <c r="N192" s="170"/>
      <c r="O192" s="170"/>
      <c r="P192" s="170"/>
      <c r="Q192" s="170"/>
      <c r="R192" s="170"/>
      <c r="S192" s="170"/>
      <c r="T192" s="170"/>
      <c r="U192" s="170"/>
      <c r="V192" s="170"/>
      <c r="W192" s="170"/>
      <c r="X192" s="170"/>
      <c r="Y192" s="170"/>
      <c r="Z192" s="170"/>
      <c r="AA192" s="170"/>
    </row>
    <row r="193" ht="12.75" customHeight="1">
      <c r="A193" s="173"/>
      <c r="B193" s="170"/>
      <c r="C193" s="174"/>
      <c r="D193" s="173"/>
      <c r="E193" s="173"/>
      <c r="F193" s="170"/>
      <c r="G193" s="172"/>
      <c r="H193" s="170"/>
      <c r="I193" s="170"/>
      <c r="J193" s="170"/>
      <c r="K193" s="170"/>
      <c r="L193" s="170"/>
      <c r="M193" s="170"/>
      <c r="N193" s="170"/>
      <c r="O193" s="170"/>
      <c r="P193" s="170"/>
      <c r="Q193" s="170"/>
      <c r="R193" s="170"/>
      <c r="S193" s="170"/>
      <c r="T193" s="170"/>
      <c r="U193" s="170"/>
      <c r="V193" s="170"/>
      <c r="W193" s="170"/>
      <c r="X193" s="170"/>
      <c r="Y193" s="170"/>
      <c r="Z193" s="170"/>
      <c r="AA193" s="170"/>
    </row>
    <row r="194" ht="12.75" customHeight="1">
      <c r="A194" s="173"/>
      <c r="B194" s="170"/>
      <c r="C194" s="174"/>
      <c r="D194" s="173"/>
      <c r="E194" s="173"/>
      <c r="F194" s="170"/>
      <c r="G194" s="172"/>
      <c r="H194" s="170"/>
      <c r="I194" s="170"/>
      <c r="J194" s="170"/>
      <c r="K194" s="170"/>
      <c r="L194" s="170"/>
      <c r="M194" s="170"/>
      <c r="N194" s="170"/>
      <c r="O194" s="170"/>
      <c r="P194" s="170"/>
      <c r="Q194" s="170"/>
      <c r="R194" s="170"/>
      <c r="S194" s="170"/>
      <c r="T194" s="170"/>
      <c r="U194" s="170"/>
      <c r="V194" s="170"/>
      <c r="W194" s="170"/>
      <c r="X194" s="170"/>
      <c r="Y194" s="170"/>
      <c r="Z194" s="170"/>
      <c r="AA194" s="170"/>
    </row>
    <row r="195" ht="12.75" customHeight="1">
      <c r="A195" s="173"/>
      <c r="B195" s="170"/>
      <c r="C195" s="174"/>
      <c r="D195" s="173"/>
      <c r="E195" s="173"/>
      <c r="F195" s="170"/>
      <c r="G195" s="172"/>
      <c r="H195" s="170"/>
      <c r="I195" s="170"/>
      <c r="J195" s="170"/>
      <c r="K195" s="170"/>
      <c r="L195" s="170"/>
      <c r="M195" s="170"/>
      <c r="N195" s="170"/>
      <c r="O195" s="170"/>
      <c r="P195" s="170"/>
      <c r="Q195" s="170"/>
      <c r="R195" s="170"/>
      <c r="S195" s="170"/>
      <c r="T195" s="170"/>
      <c r="U195" s="170"/>
      <c r="V195" s="170"/>
      <c r="W195" s="170"/>
      <c r="X195" s="170"/>
      <c r="Y195" s="170"/>
      <c r="Z195" s="170"/>
      <c r="AA195" s="170"/>
    </row>
    <row r="196" ht="12.75" customHeight="1">
      <c r="A196" s="173"/>
      <c r="B196" s="170"/>
      <c r="C196" s="174"/>
      <c r="D196" s="173"/>
      <c r="E196" s="173"/>
      <c r="F196" s="170"/>
      <c r="G196" s="172"/>
      <c r="H196" s="170"/>
      <c r="I196" s="170"/>
      <c r="J196" s="170"/>
      <c r="K196" s="170"/>
      <c r="L196" s="170"/>
      <c r="M196" s="170"/>
      <c r="N196" s="170"/>
      <c r="O196" s="170"/>
      <c r="P196" s="170"/>
      <c r="Q196" s="170"/>
      <c r="R196" s="170"/>
      <c r="S196" s="170"/>
      <c r="T196" s="170"/>
      <c r="U196" s="170"/>
      <c r="V196" s="170"/>
      <c r="W196" s="170"/>
      <c r="X196" s="170"/>
      <c r="Y196" s="170"/>
      <c r="Z196" s="170"/>
      <c r="AA196" s="170"/>
    </row>
    <row r="197" ht="12.75" customHeight="1">
      <c r="A197" s="173"/>
      <c r="B197" s="170"/>
      <c r="C197" s="174"/>
      <c r="D197" s="173"/>
      <c r="E197" s="173"/>
      <c r="F197" s="170"/>
      <c r="G197" s="172"/>
      <c r="H197" s="170"/>
      <c r="I197" s="170"/>
      <c r="J197" s="170"/>
      <c r="K197" s="170"/>
      <c r="L197" s="170"/>
      <c r="M197" s="170"/>
      <c r="N197" s="170"/>
      <c r="O197" s="170"/>
      <c r="P197" s="170"/>
      <c r="Q197" s="170"/>
      <c r="R197" s="170"/>
      <c r="S197" s="170"/>
      <c r="T197" s="170"/>
      <c r="U197" s="170"/>
      <c r="V197" s="170"/>
      <c r="W197" s="170"/>
      <c r="X197" s="170"/>
      <c r="Y197" s="170"/>
      <c r="Z197" s="170"/>
      <c r="AA197" s="170"/>
    </row>
    <row r="198" ht="12.75" customHeight="1">
      <c r="A198" s="173"/>
      <c r="B198" s="170"/>
      <c r="C198" s="174"/>
      <c r="D198" s="173"/>
      <c r="E198" s="173"/>
      <c r="F198" s="170"/>
      <c r="G198" s="172"/>
      <c r="H198" s="170"/>
      <c r="I198" s="170"/>
      <c r="J198" s="170"/>
      <c r="K198" s="170"/>
      <c r="L198" s="170"/>
      <c r="M198" s="170"/>
      <c r="N198" s="170"/>
      <c r="O198" s="170"/>
      <c r="P198" s="170"/>
      <c r="Q198" s="170"/>
      <c r="R198" s="170"/>
      <c r="S198" s="170"/>
      <c r="T198" s="170"/>
      <c r="U198" s="170"/>
      <c r="V198" s="170"/>
      <c r="W198" s="170"/>
      <c r="X198" s="170"/>
      <c r="Y198" s="170"/>
      <c r="Z198" s="170"/>
      <c r="AA198" s="170"/>
    </row>
    <row r="199" ht="12.75" customHeight="1">
      <c r="A199" s="173"/>
      <c r="B199" s="170"/>
      <c r="C199" s="174"/>
      <c r="D199" s="173"/>
      <c r="E199" s="173"/>
      <c r="F199" s="170"/>
      <c r="G199" s="172"/>
      <c r="H199" s="170"/>
      <c r="I199" s="170"/>
      <c r="J199" s="170"/>
      <c r="K199" s="170"/>
      <c r="L199" s="170"/>
      <c r="M199" s="170"/>
      <c r="N199" s="170"/>
      <c r="O199" s="170"/>
      <c r="P199" s="170"/>
      <c r="Q199" s="170"/>
      <c r="R199" s="170"/>
      <c r="S199" s="170"/>
      <c r="T199" s="170"/>
      <c r="U199" s="170"/>
      <c r="V199" s="170"/>
      <c r="W199" s="170"/>
      <c r="X199" s="170"/>
      <c r="Y199" s="170"/>
      <c r="Z199" s="170"/>
      <c r="AA199" s="170"/>
    </row>
    <row r="200" ht="12.75" customHeight="1">
      <c r="A200" s="173"/>
      <c r="B200" s="170"/>
      <c r="C200" s="174"/>
      <c r="D200" s="173"/>
      <c r="E200" s="173"/>
      <c r="F200" s="170"/>
      <c r="G200" s="172"/>
      <c r="H200" s="170"/>
      <c r="I200" s="170"/>
      <c r="J200" s="170"/>
      <c r="K200" s="170"/>
      <c r="L200" s="170"/>
      <c r="M200" s="170"/>
      <c r="N200" s="170"/>
      <c r="O200" s="170"/>
      <c r="P200" s="170"/>
      <c r="Q200" s="170"/>
      <c r="R200" s="170"/>
      <c r="S200" s="170"/>
      <c r="T200" s="170"/>
      <c r="U200" s="170"/>
      <c r="V200" s="170"/>
      <c r="W200" s="170"/>
      <c r="X200" s="170"/>
      <c r="Y200" s="170"/>
      <c r="Z200" s="170"/>
      <c r="AA200" s="170"/>
    </row>
    <row r="201" ht="12.75" customHeight="1">
      <c r="A201" s="173"/>
      <c r="B201" s="170"/>
      <c r="C201" s="174"/>
      <c r="D201" s="173"/>
      <c r="E201" s="173"/>
      <c r="F201" s="170"/>
      <c r="G201" s="172"/>
      <c r="H201" s="170"/>
      <c r="I201" s="170"/>
      <c r="J201" s="170"/>
      <c r="K201" s="170"/>
      <c r="L201" s="170"/>
      <c r="M201" s="170"/>
      <c r="N201" s="170"/>
      <c r="O201" s="170"/>
      <c r="P201" s="170"/>
      <c r="Q201" s="170"/>
      <c r="R201" s="170"/>
      <c r="S201" s="170"/>
      <c r="T201" s="170"/>
      <c r="U201" s="170"/>
      <c r="V201" s="170"/>
      <c r="W201" s="170"/>
      <c r="X201" s="170"/>
      <c r="Y201" s="170"/>
      <c r="Z201" s="170"/>
      <c r="AA201" s="170"/>
    </row>
    <row r="202" ht="12.75" customHeight="1">
      <c r="A202" s="173"/>
      <c r="B202" s="170"/>
      <c r="C202" s="174"/>
      <c r="D202" s="173"/>
      <c r="E202" s="173"/>
      <c r="F202" s="170"/>
      <c r="G202" s="172"/>
      <c r="H202" s="170"/>
      <c r="I202" s="170"/>
      <c r="J202" s="170"/>
      <c r="K202" s="170"/>
      <c r="L202" s="170"/>
      <c r="M202" s="170"/>
      <c r="N202" s="170"/>
      <c r="O202" s="170"/>
      <c r="P202" s="170"/>
      <c r="Q202" s="170"/>
      <c r="R202" s="170"/>
      <c r="S202" s="170"/>
      <c r="T202" s="170"/>
      <c r="U202" s="170"/>
      <c r="V202" s="170"/>
      <c r="W202" s="170"/>
      <c r="X202" s="170"/>
      <c r="Y202" s="170"/>
      <c r="Z202" s="170"/>
      <c r="AA202" s="170"/>
    </row>
    <row r="203" ht="12.75" customHeight="1">
      <c r="A203" s="173"/>
      <c r="B203" s="170"/>
      <c r="C203" s="174"/>
      <c r="D203" s="173"/>
      <c r="E203" s="173"/>
      <c r="F203" s="170"/>
      <c r="G203" s="172"/>
      <c r="H203" s="170"/>
      <c r="I203" s="170"/>
      <c r="J203" s="170"/>
      <c r="K203" s="170"/>
      <c r="L203" s="170"/>
      <c r="M203" s="170"/>
      <c r="N203" s="170"/>
      <c r="O203" s="170"/>
      <c r="P203" s="170"/>
      <c r="Q203" s="170"/>
      <c r="R203" s="170"/>
      <c r="S203" s="170"/>
      <c r="T203" s="170"/>
      <c r="U203" s="170"/>
      <c r="V203" s="170"/>
      <c r="W203" s="170"/>
      <c r="X203" s="170"/>
      <c r="Y203" s="170"/>
      <c r="Z203" s="170"/>
      <c r="AA203" s="170"/>
    </row>
    <row r="204" ht="12.75" customHeight="1">
      <c r="A204" s="173"/>
      <c r="B204" s="170"/>
      <c r="C204" s="174"/>
      <c r="D204" s="173"/>
      <c r="E204" s="173"/>
      <c r="F204" s="170"/>
      <c r="G204" s="172"/>
      <c r="H204" s="170"/>
      <c r="I204" s="170"/>
      <c r="J204" s="170"/>
      <c r="K204" s="170"/>
      <c r="L204" s="170"/>
      <c r="M204" s="170"/>
      <c r="N204" s="170"/>
      <c r="O204" s="170"/>
      <c r="P204" s="170"/>
      <c r="Q204" s="170"/>
      <c r="R204" s="170"/>
      <c r="S204" s="170"/>
      <c r="T204" s="170"/>
      <c r="U204" s="170"/>
      <c r="V204" s="170"/>
      <c r="W204" s="170"/>
      <c r="X204" s="170"/>
      <c r="Y204" s="170"/>
      <c r="Z204" s="170"/>
      <c r="AA204" s="170"/>
    </row>
    <row r="205" ht="12.75" customHeight="1">
      <c r="A205" s="173"/>
      <c r="B205" s="170"/>
      <c r="C205" s="174"/>
      <c r="D205" s="173"/>
      <c r="E205" s="173"/>
      <c r="F205" s="170"/>
      <c r="G205" s="172"/>
      <c r="H205" s="170"/>
      <c r="I205" s="170"/>
      <c r="J205" s="170"/>
      <c r="K205" s="170"/>
      <c r="L205" s="170"/>
      <c r="M205" s="170"/>
      <c r="N205" s="170"/>
      <c r="O205" s="170"/>
      <c r="P205" s="170"/>
      <c r="Q205" s="170"/>
      <c r="R205" s="170"/>
      <c r="S205" s="170"/>
      <c r="T205" s="170"/>
      <c r="U205" s="170"/>
      <c r="V205" s="170"/>
      <c r="W205" s="170"/>
      <c r="X205" s="170"/>
      <c r="Y205" s="170"/>
      <c r="Z205" s="170"/>
      <c r="AA205" s="170"/>
    </row>
    <row r="206" ht="12.75" customHeight="1">
      <c r="A206" s="173"/>
      <c r="B206" s="170"/>
      <c r="C206" s="174"/>
      <c r="D206" s="173"/>
      <c r="E206" s="173"/>
      <c r="F206" s="170"/>
      <c r="G206" s="172"/>
      <c r="H206" s="170"/>
      <c r="I206" s="170"/>
      <c r="J206" s="170"/>
      <c r="K206" s="170"/>
      <c r="L206" s="170"/>
      <c r="M206" s="170"/>
      <c r="N206" s="170"/>
      <c r="O206" s="170"/>
      <c r="P206" s="170"/>
      <c r="Q206" s="170"/>
      <c r="R206" s="170"/>
      <c r="S206" s="170"/>
      <c r="T206" s="170"/>
      <c r="U206" s="170"/>
      <c r="V206" s="170"/>
      <c r="W206" s="170"/>
      <c r="X206" s="170"/>
      <c r="Y206" s="170"/>
      <c r="Z206" s="170"/>
      <c r="AA206" s="170"/>
    </row>
    <row r="207" ht="12.75" customHeight="1">
      <c r="A207" s="173"/>
      <c r="B207" s="170"/>
      <c r="C207" s="174"/>
      <c r="D207" s="173"/>
      <c r="E207" s="173"/>
      <c r="F207" s="170"/>
      <c r="G207" s="172"/>
      <c r="H207" s="170"/>
      <c r="I207" s="170"/>
      <c r="J207" s="170"/>
      <c r="K207" s="170"/>
      <c r="L207" s="170"/>
      <c r="M207" s="170"/>
      <c r="N207" s="170"/>
      <c r="O207" s="170"/>
      <c r="P207" s="170"/>
      <c r="Q207" s="170"/>
      <c r="R207" s="170"/>
      <c r="S207" s="170"/>
      <c r="T207" s="170"/>
      <c r="U207" s="170"/>
      <c r="V207" s="170"/>
      <c r="W207" s="170"/>
      <c r="X207" s="170"/>
      <c r="Y207" s="170"/>
      <c r="Z207" s="170"/>
      <c r="AA207" s="170"/>
    </row>
    <row r="208" ht="12.75" customHeight="1">
      <c r="A208" s="173"/>
      <c r="B208" s="170"/>
      <c r="C208" s="174"/>
      <c r="D208" s="173"/>
      <c r="E208" s="173"/>
      <c r="F208" s="170"/>
      <c r="G208" s="172"/>
      <c r="H208" s="170"/>
      <c r="I208" s="170"/>
      <c r="J208" s="170"/>
      <c r="K208" s="170"/>
      <c r="L208" s="170"/>
      <c r="M208" s="170"/>
      <c r="N208" s="170"/>
      <c r="O208" s="170"/>
      <c r="P208" s="170"/>
      <c r="Q208" s="170"/>
      <c r="R208" s="170"/>
      <c r="S208" s="170"/>
      <c r="T208" s="170"/>
      <c r="U208" s="170"/>
      <c r="V208" s="170"/>
      <c r="W208" s="170"/>
      <c r="X208" s="170"/>
      <c r="Y208" s="170"/>
      <c r="Z208" s="170"/>
      <c r="AA208" s="170"/>
    </row>
    <row r="209" ht="12.75" customHeight="1">
      <c r="A209" s="173"/>
      <c r="B209" s="170"/>
      <c r="C209" s="174"/>
      <c r="D209" s="173"/>
      <c r="E209" s="173"/>
      <c r="F209" s="170"/>
      <c r="G209" s="172"/>
      <c r="H209" s="170"/>
      <c r="I209" s="170"/>
      <c r="J209" s="170"/>
      <c r="K209" s="170"/>
      <c r="L209" s="170"/>
      <c r="M209" s="170"/>
      <c r="N209" s="170"/>
      <c r="O209" s="170"/>
      <c r="P209" s="170"/>
      <c r="Q209" s="170"/>
      <c r="R209" s="170"/>
      <c r="S209" s="170"/>
      <c r="T209" s="170"/>
      <c r="U209" s="170"/>
      <c r="V209" s="170"/>
      <c r="W209" s="170"/>
      <c r="X209" s="170"/>
      <c r="Y209" s="170"/>
      <c r="Z209" s="170"/>
      <c r="AA209" s="170"/>
    </row>
    <row r="210" ht="12.75" customHeight="1">
      <c r="A210" s="173"/>
      <c r="B210" s="170"/>
      <c r="C210" s="174"/>
      <c r="D210" s="173"/>
      <c r="E210" s="173"/>
      <c r="F210" s="170"/>
      <c r="G210" s="172"/>
      <c r="H210" s="170"/>
      <c r="I210" s="170"/>
      <c r="J210" s="170"/>
      <c r="K210" s="170"/>
      <c r="L210" s="170"/>
      <c r="M210" s="170"/>
      <c r="N210" s="170"/>
      <c r="O210" s="170"/>
      <c r="P210" s="170"/>
      <c r="Q210" s="170"/>
      <c r="R210" s="170"/>
      <c r="S210" s="170"/>
      <c r="T210" s="170"/>
      <c r="U210" s="170"/>
      <c r="V210" s="170"/>
      <c r="W210" s="170"/>
      <c r="X210" s="170"/>
      <c r="Y210" s="170"/>
      <c r="Z210" s="170"/>
      <c r="AA210" s="170"/>
    </row>
    <row r="211" ht="12.75" customHeight="1">
      <c r="A211" s="173"/>
      <c r="B211" s="170"/>
      <c r="C211" s="174"/>
      <c r="D211" s="173"/>
      <c r="E211" s="173"/>
      <c r="F211" s="170"/>
      <c r="G211" s="172"/>
      <c r="H211" s="170"/>
      <c r="I211" s="170"/>
      <c r="J211" s="170"/>
      <c r="K211" s="170"/>
      <c r="L211" s="170"/>
      <c r="M211" s="170"/>
      <c r="N211" s="170"/>
      <c r="O211" s="170"/>
      <c r="P211" s="170"/>
      <c r="Q211" s="170"/>
      <c r="R211" s="170"/>
      <c r="S211" s="170"/>
      <c r="T211" s="170"/>
      <c r="U211" s="170"/>
      <c r="V211" s="170"/>
      <c r="W211" s="170"/>
      <c r="X211" s="170"/>
      <c r="Y211" s="170"/>
      <c r="Z211" s="170"/>
      <c r="AA211" s="170"/>
    </row>
    <row r="212" ht="12.75" customHeight="1">
      <c r="A212" s="173"/>
      <c r="B212" s="170"/>
      <c r="C212" s="174"/>
      <c r="D212" s="173"/>
      <c r="E212" s="173"/>
      <c r="F212" s="170"/>
      <c r="G212" s="172"/>
      <c r="H212" s="170"/>
      <c r="I212" s="170"/>
      <c r="J212" s="170"/>
      <c r="K212" s="170"/>
      <c r="L212" s="170"/>
      <c r="M212" s="170"/>
      <c r="N212" s="170"/>
      <c r="O212" s="170"/>
      <c r="P212" s="170"/>
      <c r="Q212" s="170"/>
      <c r="R212" s="170"/>
      <c r="S212" s="170"/>
      <c r="T212" s="170"/>
      <c r="U212" s="170"/>
      <c r="V212" s="170"/>
      <c r="W212" s="170"/>
      <c r="X212" s="170"/>
      <c r="Y212" s="170"/>
      <c r="Z212" s="170"/>
      <c r="AA212" s="170"/>
    </row>
    <row r="213" ht="12.75" customHeight="1">
      <c r="A213" s="173"/>
      <c r="B213" s="170"/>
      <c r="C213" s="174"/>
      <c r="D213" s="173"/>
      <c r="E213" s="173"/>
      <c r="F213" s="170"/>
      <c r="G213" s="172"/>
      <c r="H213" s="170"/>
      <c r="I213" s="170"/>
      <c r="J213" s="170"/>
      <c r="K213" s="170"/>
      <c r="L213" s="170"/>
      <c r="M213" s="170"/>
      <c r="N213" s="170"/>
      <c r="O213" s="170"/>
      <c r="P213" s="170"/>
      <c r="Q213" s="170"/>
      <c r="R213" s="170"/>
      <c r="S213" s="170"/>
      <c r="T213" s="170"/>
      <c r="U213" s="170"/>
      <c r="V213" s="170"/>
      <c r="W213" s="170"/>
      <c r="X213" s="170"/>
      <c r="Y213" s="170"/>
      <c r="Z213" s="170"/>
      <c r="AA213" s="170"/>
    </row>
    <row r="214" ht="12.75" customHeight="1">
      <c r="A214" s="173"/>
      <c r="B214" s="170"/>
      <c r="C214" s="174"/>
      <c r="D214" s="173"/>
      <c r="E214" s="173"/>
      <c r="F214" s="170"/>
      <c r="G214" s="172"/>
      <c r="H214" s="170"/>
      <c r="I214" s="170"/>
      <c r="J214" s="170"/>
      <c r="K214" s="170"/>
      <c r="L214" s="170"/>
      <c r="M214" s="170"/>
      <c r="N214" s="170"/>
      <c r="O214" s="170"/>
      <c r="P214" s="170"/>
      <c r="Q214" s="170"/>
      <c r="R214" s="170"/>
      <c r="S214" s="170"/>
      <c r="T214" s="170"/>
      <c r="U214" s="170"/>
      <c r="V214" s="170"/>
      <c r="W214" s="170"/>
      <c r="X214" s="170"/>
      <c r="Y214" s="170"/>
      <c r="Z214" s="170"/>
      <c r="AA214" s="170"/>
    </row>
    <row r="215" ht="12.75" customHeight="1">
      <c r="A215" s="173"/>
      <c r="B215" s="170"/>
      <c r="C215" s="174"/>
      <c r="D215" s="173"/>
      <c r="E215" s="173"/>
      <c r="F215" s="170"/>
      <c r="G215" s="172"/>
      <c r="H215" s="170"/>
      <c r="I215" s="170"/>
      <c r="J215" s="170"/>
      <c r="K215" s="170"/>
      <c r="L215" s="170"/>
      <c r="M215" s="170"/>
      <c r="N215" s="170"/>
      <c r="O215" s="170"/>
      <c r="P215" s="170"/>
      <c r="Q215" s="170"/>
      <c r="R215" s="170"/>
      <c r="S215" s="170"/>
      <c r="T215" s="170"/>
      <c r="U215" s="170"/>
      <c r="V215" s="170"/>
      <c r="W215" s="170"/>
      <c r="X215" s="170"/>
      <c r="Y215" s="170"/>
      <c r="Z215" s="170"/>
      <c r="AA215" s="170"/>
    </row>
    <row r="216" ht="12.75" customHeight="1">
      <c r="A216" s="173"/>
      <c r="B216" s="170"/>
      <c r="C216" s="174"/>
      <c r="D216" s="173"/>
      <c r="E216" s="173"/>
      <c r="F216" s="170"/>
      <c r="G216" s="172"/>
      <c r="H216" s="170"/>
      <c r="I216" s="170"/>
      <c r="J216" s="170"/>
      <c r="K216" s="170"/>
      <c r="L216" s="170"/>
      <c r="M216" s="170"/>
      <c r="N216" s="170"/>
      <c r="O216" s="170"/>
      <c r="P216" s="170"/>
      <c r="Q216" s="170"/>
      <c r="R216" s="170"/>
      <c r="S216" s="170"/>
      <c r="T216" s="170"/>
      <c r="U216" s="170"/>
      <c r="V216" s="170"/>
      <c r="W216" s="170"/>
      <c r="X216" s="170"/>
      <c r="Y216" s="170"/>
      <c r="Z216" s="170"/>
      <c r="AA216" s="170"/>
    </row>
    <row r="217" ht="12.75" customHeight="1">
      <c r="A217" s="173"/>
      <c r="B217" s="170"/>
      <c r="C217" s="174"/>
      <c r="D217" s="173"/>
      <c r="E217" s="173"/>
      <c r="F217" s="170"/>
      <c r="G217" s="172"/>
      <c r="H217" s="170"/>
      <c r="I217" s="170"/>
      <c r="J217" s="170"/>
      <c r="K217" s="170"/>
      <c r="L217" s="170"/>
      <c r="M217" s="170"/>
      <c r="N217" s="170"/>
      <c r="O217" s="170"/>
      <c r="P217" s="170"/>
      <c r="Q217" s="170"/>
      <c r="R217" s="170"/>
      <c r="S217" s="170"/>
      <c r="T217" s="170"/>
      <c r="U217" s="170"/>
      <c r="V217" s="170"/>
      <c r="W217" s="170"/>
      <c r="X217" s="170"/>
      <c r="Y217" s="170"/>
      <c r="Z217" s="170"/>
      <c r="AA217" s="170"/>
    </row>
    <row r="218" ht="12.75" customHeight="1">
      <c r="A218" s="173"/>
      <c r="B218" s="170"/>
      <c r="C218" s="174"/>
      <c r="D218" s="173"/>
      <c r="E218" s="173"/>
      <c r="F218" s="170"/>
      <c r="G218" s="172"/>
      <c r="H218" s="170"/>
      <c r="I218" s="170"/>
      <c r="J218" s="170"/>
      <c r="K218" s="170"/>
      <c r="L218" s="170"/>
      <c r="M218" s="170"/>
      <c r="N218" s="170"/>
      <c r="O218" s="170"/>
      <c r="P218" s="170"/>
      <c r="Q218" s="170"/>
      <c r="R218" s="170"/>
      <c r="S218" s="170"/>
      <c r="T218" s="170"/>
      <c r="U218" s="170"/>
      <c r="V218" s="170"/>
      <c r="W218" s="170"/>
      <c r="X218" s="170"/>
      <c r="Y218" s="170"/>
      <c r="Z218" s="170"/>
      <c r="AA218" s="170"/>
    </row>
    <row r="219" ht="12.75" customHeight="1">
      <c r="A219" s="173"/>
      <c r="B219" s="170"/>
      <c r="C219" s="174"/>
      <c r="D219" s="173"/>
      <c r="E219" s="173"/>
      <c r="F219" s="170"/>
      <c r="G219" s="172"/>
      <c r="H219" s="170"/>
      <c r="I219" s="170"/>
      <c r="J219" s="170"/>
      <c r="K219" s="170"/>
      <c r="L219" s="170"/>
      <c r="M219" s="170"/>
      <c r="N219" s="170"/>
      <c r="O219" s="170"/>
      <c r="P219" s="170"/>
      <c r="Q219" s="170"/>
      <c r="R219" s="170"/>
      <c r="S219" s="170"/>
      <c r="T219" s="170"/>
      <c r="U219" s="170"/>
      <c r="V219" s="170"/>
      <c r="W219" s="170"/>
      <c r="X219" s="170"/>
      <c r="Y219" s="170"/>
      <c r="Z219" s="170"/>
      <c r="AA219" s="170"/>
    </row>
    <row r="220" ht="12.75" customHeight="1">
      <c r="A220" s="173"/>
      <c r="B220" s="170"/>
      <c r="C220" s="174"/>
      <c r="D220" s="173"/>
      <c r="E220" s="173"/>
      <c r="F220" s="170"/>
      <c r="G220" s="172"/>
      <c r="H220" s="170"/>
      <c r="I220" s="170"/>
      <c r="J220" s="170"/>
      <c r="K220" s="170"/>
      <c r="L220" s="170"/>
      <c r="M220" s="170"/>
      <c r="N220" s="170"/>
      <c r="O220" s="170"/>
      <c r="P220" s="170"/>
      <c r="Q220" s="170"/>
      <c r="R220" s="170"/>
      <c r="S220" s="170"/>
      <c r="T220" s="170"/>
      <c r="U220" s="170"/>
      <c r="V220" s="170"/>
      <c r="W220" s="170"/>
      <c r="X220" s="170"/>
      <c r="Y220" s="170"/>
      <c r="Z220" s="170"/>
      <c r="AA220" s="170"/>
    </row>
    <row r="221" ht="12.75" customHeight="1">
      <c r="A221" s="173"/>
      <c r="B221" s="170"/>
      <c r="C221" s="174"/>
      <c r="D221" s="173"/>
      <c r="E221" s="173"/>
      <c r="F221" s="170"/>
      <c r="G221" s="172"/>
      <c r="H221" s="170"/>
      <c r="I221" s="170"/>
      <c r="J221" s="170"/>
      <c r="K221" s="170"/>
      <c r="L221" s="170"/>
      <c r="M221" s="170"/>
      <c r="N221" s="170"/>
      <c r="O221" s="170"/>
      <c r="P221" s="170"/>
      <c r="Q221" s="170"/>
      <c r="R221" s="170"/>
      <c r="S221" s="170"/>
      <c r="T221" s="170"/>
      <c r="U221" s="170"/>
      <c r="V221" s="170"/>
      <c r="W221" s="170"/>
      <c r="X221" s="170"/>
      <c r="Y221" s="170"/>
      <c r="Z221" s="170"/>
      <c r="AA221" s="170"/>
    </row>
    <row r="222" ht="12.75" customHeight="1">
      <c r="A222" s="173"/>
      <c r="B222" s="170"/>
      <c r="C222" s="174"/>
      <c r="D222" s="173"/>
      <c r="E222" s="173"/>
      <c r="F222" s="170"/>
      <c r="G222" s="172"/>
      <c r="H222" s="170"/>
      <c r="I222" s="170"/>
      <c r="J222" s="170"/>
      <c r="K222" s="170"/>
      <c r="L222" s="170"/>
      <c r="M222" s="170"/>
      <c r="N222" s="170"/>
      <c r="O222" s="170"/>
      <c r="P222" s="170"/>
      <c r="Q222" s="170"/>
      <c r="R222" s="170"/>
      <c r="S222" s="170"/>
      <c r="T222" s="170"/>
      <c r="U222" s="170"/>
      <c r="V222" s="170"/>
      <c r="W222" s="170"/>
      <c r="X222" s="170"/>
      <c r="Y222" s="170"/>
      <c r="Z222" s="170"/>
      <c r="AA222" s="170"/>
    </row>
    <row r="223" ht="12.75" customHeight="1">
      <c r="A223" s="173"/>
      <c r="B223" s="170"/>
      <c r="C223" s="174"/>
      <c r="D223" s="173"/>
      <c r="E223" s="173"/>
      <c r="F223" s="170"/>
      <c r="G223" s="172"/>
      <c r="H223" s="170"/>
      <c r="I223" s="170"/>
      <c r="J223" s="170"/>
      <c r="K223" s="170"/>
      <c r="L223" s="170"/>
      <c r="M223" s="170"/>
      <c r="N223" s="170"/>
      <c r="O223" s="170"/>
      <c r="P223" s="170"/>
      <c r="Q223" s="170"/>
      <c r="R223" s="170"/>
      <c r="S223" s="170"/>
      <c r="T223" s="170"/>
      <c r="U223" s="170"/>
      <c r="V223" s="170"/>
      <c r="W223" s="170"/>
      <c r="X223" s="170"/>
      <c r="Y223" s="170"/>
      <c r="Z223" s="170"/>
      <c r="AA223" s="170"/>
    </row>
    <row r="224" ht="12.75" customHeight="1">
      <c r="A224" s="173"/>
      <c r="B224" s="170"/>
      <c r="C224" s="174"/>
      <c r="D224" s="173"/>
      <c r="E224" s="173"/>
      <c r="F224" s="170"/>
      <c r="G224" s="172"/>
      <c r="H224" s="170"/>
      <c r="I224" s="170"/>
      <c r="J224" s="170"/>
      <c r="K224" s="170"/>
      <c r="L224" s="170"/>
      <c r="M224" s="170"/>
      <c r="N224" s="170"/>
      <c r="O224" s="170"/>
      <c r="P224" s="170"/>
      <c r="Q224" s="170"/>
      <c r="R224" s="170"/>
      <c r="S224" s="170"/>
      <c r="T224" s="170"/>
      <c r="U224" s="170"/>
      <c r="V224" s="170"/>
      <c r="W224" s="170"/>
      <c r="X224" s="170"/>
      <c r="Y224" s="170"/>
      <c r="Z224" s="170"/>
      <c r="AA224" s="170"/>
    </row>
    <row r="225" ht="12.75" customHeight="1">
      <c r="A225" s="173"/>
      <c r="B225" s="170"/>
      <c r="C225" s="174"/>
      <c r="D225" s="173"/>
      <c r="E225" s="173"/>
      <c r="F225" s="170"/>
      <c r="G225" s="172"/>
      <c r="H225" s="170"/>
      <c r="I225" s="170"/>
      <c r="J225" s="170"/>
      <c r="K225" s="170"/>
      <c r="L225" s="170"/>
      <c r="M225" s="170"/>
      <c r="N225" s="170"/>
      <c r="O225" s="170"/>
      <c r="P225" s="170"/>
      <c r="Q225" s="170"/>
      <c r="R225" s="170"/>
      <c r="S225" s="170"/>
      <c r="T225" s="170"/>
      <c r="U225" s="170"/>
      <c r="V225" s="170"/>
      <c r="W225" s="170"/>
      <c r="X225" s="170"/>
      <c r="Y225" s="170"/>
      <c r="Z225" s="170"/>
      <c r="AA225" s="170"/>
    </row>
    <row r="226" ht="12.75" customHeight="1">
      <c r="A226" s="173"/>
      <c r="B226" s="170"/>
      <c r="C226" s="174"/>
      <c r="D226" s="173"/>
      <c r="E226" s="173"/>
      <c r="F226" s="170"/>
      <c r="G226" s="172"/>
      <c r="H226" s="170"/>
      <c r="I226" s="170"/>
      <c r="J226" s="170"/>
      <c r="K226" s="170"/>
      <c r="L226" s="170"/>
      <c r="M226" s="170"/>
      <c r="N226" s="170"/>
      <c r="O226" s="170"/>
      <c r="P226" s="170"/>
      <c r="Q226" s="170"/>
      <c r="R226" s="170"/>
      <c r="S226" s="170"/>
      <c r="T226" s="170"/>
      <c r="U226" s="170"/>
      <c r="V226" s="170"/>
      <c r="W226" s="170"/>
      <c r="X226" s="170"/>
      <c r="Y226" s="170"/>
      <c r="Z226" s="170"/>
      <c r="AA226" s="170"/>
    </row>
    <row r="227" ht="12.75" customHeight="1">
      <c r="A227" s="173"/>
      <c r="B227" s="170"/>
      <c r="C227" s="174"/>
      <c r="D227" s="173"/>
      <c r="E227" s="173"/>
      <c r="F227" s="170"/>
      <c r="G227" s="172"/>
      <c r="H227" s="170"/>
      <c r="I227" s="170"/>
      <c r="J227" s="170"/>
      <c r="K227" s="170"/>
      <c r="L227" s="170"/>
      <c r="M227" s="170"/>
      <c r="N227" s="170"/>
      <c r="O227" s="170"/>
      <c r="P227" s="170"/>
      <c r="Q227" s="170"/>
      <c r="R227" s="170"/>
      <c r="S227" s="170"/>
      <c r="T227" s="170"/>
      <c r="U227" s="170"/>
      <c r="V227" s="170"/>
      <c r="W227" s="170"/>
      <c r="X227" s="170"/>
      <c r="Y227" s="170"/>
      <c r="Z227" s="170"/>
      <c r="AA227" s="170"/>
    </row>
    <row r="228" ht="12.75" customHeight="1">
      <c r="A228" s="173"/>
      <c r="B228" s="170"/>
      <c r="C228" s="174"/>
      <c r="D228" s="173"/>
      <c r="E228" s="173"/>
      <c r="F228" s="170"/>
      <c r="G228" s="172"/>
      <c r="H228" s="170"/>
      <c r="I228" s="170"/>
      <c r="J228" s="170"/>
      <c r="K228" s="170"/>
      <c r="L228" s="170"/>
      <c r="M228" s="170"/>
      <c r="N228" s="170"/>
      <c r="O228" s="170"/>
      <c r="P228" s="170"/>
      <c r="Q228" s="170"/>
      <c r="R228" s="170"/>
      <c r="S228" s="170"/>
      <c r="T228" s="170"/>
      <c r="U228" s="170"/>
      <c r="V228" s="170"/>
      <c r="W228" s="170"/>
      <c r="X228" s="170"/>
      <c r="Y228" s="170"/>
      <c r="Z228" s="170"/>
      <c r="AA228" s="170"/>
    </row>
    <row r="229" ht="12.75" customHeight="1">
      <c r="A229" s="173"/>
      <c r="B229" s="170"/>
      <c r="C229" s="174"/>
      <c r="D229" s="173"/>
      <c r="E229" s="173"/>
      <c r="F229" s="170"/>
      <c r="G229" s="172"/>
      <c r="H229" s="170"/>
      <c r="I229" s="170"/>
      <c r="J229" s="170"/>
      <c r="K229" s="170"/>
      <c r="L229" s="170"/>
      <c r="M229" s="170"/>
      <c r="N229" s="170"/>
      <c r="O229" s="170"/>
      <c r="P229" s="170"/>
      <c r="Q229" s="170"/>
      <c r="R229" s="170"/>
      <c r="S229" s="170"/>
      <c r="T229" s="170"/>
      <c r="U229" s="170"/>
      <c r="V229" s="170"/>
      <c r="W229" s="170"/>
      <c r="X229" s="170"/>
      <c r="Y229" s="170"/>
      <c r="Z229" s="170"/>
      <c r="AA229" s="170"/>
    </row>
    <row r="230" ht="12.75" customHeight="1">
      <c r="A230" s="173"/>
      <c r="B230" s="170"/>
      <c r="C230" s="174"/>
      <c r="D230" s="173"/>
      <c r="E230" s="173"/>
      <c r="F230" s="170"/>
      <c r="G230" s="172"/>
      <c r="H230" s="170"/>
      <c r="I230" s="170"/>
      <c r="J230" s="170"/>
      <c r="K230" s="170"/>
      <c r="L230" s="170"/>
      <c r="M230" s="170"/>
      <c r="N230" s="170"/>
      <c r="O230" s="170"/>
      <c r="P230" s="170"/>
      <c r="Q230" s="170"/>
      <c r="R230" s="170"/>
      <c r="S230" s="170"/>
      <c r="T230" s="170"/>
      <c r="U230" s="170"/>
      <c r="V230" s="170"/>
      <c r="W230" s="170"/>
      <c r="X230" s="170"/>
      <c r="Y230" s="170"/>
      <c r="Z230" s="170"/>
      <c r="AA230" s="170"/>
    </row>
    <row r="231" ht="12.75" customHeight="1">
      <c r="A231" s="173"/>
      <c r="B231" s="170"/>
      <c r="C231" s="174"/>
      <c r="D231" s="173"/>
      <c r="E231" s="173"/>
      <c r="F231" s="170"/>
      <c r="G231" s="172"/>
      <c r="H231" s="170"/>
      <c r="I231" s="170"/>
      <c r="J231" s="170"/>
      <c r="K231" s="170"/>
      <c r="L231" s="170"/>
      <c r="M231" s="170"/>
      <c r="N231" s="170"/>
      <c r="O231" s="170"/>
      <c r="P231" s="170"/>
      <c r="Q231" s="170"/>
      <c r="R231" s="170"/>
      <c r="S231" s="170"/>
      <c r="T231" s="170"/>
      <c r="U231" s="170"/>
      <c r="V231" s="170"/>
      <c r="W231" s="170"/>
      <c r="X231" s="170"/>
      <c r="Y231" s="170"/>
      <c r="Z231" s="170"/>
      <c r="AA231" s="170"/>
    </row>
    <row r="232" ht="12.75" customHeight="1">
      <c r="A232" s="173"/>
      <c r="B232" s="170"/>
      <c r="C232" s="174"/>
      <c r="D232" s="173"/>
      <c r="E232" s="173"/>
      <c r="F232" s="170"/>
      <c r="G232" s="172"/>
      <c r="H232" s="170"/>
      <c r="I232" s="170"/>
      <c r="J232" s="170"/>
      <c r="K232" s="170"/>
      <c r="L232" s="170"/>
      <c r="M232" s="170"/>
      <c r="N232" s="170"/>
      <c r="O232" s="170"/>
      <c r="P232" s="170"/>
      <c r="Q232" s="170"/>
      <c r="R232" s="170"/>
      <c r="S232" s="170"/>
      <c r="T232" s="170"/>
      <c r="U232" s="170"/>
      <c r="V232" s="170"/>
      <c r="W232" s="170"/>
      <c r="X232" s="170"/>
      <c r="Y232" s="170"/>
      <c r="Z232" s="170"/>
      <c r="AA232" s="170"/>
    </row>
    <row r="233" ht="12.75" customHeight="1">
      <c r="A233" s="173"/>
      <c r="B233" s="170"/>
      <c r="C233" s="174"/>
      <c r="D233" s="173"/>
      <c r="E233" s="173"/>
      <c r="F233" s="170"/>
      <c r="G233" s="172"/>
      <c r="H233" s="170"/>
      <c r="I233" s="170"/>
      <c r="J233" s="170"/>
      <c r="K233" s="170"/>
      <c r="L233" s="170"/>
      <c r="M233" s="170"/>
      <c r="N233" s="170"/>
      <c r="O233" s="170"/>
      <c r="P233" s="170"/>
      <c r="Q233" s="170"/>
      <c r="R233" s="170"/>
      <c r="S233" s="170"/>
      <c r="T233" s="170"/>
      <c r="U233" s="170"/>
      <c r="V233" s="170"/>
      <c r="W233" s="170"/>
      <c r="X233" s="170"/>
      <c r="Y233" s="170"/>
      <c r="Z233" s="170"/>
      <c r="AA233" s="170"/>
    </row>
    <row r="234" ht="12.75" customHeight="1">
      <c r="A234" s="173"/>
      <c r="B234" s="170"/>
      <c r="C234" s="174"/>
      <c r="D234" s="173"/>
      <c r="E234" s="173"/>
      <c r="F234" s="170"/>
      <c r="G234" s="172"/>
      <c r="H234" s="170"/>
      <c r="I234" s="170"/>
      <c r="J234" s="170"/>
      <c r="K234" s="170"/>
      <c r="L234" s="170"/>
      <c r="M234" s="170"/>
      <c r="N234" s="170"/>
      <c r="O234" s="170"/>
      <c r="P234" s="170"/>
      <c r="Q234" s="170"/>
      <c r="R234" s="170"/>
      <c r="S234" s="170"/>
      <c r="T234" s="170"/>
      <c r="U234" s="170"/>
      <c r="V234" s="170"/>
      <c r="W234" s="170"/>
      <c r="X234" s="170"/>
      <c r="Y234" s="170"/>
      <c r="Z234" s="170"/>
      <c r="AA234" s="170"/>
    </row>
    <row r="235" ht="12.75" customHeight="1">
      <c r="A235" s="173"/>
      <c r="B235" s="170"/>
      <c r="C235" s="174"/>
      <c r="D235" s="173"/>
      <c r="E235" s="173"/>
      <c r="F235" s="170"/>
      <c r="G235" s="172"/>
      <c r="H235" s="170"/>
      <c r="I235" s="170"/>
      <c r="J235" s="170"/>
      <c r="K235" s="170"/>
      <c r="L235" s="170"/>
      <c r="M235" s="170"/>
      <c r="N235" s="170"/>
      <c r="O235" s="170"/>
      <c r="P235" s="170"/>
      <c r="Q235" s="170"/>
      <c r="R235" s="170"/>
      <c r="S235" s="170"/>
      <c r="T235" s="170"/>
      <c r="U235" s="170"/>
      <c r="V235" s="170"/>
      <c r="W235" s="170"/>
      <c r="X235" s="170"/>
      <c r="Y235" s="170"/>
      <c r="Z235" s="170"/>
      <c r="AA235" s="170"/>
    </row>
    <row r="236" ht="12.75" customHeight="1">
      <c r="A236" s="173"/>
      <c r="B236" s="170"/>
      <c r="C236" s="174"/>
      <c r="D236" s="173"/>
      <c r="E236" s="173"/>
      <c r="F236" s="170"/>
      <c r="G236" s="172"/>
      <c r="H236" s="170"/>
      <c r="I236" s="170"/>
      <c r="J236" s="170"/>
      <c r="K236" s="170"/>
      <c r="L236" s="170"/>
      <c r="M236" s="170"/>
      <c r="N236" s="170"/>
      <c r="O236" s="170"/>
      <c r="P236" s="170"/>
      <c r="Q236" s="170"/>
      <c r="R236" s="170"/>
      <c r="S236" s="170"/>
      <c r="T236" s="170"/>
      <c r="U236" s="170"/>
      <c r="V236" s="170"/>
      <c r="W236" s="170"/>
      <c r="X236" s="170"/>
      <c r="Y236" s="170"/>
      <c r="Z236" s="170"/>
      <c r="AA236" s="170"/>
    </row>
    <row r="237" ht="12.75" customHeight="1">
      <c r="A237" s="173"/>
      <c r="B237" s="170"/>
      <c r="C237" s="174"/>
      <c r="D237" s="173"/>
      <c r="E237" s="173"/>
      <c r="F237" s="170"/>
      <c r="G237" s="172"/>
      <c r="H237" s="170"/>
      <c r="I237" s="170"/>
      <c r="J237" s="170"/>
      <c r="K237" s="170"/>
      <c r="L237" s="170"/>
      <c r="M237" s="170"/>
      <c r="N237" s="170"/>
      <c r="O237" s="170"/>
      <c r="P237" s="170"/>
      <c r="Q237" s="170"/>
      <c r="R237" s="170"/>
      <c r="S237" s="170"/>
      <c r="T237" s="170"/>
      <c r="U237" s="170"/>
      <c r="V237" s="170"/>
      <c r="W237" s="170"/>
      <c r="X237" s="170"/>
      <c r="Y237" s="170"/>
      <c r="Z237" s="170"/>
      <c r="AA237" s="170"/>
    </row>
    <row r="238" ht="12.75" customHeight="1">
      <c r="A238" s="173"/>
      <c r="B238" s="170"/>
      <c r="C238" s="174"/>
      <c r="D238" s="173"/>
      <c r="E238" s="173"/>
      <c r="F238" s="170"/>
      <c r="G238" s="172"/>
      <c r="H238" s="170"/>
      <c r="I238" s="170"/>
      <c r="J238" s="170"/>
      <c r="K238" s="170"/>
      <c r="L238" s="170"/>
      <c r="M238" s="170"/>
      <c r="N238" s="170"/>
      <c r="O238" s="170"/>
      <c r="P238" s="170"/>
      <c r="Q238" s="170"/>
      <c r="R238" s="170"/>
      <c r="S238" s="170"/>
      <c r="T238" s="170"/>
      <c r="U238" s="170"/>
      <c r="V238" s="170"/>
      <c r="W238" s="170"/>
      <c r="X238" s="170"/>
      <c r="Y238" s="170"/>
      <c r="Z238" s="170"/>
      <c r="AA238" s="170"/>
    </row>
    <row r="239" ht="12.75" customHeight="1">
      <c r="A239" s="173"/>
      <c r="B239" s="170"/>
      <c r="C239" s="174"/>
      <c r="D239" s="173"/>
      <c r="E239" s="173"/>
      <c r="F239" s="170"/>
      <c r="G239" s="172"/>
      <c r="H239" s="170"/>
      <c r="I239" s="170"/>
      <c r="J239" s="170"/>
      <c r="K239" s="170"/>
      <c r="L239" s="170"/>
      <c r="M239" s="170"/>
      <c r="N239" s="170"/>
      <c r="O239" s="170"/>
      <c r="P239" s="170"/>
      <c r="Q239" s="170"/>
      <c r="R239" s="170"/>
      <c r="S239" s="170"/>
      <c r="T239" s="170"/>
      <c r="U239" s="170"/>
      <c r="V239" s="170"/>
      <c r="W239" s="170"/>
      <c r="X239" s="170"/>
      <c r="Y239" s="170"/>
      <c r="Z239" s="170"/>
      <c r="AA239" s="170"/>
    </row>
    <row r="240" ht="12.75" customHeight="1">
      <c r="A240" s="173"/>
      <c r="B240" s="170"/>
      <c r="C240" s="174"/>
      <c r="D240" s="173"/>
      <c r="E240" s="173"/>
      <c r="F240" s="170"/>
      <c r="G240" s="172"/>
      <c r="H240" s="170"/>
      <c r="I240" s="170"/>
      <c r="J240" s="170"/>
      <c r="K240" s="170"/>
      <c r="L240" s="170"/>
      <c r="M240" s="170"/>
      <c r="N240" s="170"/>
      <c r="O240" s="170"/>
      <c r="P240" s="170"/>
      <c r="Q240" s="170"/>
      <c r="R240" s="170"/>
      <c r="S240" s="170"/>
      <c r="T240" s="170"/>
      <c r="U240" s="170"/>
      <c r="V240" s="170"/>
      <c r="W240" s="170"/>
      <c r="X240" s="170"/>
      <c r="Y240" s="170"/>
      <c r="Z240" s="170"/>
      <c r="AA240" s="170"/>
    </row>
    <row r="241" ht="12.75" customHeight="1">
      <c r="A241" s="173"/>
      <c r="B241" s="170"/>
      <c r="C241" s="174"/>
      <c r="D241" s="173"/>
      <c r="E241" s="173"/>
      <c r="F241" s="170"/>
      <c r="G241" s="172"/>
      <c r="H241" s="170"/>
      <c r="I241" s="170"/>
      <c r="J241" s="170"/>
      <c r="K241" s="170"/>
      <c r="L241" s="170"/>
      <c r="M241" s="170"/>
      <c r="N241" s="170"/>
      <c r="O241" s="170"/>
      <c r="P241" s="170"/>
      <c r="Q241" s="170"/>
      <c r="R241" s="170"/>
      <c r="S241" s="170"/>
      <c r="T241" s="170"/>
      <c r="U241" s="170"/>
      <c r="V241" s="170"/>
      <c r="W241" s="170"/>
      <c r="X241" s="170"/>
      <c r="Y241" s="170"/>
      <c r="Z241" s="170"/>
      <c r="AA241" s="170"/>
    </row>
    <row r="242" ht="12.75" customHeight="1">
      <c r="A242" s="173"/>
      <c r="B242" s="170"/>
      <c r="C242" s="174"/>
      <c r="D242" s="173"/>
      <c r="E242" s="173"/>
      <c r="F242" s="170"/>
      <c r="G242" s="172"/>
      <c r="H242" s="170"/>
      <c r="I242" s="170"/>
      <c r="J242" s="170"/>
      <c r="K242" s="170"/>
      <c r="L242" s="170"/>
      <c r="M242" s="170"/>
      <c r="N242" s="170"/>
      <c r="O242" s="170"/>
      <c r="P242" s="170"/>
      <c r="Q242" s="170"/>
      <c r="R242" s="170"/>
      <c r="S242" s="170"/>
      <c r="T242" s="170"/>
      <c r="U242" s="170"/>
      <c r="V242" s="170"/>
      <c r="W242" s="170"/>
      <c r="X242" s="170"/>
      <c r="Y242" s="170"/>
      <c r="Z242" s="170"/>
      <c r="AA242" s="170"/>
    </row>
    <row r="243" ht="12.75" customHeight="1">
      <c r="A243" s="173"/>
      <c r="B243" s="170"/>
      <c r="C243" s="174"/>
      <c r="D243" s="173"/>
      <c r="E243" s="173"/>
      <c r="F243" s="170"/>
      <c r="G243" s="172"/>
      <c r="H243" s="170"/>
      <c r="I243" s="170"/>
      <c r="J243" s="170"/>
      <c r="K243" s="170"/>
      <c r="L243" s="170"/>
      <c r="M243" s="170"/>
      <c r="N243" s="170"/>
      <c r="O243" s="170"/>
      <c r="P243" s="170"/>
      <c r="Q243" s="170"/>
      <c r="R243" s="170"/>
      <c r="S243" s="170"/>
      <c r="T243" s="170"/>
      <c r="U243" s="170"/>
      <c r="V243" s="170"/>
      <c r="W243" s="170"/>
      <c r="X243" s="170"/>
      <c r="Y243" s="170"/>
      <c r="Z243" s="170"/>
      <c r="AA243" s="170"/>
    </row>
    <row r="244" ht="12.75" customHeight="1">
      <c r="A244" s="173"/>
      <c r="B244" s="170"/>
      <c r="C244" s="174"/>
      <c r="D244" s="173"/>
      <c r="E244" s="173"/>
      <c r="F244" s="170"/>
      <c r="G244" s="172"/>
      <c r="H244" s="170"/>
      <c r="I244" s="170"/>
      <c r="J244" s="170"/>
      <c r="K244" s="170"/>
      <c r="L244" s="170"/>
      <c r="M244" s="170"/>
      <c r="N244" s="170"/>
      <c r="O244" s="170"/>
      <c r="P244" s="170"/>
      <c r="Q244" s="170"/>
      <c r="R244" s="170"/>
      <c r="S244" s="170"/>
      <c r="T244" s="170"/>
      <c r="U244" s="170"/>
      <c r="V244" s="170"/>
      <c r="W244" s="170"/>
      <c r="X244" s="170"/>
      <c r="Y244" s="170"/>
      <c r="Z244" s="170"/>
      <c r="AA244" s="170"/>
    </row>
    <row r="245" ht="12.75" customHeight="1">
      <c r="A245" s="173"/>
      <c r="B245" s="170"/>
      <c r="C245" s="174"/>
      <c r="D245" s="173"/>
      <c r="E245" s="173"/>
      <c r="F245" s="170"/>
      <c r="G245" s="172"/>
      <c r="H245" s="170"/>
      <c r="I245" s="170"/>
      <c r="J245" s="170"/>
      <c r="K245" s="170"/>
      <c r="L245" s="170"/>
      <c r="M245" s="170"/>
      <c r="N245" s="170"/>
      <c r="O245" s="170"/>
      <c r="P245" s="170"/>
      <c r="Q245" s="170"/>
      <c r="R245" s="170"/>
      <c r="S245" s="170"/>
      <c r="T245" s="170"/>
      <c r="U245" s="170"/>
      <c r="V245" s="170"/>
      <c r="W245" s="170"/>
      <c r="X245" s="170"/>
      <c r="Y245" s="170"/>
      <c r="Z245" s="170"/>
      <c r="AA245" s="170"/>
    </row>
    <row r="246" ht="12.75" customHeight="1">
      <c r="A246" s="173"/>
      <c r="B246" s="170"/>
      <c r="C246" s="174"/>
      <c r="D246" s="173"/>
      <c r="E246" s="173"/>
      <c r="F246" s="170"/>
      <c r="G246" s="172"/>
      <c r="H246" s="170"/>
      <c r="I246" s="170"/>
      <c r="J246" s="170"/>
      <c r="K246" s="170"/>
      <c r="L246" s="170"/>
      <c r="M246" s="170"/>
      <c r="N246" s="170"/>
      <c r="O246" s="170"/>
      <c r="P246" s="170"/>
      <c r="Q246" s="170"/>
      <c r="R246" s="170"/>
      <c r="S246" s="170"/>
      <c r="T246" s="170"/>
      <c r="U246" s="170"/>
      <c r="V246" s="170"/>
      <c r="W246" s="170"/>
      <c r="X246" s="170"/>
      <c r="Y246" s="170"/>
      <c r="Z246" s="170"/>
      <c r="AA246" s="170"/>
    </row>
    <row r="247" ht="12.75" customHeight="1">
      <c r="A247" s="173"/>
      <c r="B247" s="170"/>
      <c r="C247" s="174"/>
      <c r="D247" s="173"/>
      <c r="E247" s="173"/>
      <c r="F247" s="170"/>
      <c r="G247" s="172"/>
      <c r="H247" s="170"/>
      <c r="I247" s="170"/>
      <c r="J247" s="170"/>
      <c r="K247" s="170"/>
      <c r="L247" s="170"/>
      <c r="M247" s="170"/>
      <c r="N247" s="170"/>
      <c r="O247" s="170"/>
      <c r="P247" s="170"/>
      <c r="Q247" s="170"/>
      <c r="R247" s="170"/>
      <c r="S247" s="170"/>
      <c r="T247" s="170"/>
      <c r="U247" s="170"/>
      <c r="V247" s="170"/>
      <c r="W247" s="170"/>
      <c r="X247" s="170"/>
      <c r="Y247" s="170"/>
      <c r="Z247" s="170"/>
      <c r="AA247" s="170"/>
    </row>
    <row r="248" ht="12.75" customHeight="1">
      <c r="A248" s="173"/>
      <c r="B248" s="170"/>
      <c r="C248" s="174"/>
      <c r="D248" s="173"/>
      <c r="E248" s="173"/>
      <c r="F248" s="170"/>
      <c r="G248" s="172"/>
      <c r="H248" s="170"/>
      <c r="I248" s="170"/>
      <c r="J248" s="170"/>
      <c r="K248" s="170"/>
      <c r="L248" s="170"/>
      <c r="M248" s="170"/>
      <c r="N248" s="170"/>
      <c r="O248" s="170"/>
      <c r="P248" s="170"/>
      <c r="Q248" s="170"/>
      <c r="R248" s="170"/>
      <c r="S248" s="170"/>
      <c r="T248" s="170"/>
      <c r="U248" s="170"/>
      <c r="V248" s="170"/>
      <c r="W248" s="170"/>
      <c r="X248" s="170"/>
      <c r="Y248" s="170"/>
      <c r="Z248" s="170"/>
      <c r="AA248" s="170"/>
    </row>
    <row r="249" ht="12.75" customHeight="1">
      <c r="A249" s="173"/>
      <c r="B249" s="170"/>
      <c r="C249" s="174"/>
      <c r="D249" s="173"/>
      <c r="E249" s="173"/>
      <c r="F249" s="170"/>
      <c r="G249" s="172"/>
      <c r="H249" s="170"/>
      <c r="I249" s="170"/>
      <c r="J249" s="170"/>
      <c r="K249" s="170"/>
      <c r="L249" s="170"/>
      <c r="M249" s="170"/>
      <c r="N249" s="170"/>
      <c r="O249" s="170"/>
      <c r="P249" s="170"/>
      <c r="Q249" s="170"/>
      <c r="R249" s="170"/>
      <c r="S249" s="170"/>
      <c r="T249" s="170"/>
      <c r="U249" s="170"/>
      <c r="V249" s="170"/>
      <c r="W249" s="170"/>
      <c r="X249" s="170"/>
      <c r="Y249" s="170"/>
      <c r="Z249" s="170"/>
      <c r="AA249" s="170"/>
    </row>
    <row r="250" ht="12.75" customHeight="1">
      <c r="A250" s="173"/>
      <c r="B250" s="170"/>
      <c r="C250" s="174"/>
      <c r="D250" s="173"/>
      <c r="E250" s="173"/>
      <c r="F250" s="170"/>
      <c r="G250" s="172"/>
      <c r="H250" s="170"/>
      <c r="I250" s="170"/>
      <c r="J250" s="170"/>
      <c r="K250" s="170"/>
      <c r="L250" s="170"/>
      <c r="M250" s="170"/>
      <c r="N250" s="170"/>
      <c r="O250" s="170"/>
      <c r="P250" s="170"/>
      <c r="Q250" s="170"/>
      <c r="R250" s="170"/>
      <c r="S250" s="170"/>
      <c r="T250" s="170"/>
      <c r="U250" s="170"/>
      <c r="V250" s="170"/>
      <c r="W250" s="170"/>
      <c r="X250" s="170"/>
      <c r="Y250" s="170"/>
      <c r="Z250" s="170"/>
      <c r="AA250" s="170"/>
    </row>
    <row r="251" ht="12.75" customHeight="1">
      <c r="A251" s="173"/>
      <c r="B251" s="170"/>
      <c r="C251" s="174"/>
      <c r="D251" s="173"/>
      <c r="E251" s="173"/>
      <c r="F251" s="170"/>
      <c r="G251" s="172"/>
      <c r="H251" s="170"/>
      <c r="I251" s="170"/>
      <c r="J251" s="170"/>
      <c r="K251" s="170"/>
      <c r="L251" s="170"/>
      <c r="M251" s="170"/>
      <c r="N251" s="170"/>
      <c r="O251" s="170"/>
      <c r="P251" s="170"/>
      <c r="Q251" s="170"/>
      <c r="R251" s="170"/>
      <c r="S251" s="170"/>
      <c r="T251" s="170"/>
      <c r="U251" s="170"/>
      <c r="V251" s="170"/>
      <c r="W251" s="170"/>
      <c r="X251" s="170"/>
      <c r="Y251" s="170"/>
      <c r="Z251" s="170"/>
      <c r="AA251" s="170"/>
    </row>
    <row r="252" ht="12.75" customHeight="1">
      <c r="A252" s="173"/>
      <c r="B252" s="170"/>
      <c r="C252" s="174"/>
      <c r="D252" s="173"/>
      <c r="E252" s="173"/>
      <c r="F252" s="170"/>
      <c r="G252" s="172"/>
      <c r="H252" s="170"/>
      <c r="I252" s="170"/>
      <c r="J252" s="170"/>
      <c r="K252" s="170"/>
      <c r="L252" s="170"/>
      <c r="M252" s="170"/>
      <c r="N252" s="170"/>
      <c r="O252" s="170"/>
      <c r="P252" s="170"/>
      <c r="Q252" s="170"/>
      <c r="R252" s="170"/>
      <c r="S252" s="170"/>
      <c r="T252" s="170"/>
      <c r="U252" s="170"/>
      <c r="V252" s="170"/>
      <c r="W252" s="170"/>
      <c r="X252" s="170"/>
      <c r="Y252" s="170"/>
      <c r="Z252" s="170"/>
      <c r="AA252" s="170"/>
    </row>
    <row r="253" ht="12.75" customHeight="1">
      <c r="A253" s="173"/>
      <c r="B253" s="170"/>
      <c r="C253" s="174"/>
      <c r="D253" s="173"/>
      <c r="E253" s="173"/>
      <c r="F253" s="170"/>
      <c r="G253" s="172"/>
      <c r="H253" s="170"/>
      <c r="I253" s="170"/>
      <c r="J253" s="170"/>
      <c r="K253" s="170"/>
      <c r="L253" s="170"/>
      <c r="M253" s="170"/>
      <c r="N253" s="170"/>
      <c r="O253" s="170"/>
      <c r="P253" s="170"/>
      <c r="Q253" s="170"/>
      <c r="R253" s="170"/>
      <c r="S253" s="170"/>
      <c r="T253" s="170"/>
      <c r="U253" s="170"/>
      <c r="V253" s="170"/>
      <c r="W253" s="170"/>
      <c r="X253" s="170"/>
      <c r="Y253" s="170"/>
      <c r="Z253" s="170"/>
      <c r="AA253" s="170"/>
    </row>
    <row r="254" ht="12.75" customHeight="1">
      <c r="A254" s="173"/>
      <c r="B254" s="170"/>
      <c r="C254" s="174"/>
      <c r="D254" s="173"/>
      <c r="E254" s="173"/>
      <c r="F254" s="170"/>
      <c r="G254" s="172"/>
      <c r="H254" s="170"/>
      <c r="I254" s="170"/>
      <c r="J254" s="170"/>
      <c r="K254" s="170"/>
      <c r="L254" s="170"/>
      <c r="M254" s="170"/>
      <c r="N254" s="170"/>
      <c r="O254" s="170"/>
      <c r="P254" s="170"/>
      <c r="Q254" s="170"/>
      <c r="R254" s="170"/>
      <c r="S254" s="170"/>
      <c r="T254" s="170"/>
      <c r="U254" s="170"/>
      <c r="V254" s="170"/>
      <c r="W254" s="170"/>
      <c r="X254" s="170"/>
      <c r="Y254" s="170"/>
      <c r="Z254" s="170"/>
      <c r="AA254" s="170"/>
    </row>
    <row r="255" ht="12.75" customHeight="1">
      <c r="A255" s="173"/>
      <c r="B255" s="170"/>
      <c r="C255" s="174"/>
      <c r="D255" s="173"/>
      <c r="E255" s="173"/>
      <c r="F255" s="170"/>
      <c r="G255" s="172"/>
      <c r="H255" s="170"/>
      <c r="I255" s="170"/>
      <c r="J255" s="170"/>
      <c r="K255" s="170"/>
      <c r="L255" s="170"/>
      <c r="M255" s="170"/>
      <c r="N255" s="170"/>
      <c r="O255" s="170"/>
      <c r="P255" s="170"/>
      <c r="Q255" s="170"/>
      <c r="R255" s="170"/>
      <c r="S255" s="170"/>
      <c r="T255" s="170"/>
      <c r="U255" s="170"/>
      <c r="V255" s="170"/>
      <c r="W255" s="170"/>
      <c r="X255" s="170"/>
      <c r="Y255" s="170"/>
      <c r="Z255" s="170"/>
      <c r="AA255" s="170"/>
    </row>
    <row r="256" ht="12.75" customHeight="1">
      <c r="A256" s="173"/>
      <c r="B256" s="170"/>
      <c r="C256" s="174"/>
      <c r="D256" s="173"/>
      <c r="E256" s="173"/>
      <c r="F256" s="170"/>
      <c r="G256" s="172"/>
      <c r="H256" s="170"/>
      <c r="I256" s="170"/>
      <c r="J256" s="170"/>
      <c r="K256" s="170"/>
      <c r="L256" s="170"/>
      <c r="M256" s="170"/>
      <c r="N256" s="170"/>
      <c r="O256" s="170"/>
      <c r="P256" s="170"/>
      <c r="Q256" s="170"/>
      <c r="R256" s="170"/>
      <c r="S256" s="170"/>
      <c r="T256" s="170"/>
      <c r="U256" s="170"/>
      <c r="V256" s="170"/>
      <c r="W256" s="170"/>
      <c r="X256" s="170"/>
      <c r="Y256" s="170"/>
      <c r="Z256" s="170"/>
      <c r="AA256" s="170"/>
    </row>
    <row r="257" ht="12.75" customHeight="1">
      <c r="A257" s="173"/>
      <c r="B257" s="170"/>
      <c r="C257" s="174"/>
      <c r="D257" s="173"/>
      <c r="E257" s="173"/>
      <c r="F257" s="170"/>
      <c r="G257" s="172"/>
      <c r="H257" s="170"/>
      <c r="I257" s="170"/>
      <c r="J257" s="170"/>
      <c r="K257" s="170"/>
      <c r="L257" s="170"/>
      <c r="M257" s="170"/>
      <c r="N257" s="170"/>
      <c r="O257" s="170"/>
      <c r="P257" s="170"/>
      <c r="Q257" s="170"/>
      <c r="R257" s="170"/>
      <c r="S257" s="170"/>
      <c r="T257" s="170"/>
      <c r="U257" s="170"/>
      <c r="V257" s="170"/>
      <c r="W257" s="170"/>
      <c r="X257" s="170"/>
      <c r="Y257" s="170"/>
      <c r="Z257" s="170"/>
      <c r="AA257" s="170"/>
    </row>
    <row r="258" ht="12.75" customHeight="1">
      <c r="A258" s="173"/>
      <c r="B258" s="170"/>
      <c r="C258" s="174"/>
      <c r="D258" s="173"/>
      <c r="E258" s="173"/>
      <c r="F258" s="170"/>
      <c r="G258" s="172"/>
      <c r="H258" s="170"/>
      <c r="I258" s="170"/>
      <c r="J258" s="170"/>
      <c r="K258" s="170"/>
      <c r="L258" s="170"/>
      <c r="M258" s="170"/>
      <c r="N258" s="170"/>
      <c r="O258" s="170"/>
      <c r="P258" s="170"/>
      <c r="Q258" s="170"/>
      <c r="R258" s="170"/>
      <c r="S258" s="170"/>
      <c r="T258" s="170"/>
      <c r="U258" s="170"/>
      <c r="V258" s="170"/>
      <c r="W258" s="170"/>
      <c r="X258" s="170"/>
      <c r="Y258" s="170"/>
      <c r="Z258" s="170"/>
      <c r="AA258" s="170"/>
    </row>
    <row r="259" ht="12.75" customHeight="1">
      <c r="A259" s="173"/>
      <c r="B259" s="170"/>
      <c r="C259" s="174"/>
      <c r="D259" s="173"/>
      <c r="E259" s="173"/>
      <c r="F259" s="170"/>
      <c r="G259" s="172"/>
      <c r="H259" s="170"/>
      <c r="I259" s="170"/>
      <c r="J259" s="170"/>
      <c r="K259" s="170"/>
      <c r="L259" s="170"/>
      <c r="M259" s="170"/>
      <c r="N259" s="170"/>
      <c r="O259" s="170"/>
      <c r="P259" s="170"/>
      <c r="Q259" s="170"/>
      <c r="R259" s="170"/>
      <c r="S259" s="170"/>
      <c r="T259" s="170"/>
      <c r="U259" s="170"/>
      <c r="V259" s="170"/>
      <c r="W259" s="170"/>
      <c r="X259" s="170"/>
      <c r="Y259" s="170"/>
      <c r="Z259" s="170"/>
      <c r="AA259" s="170"/>
    </row>
    <row r="260" ht="12.75" customHeight="1">
      <c r="A260" s="173"/>
      <c r="B260" s="170"/>
      <c r="C260" s="174"/>
      <c r="D260" s="173"/>
      <c r="E260" s="173"/>
      <c r="F260" s="170"/>
      <c r="G260" s="172"/>
      <c r="H260" s="170"/>
      <c r="I260" s="170"/>
      <c r="J260" s="170"/>
      <c r="K260" s="170"/>
      <c r="L260" s="170"/>
      <c r="M260" s="170"/>
      <c r="N260" s="170"/>
      <c r="O260" s="170"/>
      <c r="P260" s="170"/>
      <c r="Q260" s="170"/>
      <c r="R260" s="170"/>
      <c r="S260" s="170"/>
      <c r="T260" s="170"/>
      <c r="U260" s="170"/>
      <c r="V260" s="170"/>
      <c r="W260" s="170"/>
      <c r="X260" s="170"/>
      <c r="Y260" s="170"/>
      <c r="Z260" s="170"/>
      <c r="AA260" s="170"/>
    </row>
    <row r="261" ht="12.75" customHeight="1">
      <c r="A261" s="173"/>
      <c r="B261" s="170"/>
      <c r="C261" s="174"/>
      <c r="D261" s="173"/>
      <c r="E261" s="173"/>
      <c r="F261" s="170"/>
      <c r="G261" s="172"/>
      <c r="H261" s="170"/>
      <c r="I261" s="170"/>
      <c r="J261" s="170"/>
      <c r="K261" s="170"/>
      <c r="L261" s="170"/>
      <c r="M261" s="170"/>
      <c r="N261" s="170"/>
      <c r="O261" s="170"/>
      <c r="P261" s="170"/>
      <c r="Q261" s="170"/>
      <c r="R261" s="170"/>
      <c r="S261" s="170"/>
      <c r="T261" s="170"/>
      <c r="U261" s="170"/>
      <c r="V261" s="170"/>
      <c r="W261" s="170"/>
      <c r="X261" s="170"/>
      <c r="Y261" s="170"/>
      <c r="Z261" s="170"/>
      <c r="AA261" s="170"/>
    </row>
    <row r="262" ht="12.75" customHeight="1">
      <c r="A262" s="173"/>
      <c r="B262" s="170"/>
      <c r="C262" s="174"/>
      <c r="D262" s="173"/>
      <c r="E262" s="173"/>
      <c r="F262" s="170"/>
      <c r="G262" s="172"/>
      <c r="H262" s="170"/>
      <c r="I262" s="170"/>
      <c r="J262" s="170"/>
      <c r="K262" s="170"/>
      <c r="L262" s="170"/>
      <c r="M262" s="170"/>
      <c r="N262" s="170"/>
      <c r="O262" s="170"/>
      <c r="P262" s="170"/>
      <c r="Q262" s="170"/>
      <c r="R262" s="170"/>
      <c r="S262" s="170"/>
      <c r="T262" s="170"/>
      <c r="U262" s="170"/>
      <c r="V262" s="170"/>
      <c r="W262" s="170"/>
      <c r="X262" s="170"/>
      <c r="Y262" s="170"/>
      <c r="Z262" s="170"/>
      <c r="AA262" s="170"/>
    </row>
    <row r="263" ht="12.75" customHeight="1">
      <c r="A263" s="173"/>
      <c r="B263" s="170"/>
      <c r="C263" s="174"/>
      <c r="D263" s="173"/>
      <c r="E263" s="173"/>
      <c r="F263" s="170"/>
      <c r="G263" s="172"/>
      <c r="H263" s="170"/>
      <c r="I263" s="170"/>
      <c r="J263" s="170"/>
      <c r="K263" s="170"/>
      <c r="L263" s="170"/>
      <c r="M263" s="170"/>
      <c r="N263" s="170"/>
      <c r="O263" s="170"/>
      <c r="P263" s="170"/>
      <c r="Q263" s="170"/>
      <c r="R263" s="170"/>
      <c r="S263" s="170"/>
      <c r="T263" s="170"/>
      <c r="U263" s="170"/>
      <c r="V263" s="170"/>
      <c r="W263" s="170"/>
      <c r="X263" s="170"/>
      <c r="Y263" s="170"/>
      <c r="Z263" s="170"/>
      <c r="AA263" s="170"/>
    </row>
    <row r="264" ht="12.75" customHeight="1">
      <c r="A264" s="173"/>
      <c r="B264" s="170"/>
      <c r="C264" s="174"/>
      <c r="D264" s="173"/>
      <c r="E264" s="173"/>
      <c r="F264" s="170"/>
      <c r="G264" s="172"/>
      <c r="H264" s="170"/>
      <c r="I264" s="170"/>
      <c r="J264" s="170"/>
      <c r="K264" s="170"/>
      <c r="L264" s="170"/>
      <c r="M264" s="170"/>
      <c r="N264" s="170"/>
      <c r="O264" s="170"/>
      <c r="P264" s="170"/>
      <c r="Q264" s="170"/>
      <c r="R264" s="170"/>
      <c r="S264" s="170"/>
      <c r="T264" s="170"/>
      <c r="U264" s="170"/>
      <c r="V264" s="170"/>
      <c r="W264" s="170"/>
      <c r="X264" s="170"/>
      <c r="Y264" s="170"/>
      <c r="Z264" s="170"/>
      <c r="AA264" s="170"/>
    </row>
    <row r="265" ht="12.75" customHeight="1">
      <c r="A265" s="173"/>
      <c r="B265" s="170"/>
      <c r="C265" s="174"/>
      <c r="D265" s="173"/>
      <c r="E265" s="173"/>
      <c r="F265" s="170"/>
      <c r="G265" s="172"/>
      <c r="H265" s="170"/>
      <c r="I265" s="170"/>
      <c r="J265" s="170"/>
      <c r="K265" s="170"/>
      <c r="L265" s="170"/>
      <c r="M265" s="170"/>
      <c r="N265" s="170"/>
      <c r="O265" s="170"/>
      <c r="P265" s="170"/>
      <c r="Q265" s="170"/>
      <c r="R265" s="170"/>
      <c r="S265" s="170"/>
      <c r="T265" s="170"/>
      <c r="U265" s="170"/>
      <c r="V265" s="170"/>
      <c r="W265" s="170"/>
      <c r="X265" s="170"/>
      <c r="Y265" s="170"/>
      <c r="Z265" s="170"/>
      <c r="AA265" s="170"/>
    </row>
    <row r="266" ht="12.75" customHeight="1">
      <c r="A266" s="173"/>
      <c r="B266" s="170"/>
      <c r="C266" s="174"/>
      <c r="D266" s="173"/>
      <c r="E266" s="173"/>
      <c r="F266" s="170"/>
      <c r="G266" s="172"/>
      <c r="H266" s="170"/>
      <c r="I266" s="170"/>
      <c r="J266" s="170"/>
      <c r="K266" s="170"/>
      <c r="L266" s="170"/>
      <c r="M266" s="170"/>
      <c r="N266" s="170"/>
      <c r="O266" s="170"/>
      <c r="P266" s="170"/>
      <c r="Q266" s="170"/>
      <c r="R266" s="170"/>
      <c r="S266" s="170"/>
      <c r="T266" s="170"/>
      <c r="U266" s="170"/>
      <c r="V266" s="170"/>
      <c r="W266" s="170"/>
      <c r="X266" s="170"/>
      <c r="Y266" s="170"/>
      <c r="Z266" s="170"/>
      <c r="AA266" s="170"/>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40:B40"/>
    <mergeCell ref="E40:F40"/>
    <mergeCell ref="A58:C58"/>
    <mergeCell ref="A1:C1"/>
    <mergeCell ref="E1:G1"/>
    <mergeCell ref="A2:F2"/>
    <mergeCell ref="A4:B4"/>
    <mergeCell ref="E4:F4"/>
    <mergeCell ref="A22:B22"/>
    <mergeCell ref="E22:F22"/>
  </mergeCells>
  <printOptions/>
  <pageMargins bottom="0.1968503937007874" footer="0.0" header="0.0" left="0.1968503937007874" right="0.1968503937007874" top="0.1968503937007874"/>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5.43"/>
    <col customWidth="1" min="3" max="3" width="12.57"/>
    <col customWidth="1" min="4" max="4" width="10.86"/>
    <col customWidth="1" min="5" max="5" width="5.43"/>
    <col customWidth="1" min="6" max="6" width="16.71"/>
    <col customWidth="1" min="7" max="7" width="3.14"/>
    <col customWidth="1" min="8" max="8" width="4.57"/>
    <col customWidth="1" min="9" max="9" width="3.14"/>
    <col customWidth="1" min="10" max="10" width="8.57"/>
    <col customWidth="1" min="11" max="11" width="29.0"/>
  </cols>
  <sheetData>
    <row r="1" ht="13.5" customHeight="1"/>
    <row r="2" ht="13.5" customHeight="1">
      <c r="A2" s="203">
        <v>1.0</v>
      </c>
      <c r="B2" s="204">
        <v>70703.0</v>
      </c>
      <c r="C2" s="205" t="s">
        <v>210</v>
      </c>
      <c r="D2" s="205" t="s">
        <v>211</v>
      </c>
      <c r="E2" s="206">
        <v>2008.0</v>
      </c>
      <c r="F2" s="207" t="s">
        <v>212</v>
      </c>
      <c r="G2" s="206" t="s">
        <v>213</v>
      </c>
      <c r="H2" s="206" t="s">
        <v>214</v>
      </c>
      <c r="I2" s="206" t="s">
        <v>215</v>
      </c>
      <c r="J2" s="208" t="str">
        <f t="shared" ref="J2:J210" si="1">IFS(F2="PINK! Liberec","PINK!",F2="Sokol Turnov","Turnov",F2="Jiskra Kam.Šenov","Ji KŠ",F2="Jiskra Nový Bor","NB",F2="SKST Liberec","SKST",F2="STAR Turnov","STAR",F2="TTC Jablonec","TTC J.",F2="ST Frýdlant","ST Fr.",F2="KMST Liberec","KMST",F2="B.  Jablonec n. N.","Bižu",F2="Loko Česká Lípa","ČL",F2="-","-",F2="AST K. Šenov","AST",F2="Spartak Chrastava","Chrast.", F2="Hrádek n.N.","Hrádek",F2="Jablonec n. J.","JnJ",F2="Nová Ves","N. Ves",F2="Jablonné v P.","Jablonné",F2="Sokol Víchová","Víchová",F2="Spartak Smržovka","Smržovka")</f>
        <v>PINK!</v>
      </c>
      <c r="K2" s="209" t="str">
        <f t="shared" ref="K2:K210" si="2">CONCATENATE(C2," ",D2," ",CHAR(40),A2,CHAR(41)," ",CHAR(40),J2,CHAR(41))</f>
        <v>Wolf Filip (1) (PINK!)</v>
      </c>
    </row>
    <row r="3" ht="13.5" customHeight="1">
      <c r="A3" s="210">
        <v>2.0</v>
      </c>
      <c r="B3" s="211">
        <v>78725.0</v>
      </c>
      <c r="C3" s="212" t="s">
        <v>216</v>
      </c>
      <c r="D3" s="212" t="s">
        <v>217</v>
      </c>
      <c r="E3" s="213">
        <v>2009.0</v>
      </c>
      <c r="F3" s="214" t="s">
        <v>218</v>
      </c>
      <c r="G3" s="213" t="s">
        <v>213</v>
      </c>
      <c r="H3" s="213" t="s">
        <v>214</v>
      </c>
      <c r="I3" s="213" t="s">
        <v>215</v>
      </c>
      <c r="J3" s="208" t="str">
        <f t="shared" si="1"/>
        <v>Bižu</v>
      </c>
      <c r="K3" s="209" t="str">
        <f t="shared" si="2"/>
        <v>Nypl Patrik (2) (Bižu)</v>
      </c>
    </row>
    <row r="4" ht="13.5" customHeight="1">
      <c r="A4" s="210">
        <v>3.0</v>
      </c>
      <c r="B4" s="211">
        <v>71105.0</v>
      </c>
      <c r="C4" s="212" t="s">
        <v>219</v>
      </c>
      <c r="D4" s="212" t="s">
        <v>220</v>
      </c>
      <c r="E4" s="213">
        <v>2011.0</v>
      </c>
      <c r="F4" s="214" t="s">
        <v>221</v>
      </c>
      <c r="G4" s="213" t="s">
        <v>213</v>
      </c>
      <c r="H4" s="213" t="s">
        <v>222</v>
      </c>
      <c r="I4" s="213" t="s">
        <v>215</v>
      </c>
      <c r="J4" s="208" t="str">
        <f t="shared" si="1"/>
        <v>Turnov</v>
      </c>
      <c r="K4" s="209" t="str">
        <f t="shared" si="2"/>
        <v>Csizmazia Antonín (3) (Turnov)</v>
      </c>
    </row>
    <row r="5" ht="13.5" customHeight="1">
      <c r="A5" s="210">
        <v>4.0</v>
      </c>
      <c r="B5" s="211">
        <v>84556.0</v>
      </c>
      <c r="C5" s="215" t="s">
        <v>223</v>
      </c>
      <c r="D5" s="215" t="s">
        <v>224</v>
      </c>
      <c r="E5" s="216">
        <v>2010.0</v>
      </c>
      <c r="F5" s="217" t="s">
        <v>225</v>
      </c>
      <c r="G5" s="216" t="s">
        <v>213</v>
      </c>
      <c r="H5" s="216" t="s">
        <v>222</v>
      </c>
      <c r="I5" s="216" t="s">
        <v>215</v>
      </c>
      <c r="J5" s="208" t="str">
        <f t="shared" si="1"/>
        <v>KMST</v>
      </c>
      <c r="K5" s="209" t="str">
        <f t="shared" si="2"/>
        <v>Vít Josef (4) (KMST)</v>
      </c>
      <c r="L5" s="218" t="b">
        <f>IF(K5=celkem!B5:B20,C5)</f>
        <v>0</v>
      </c>
    </row>
    <row r="6" ht="13.5" customHeight="1">
      <c r="A6" s="210">
        <v>5.0</v>
      </c>
      <c r="B6" s="211">
        <v>73621.0</v>
      </c>
      <c r="C6" s="212" t="s">
        <v>226</v>
      </c>
      <c r="D6" s="212" t="s">
        <v>227</v>
      </c>
      <c r="E6" s="213">
        <v>2008.0</v>
      </c>
      <c r="F6" s="212" t="s">
        <v>212</v>
      </c>
      <c r="G6" s="213" t="s">
        <v>213</v>
      </c>
      <c r="H6" s="213" t="s">
        <v>214</v>
      </c>
      <c r="I6" s="213" t="s">
        <v>215</v>
      </c>
      <c r="J6" s="208" t="str">
        <f t="shared" si="1"/>
        <v>PINK!</v>
      </c>
      <c r="K6" s="209" t="str">
        <f t="shared" si="2"/>
        <v>Brelka Zdeněk (5) (PINK!)</v>
      </c>
    </row>
    <row r="7" ht="13.5" customHeight="1">
      <c r="A7" s="210">
        <v>6.0</v>
      </c>
      <c r="B7" s="211">
        <v>66917.0</v>
      </c>
      <c r="C7" s="212" t="s">
        <v>228</v>
      </c>
      <c r="D7" s="212" t="s">
        <v>229</v>
      </c>
      <c r="E7" s="213">
        <v>2007.0</v>
      </c>
      <c r="F7" s="214" t="s">
        <v>212</v>
      </c>
      <c r="G7" s="213" t="s">
        <v>213</v>
      </c>
      <c r="H7" s="213" t="s">
        <v>230</v>
      </c>
      <c r="I7" s="213" t="s">
        <v>231</v>
      </c>
      <c r="J7" s="208" t="str">
        <f t="shared" si="1"/>
        <v>PINK!</v>
      </c>
      <c r="K7" s="209" t="str">
        <f t="shared" si="2"/>
        <v>Korpová Romana (6) (PINK!)</v>
      </c>
    </row>
    <row r="8" ht="13.5" customHeight="1">
      <c r="A8" s="210">
        <v>7.0</v>
      </c>
      <c r="B8" s="211">
        <v>75724.0</v>
      </c>
      <c r="C8" s="215" t="s">
        <v>232</v>
      </c>
      <c r="D8" s="215" t="s">
        <v>233</v>
      </c>
      <c r="E8" s="216">
        <v>2009.0</v>
      </c>
      <c r="F8" s="217" t="s">
        <v>234</v>
      </c>
      <c r="G8" s="216" t="s">
        <v>213</v>
      </c>
      <c r="H8" s="216" t="s">
        <v>214</v>
      </c>
      <c r="I8" s="216" t="s">
        <v>231</v>
      </c>
      <c r="J8" s="208" t="str">
        <f t="shared" si="1"/>
        <v>SKST</v>
      </c>
      <c r="K8" s="209" t="str">
        <f t="shared" si="2"/>
        <v>Ortová Pavlína (7) (SKST)</v>
      </c>
    </row>
    <row r="9" ht="13.5" customHeight="1">
      <c r="A9" s="210">
        <v>8.0</v>
      </c>
      <c r="B9" s="211">
        <v>75896.0</v>
      </c>
      <c r="C9" s="212" t="s">
        <v>235</v>
      </c>
      <c r="D9" s="212" t="s">
        <v>236</v>
      </c>
      <c r="E9" s="213">
        <v>2008.0</v>
      </c>
      <c r="F9" s="212" t="s">
        <v>234</v>
      </c>
      <c r="G9" s="213" t="s">
        <v>213</v>
      </c>
      <c r="H9" s="213" t="s">
        <v>214</v>
      </c>
      <c r="I9" s="213" t="s">
        <v>215</v>
      </c>
      <c r="J9" s="208" t="str">
        <f t="shared" si="1"/>
        <v>SKST</v>
      </c>
      <c r="K9" s="209" t="str">
        <f t="shared" si="2"/>
        <v>Faltus Dominik (8) (SKST)</v>
      </c>
    </row>
    <row r="10" ht="13.5" customHeight="1">
      <c r="A10" s="210">
        <v>9.0</v>
      </c>
      <c r="B10" s="211">
        <v>76527.0</v>
      </c>
      <c r="C10" s="212" t="s">
        <v>237</v>
      </c>
      <c r="D10" s="212" t="s">
        <v>223</v>
      </c>
      <c r="E10" s="213">
        <v>2010.0</v>
      </c>
      <c r="F10" s="214" t="s">
        <v>238</v>
      </c>
      <c r="G10" s="213" t="s">
        <v>213</v>
      </c>
      <c r="H10" s="213" t="s">
        <v>222</v>
      </c>
      <c r="I10" s="213" t="s">
        <v>215</v>
      </c>
      <c r="J10" s="208" t="str">
        <f t="shared" si="1"/>
        <v>NB</v>
      </c>
      <c r="K10" s="209" t="str">
        <f t="shared" si="2"/>
        <v>Černohub Vít (9) (NB)</v>
      </c>
    </row>
    <row r="11" ht="13.5" customHeight="1">
      <c r="A11" s="210">
        <v>10.0</v>
      </c>
      <c r="B11" s="211">
        <v>66914.0</v>
      </c>
      <c r="C11" s="212" t="s">
        <v>239</v>
      </c>
      <c r="D11" s="212" t="s">
        <v>240</v>
      </c>
      <c r="E11" s="213">
        <v>2010.0</v>
      </c>
      <c r="F11" s="214" t="s">
        <v>241</v>
      </c>
      <c r="G11" s="213" t="s">
        <v>213</v>
      </c>
      <c r="H11" s="213" t="s">
        <v>222</v>
      </c>
      <c r="I11" s="213" t="s">
        <v>215</v>
      </c>
      <c r="J11" s="208" t="str">
        <f t="shared" si="1"/>
        <v>Ji KŠ</v>
      </c>
      <c r="K11" s="209" t="str">
        <f t="shared" si="2"/>
        <v>Hanus Ondřej (10) (Ji KŠ)</v>
      </c>
    </row>
    <row r="12" ht="13.5" customHeight="1">
      <c r="A12" s="210">
        <v>11.0</v>
      </c>
      <c r="B12" s="211">
        <v>81285.0</v>
      </c>
      <c r="C12" s="212" t="s">
        <v>242</v>
      </c>
      <c r="D12" s="212" t="s">
        <v>243</v>
      </c>
      <c r="E12" s="213">
        <v>2012.0</v>
      </c>
      <c r="F12" s="212" t="s">
        <v>225</v>
      </c>
      <c r="G12" s="213" t="s">
        <v>213</v>
      </c>
      <c r="H12" s="213" t="s">
        <v>244</v>
      </c>
      <c r="I12" s="213" t="s">
        <v>215</v>
      </c>
      <c r="J12" s="208" t="str">
        <f t="shared" si="1"/>
        <v>KMST</v>
      </c>
      <c r="K12" s="209" t="str">
        <f t="shared" si="2"/>
        <v>Jungmann Matěj (11) (KMST)</v>
      </c>
    </row>
    <row r="13" ht="13.5" customHeight="1">
      <c r="A13" s="210">
        <v>12.0</v>
      </c>
      <c r="B13" s="211">
        <v>76156.0</v>
      </c>
      <c r="C13" s="212" t="s">
        <v>245</v>
      </c>
      <c r="D13" s="212" t="s">
        <v>246</v>
      </c>
      <c r="E13" s="213">
        <v>2009.0</v>
      </c>
      <c r="F13" s="214" t="s">
        <v>238</v>
      </c>
      <c r="G13" s="213" t="s">
        <v>213</v>
      </c>
      <c r="H13" s="213" t="s">
        <v>214</v>
      </c>
      <c r="I13" s="213" t="s">
        <v>231</v>
      </c>
      <c r="J13" s="208" t="str">
        <f t="shared" si="1"/>
        <v>NB</v>
      </c>
      <c r="K13" s="209" t="str">
        <f t="shared" si="2"/>
        <v>Čupcová Viktorie (12) (NB)</v>
      </c>
    </row>
    <row r="14" ht="13.5" customHeight="1">
      <c r="A14" s="210">
        <v>13.0</v>
      </c>
      <c r="B14" s="211">
        <v>84837.0</v>
      </c>
      <c r="C14" s="215" t="s">
        <v>247</v>
      </c>
      <c r="D14" s="215" t="s">
        <v>211</v>
      </c>
      <c r="E14" s="216">
        <v>2008.0</v>
      </c>
      <c r="F14" s="217" t="s">
        <v>212</v>
      </c>
      <c r="G14" s="216" t="s">
        <v>213</v>
      </c>
      <c r="H14" s="216" t="s">
        <v>214</v>
      </c>
      <c r="I14" s="216" t="s">
        <v>215</v>
      </c>
      <c r="J14" s="208" t="str">
        <f t="shared" si="1"/>
        <v>PINK!</v>
      </c>
      <c r="K14" s="209" t="str">
        <f t="shared" si="2"/>
        <v>Jungman Filip (13) (PINK!)</v>
      </c>
    </row>
    <row r="15" ht="13.5" customHeight="1">
      <c r="A15" s="210">
        <v>14.0</v>
      </c>
      <c r="B15" s="211">
        <v>75906.0</v>
      </c>
      <c r="C15" s="215" t="s">
        <v>248</v>
      </c>
      <c r="D15" s="215" t="s">
        <v>224</v>
      </c>
      <c r="E15" s="216">
        <v>2011.0</v>
      </c>
      <c r="F15" s="217" t="s">
        <v>234</v>
      </c>
      <c r="G15" s="216" t="s">
        <v>213</v>
      </c>
      <c r="H15" s="216" t="s">
        <v>222</v>
      </c>
      <c r="I15" s="216" t="s">
        <v>215</v>
      </c>
      <c r="J15" s="208" t="str">
        <f t="shared" si="1"/>
        <v>SKST</v>
      </c>
      <c r="K15" s="209" t="str">
        <f t="shared" si="2"/>
        <v>Perlík Josef (14) (SKST)</v>
      </c>
    </row>
    <row r="16" ht="13.5" customHeight="1">
      <c r="A16" s="210">
        <v>15.0</v>
      </c>
      <c r="B16" s="211">
        <v>68619.0</v>
      </c>
      <c r="C16" s="212" t="s">
        <v>249</v>
      </c>
      <c r="D16" s="212" t="s">
        <v>250</v>
      </c>
      <c r="E16" s="213">
        <v>2007.0</v>
      </c>
      <c r="F16" s="214" t="s">
        <v>212</v>
      </c>
      <c r="G16" s="213" t="s">
        <v>213</v>
      </c>
      <c r="H16" s="213" t="s">
        <v>230</v>
      </c>
      <c r="I16" s="213" t="s">
        <v>231</v>
      </c>
      <c r="J16" s="208" t="str">
        <f t="shared" si="1"/>
        <v>PINK!</v>
      </c>
      <c r="K16" s="209" t="str">
        <f t="shared" si="2"/>
        <v>Prousková Barbora (15) (PINK!)</v>
      </c>
    </row>
    <row r="17" ht="13.5" customHeight="1">
      <c r="A17" s="210">
        <v>16.0</v>
      </c>
      <c r="B17" s="211">
        <v>81434.0</v>
      </c>
      <c r="C17" s="215" t="s">
        <v>251</v>
      </c>
      <c r="D17" s="215" t="s">
        <v>250</v>
      </c>
      <c r="E17" s="216">
        <v>2010.0</v>
      </c>
      <c r="F17" s="217" t="s">
        <v>252</v>
      </c>
      <c r="G17" s="216" t="s">
        <v>213</v>
      </c>
      <c r="H17" s="216" t="s">
        <v>222</v>
      </c>
      <c r="I17" s="216" t="s">
        <v>231</v>
      </c>
      <c r="J17" s="208" t="str">
        <f t="shared" si="1"/>
        <v>STAR</v>
      </c>
      <c r="K17" s="209" t="str">
        <f t="shared" si="2"/>
        <v>Holubová Barbora (16) (STAR)</v>
      </c>
    </row>
    <row r="18" ht="13.5" customHeight="1">
      <c r="A18" s="210">
        <v>17.0</v>
      </c>
      <c r="B18" s="211">
        <v>69940.0</v>
      </c>
      <c r="C18" s="212" t="s">
        <v>253</v>
      </c>
      <c r="D18" s="212" t="s">
        <v>254</v>
      </c>
      <c r="E18" s="213">
        <v>2008.0</v>
      </c>
      <c r="F18" s="214" t="s">
        <v>221</v>
      </c>
      <c r="G18" s="213" t="s">
        <v>213</v>
      </c>
      <c r="H18" s="213" t="s">
        <v>214</v>
      </c>
      <c r="I18" s="213" t="s">
        <v>215</v>
      </c>
      <c r="J18" s="208" t="str">
        <f t="shared" si="1"/>
        <v>Turnov</v>
      </c>
      <c r="K18" s="209" t="str">
        <f t="shared" si="2"/>
        <v>Nechvíl Richard (17) (Turnov)</v>
      </c>
    </row>
    <row r="19" ht="13.5" customHeight="1">
      <c r="A19" s="210">
        <v>18.0</v>
      </c>
      <c r="B19" s="211">
        <v>80270.0</v>
      </c>
      <c r="C19" s="212" t="s">
        <v>255</v>
      </c>
      <c r="D19" s="212" t="s">
        <v>256</v>
      </c>
      <c r="E19" s="213">
        <v>2010.0</v>
      </c>
      <c r="F19" s="214" t="s">
        <v>212</v>
      </c>
      <c r="G19" s="213" t="s">
        <v>213</v>
      </c>
      <c r="H19" s="213" t="s">
        <v>222</v>
      </c>
      <c r="I19" s="213" t="s">
        <v>215</v>
      </c>
      <c r="J19" s="208" t="str">
        <f t="shared" si="1"/>
        <v>PINK!</v>
      </c>
      <c r="K19" s="209" t="str">
        <f t="shared" si="2"/>
        <v>Šťastný Jiří (18) (PINK!)</v>
      </c>
    </row>
    <row r="20" ht="13.5" customHeight="1">
      <c r="A20" s="210">
        <v>19.0</v>
      </c>
      <c r="B20" s="211">
        <v>66107.0</v>
      </c>
      <c r="C20" s="212" t="s">
        <v>257</v>
      </c>
      <c r="D20" s="212" t="s">
        <v>258</v>
      </c>
      <c r="E20" s="213">
        <v>2006.0</v>
      </c>
      <c r="F20" s="214" t="s">
        <v>234</v>
      </c>
      <c r="G20" s="213" t="s">
        <v>213</v>
      </c>
      <c r="H20" s="213" t="s">
        <v>230</v>
      </c>
      <c r="I20" s="213" t="s">
        <v>215</v>
      </c>
      <c r="J20" s="208" t="str">
        <f t="shared" si="1"/>
        <v>SKST</v>
      </c>
      <c r="K20" s="209" t="str">
        <f t="shared" si="2"/>
        <v>Vogel Jakub (19) (SKST)</v>
      </c>
    </row>
    <row r="21" ht="13.5" customHeight="1">
      <c r="A21" s="210">
        <v>20.0</v>
      </c>
      <c r="B21" s="211">
        <v>67313.0</v>
      </c>
      <c r="C21" s="212" t="s">
        <v>259</v>
      </c>
      <c r="D21" s="212" t="s">
        <v>217</v>
      </c>
      <c r="E21" s="213">
        <v>2008.0</v>
      </c>
      <c r="F21" s="214" t="s">
        <v>260</v>
      </c>
      <c r="G21" s="213" t="s">
        <v>213</v>
      </c>
      <c r="H21" s="213" t="s">
        <v>214</v>
      </c>
      <c r="I21" s="213" t="s">
        <v>215</v>
      </c>
      <c r="J21" s="208" t="str">
        <f t="shared" si="1"/>
        <v>AST</v>
      </c>
      <c r="K21" s="209" t="str">
        <f t="shared" si="2"/>
        <v>Komárek Patrik (20) (AST)</v>
      </c>
    </row>
    <row r="22" ht="13.5" customHeight="1">
      <c r="A22" s="210">
        <v>21.0</v>
      </c>
      <c r="B22" s="211">
        <v>69387.0</v>
      </c>
      <c r="C22" s="212" t="s">
        <v>261</v>
      </c>
      <c r="D22" s="212" t="s">
        <v>243</v>
      </c>
      <c r="E22" s="213">
        <v>2007.0</v>
      </c>
      <c r="F22" s="214" t="s">
        <v>218</v>
      </c>
      <c r="G22" s="213" t="s">
        <v>213</v>
      </c>
      <c r="H22" s="213" t="s">
        <v>230</v>
      </c>
      <c r="I22" s="213" t="s">
        <v>215</v>
      </c>
      <c r="J22" s="208" t="str">
        <f t="shared" si="1"/>
        <v>Bižu</v>
      </c>
      <c r="K22" s="209" t="str">
        <f t="shared" si="2"/>
        <v>Košťák Matěj (21) (Bižu)</v>
      </c>
    </row>
    <row r="23" ht="13.5" customHeight="1">
      <c r="A23" s="210">
        <v>22.0</v>
      </c>
      <c r="B23" s="211">
        <v>82384.0</v>
      </c>
      <c r="C23" s="212" t="s">
        <v>262</v>
      </c>
      <c r="D23" s="212" t="s">
        <v>263</v>
      </c>
      <c r="E23" s="213">
        <v>2010.0</v>
      </c>
      <c r="F23" s="214" t="s">
        <v>218</v>
      </c>
      <c r="G23" s="213" t="s">
        <v>213</v>
      </c>
      <c r="H23" s="213" t="s">
        <v>222</v>
      </c>
      <c r="I23" s="213" t="s">
        <v>215</v>
      </c>
      <c r="J23" s="208" t="str">
        <f t="shared" si="1"/>
        <v>Bižu</v>
      </c>
      <c r="K23" s="209" t="str">
        <f t="shared" si="2"/>
        <v>Krejčík Jan (22) (Bižu)</v>
      </c>
    </row>
    <row r="24" ht="13.5" customHeight="1">
      <c r="A24" s="210">
        <v>23.0</v>
      </c>
      <c r="B24" s="211">
        <v>76851.0</v>
      </c>
      <c r="C24" s="212" t="s">
        <v>264</v>
      </c>
      <c r="D24" s="212" t="s">
        <v>265</v>
      </c>
      <c r="E24" s="213">
        <v>2010.0</v>
      </c>
      <c r="F24" s="214" t="s">
        <v>212</v>
      </c>
      <c r="G24" s="213" t="s">
        <v>213</v>
      </c>
      <c r="H24" s="213" t="s">
        <v>222</v>
      </c>
      <c r="I24" s="213" t="s">
        <v>215</v>
      </c>
      <c r="J24" s="208" t="str">
        <f t="shared" si="1"/>
        <v>PINK!</v>
      </c>
      <c r="K24" s="209" t="str">
        <f t="shared" si="2"/>
        <v>Kožich Vítek (23) (PINK!)</v>
      </c>
    </row>
    <row r="25" ht="13.5" customHeight="1">
      <c r="A25" s="210">
        <v>23.0</v>
      </c>
      <c r="B25" s="211">
        <v>80574.0</v>
      </c>
      <c r="C25" s="212" t="s">
        <v>266</v>
      </c>
      <c r="D25" s="212" t="s">
        <v>267</v>
      </c>
      <c r="E25" s="213">
        <v>2012.0</v>
      </c>
      <c r="F25" s="214" t="s">
        <v>234</v>
      </c>
      <c r="G25" s="213" t="s">
        <v>213</v>
      </c>
      <c r="H25" s="213" t="s">
        <v>244</v>
      </c>
      <c r="I25" s="213" t="s">
        <v>215</v>
      </c>
      <c r="J25" s="208" t="str">
        <f t="shared" si="1"/>
        <v>SKST</v>
      </c>
      <c r="K25" s="209" t="str">
        <f t="shared" si="2"/>
        <v>Voplakal Vojtěch (23) (SKST)</v>
      </c>
    </row>
    <row r="26" ht="13.5" customHeight="1">
      <c r="A26" s="210">
        <v>25.0</v>
      </c>
      <c r="B26" s="211">
        <v>76506.0</v>
      </c>
      <c r="C26" s="212" t="s">
        <v>268</v>
      </c>
      <c r="D26" s="212" t="s">
        <v>269</v>
      </c>
      <c r="E26" s="213">
        <v>2007.0</v>
      </c>
      <c r="F26" s="214" t="s">
        <v>234</v>
      </c>
      <c r="G26" s="213" t="s">
        <v>213</v>
      </c>
      <c r="H26" s="213" t="s">
        <v>230</v>
      </c>
      <c r="I26" s="213" t="s">
        <v>215</v>
      </c>
      <c r="J26" s="208" t="str">
        <f t="shared" si="1"/>
        <v>SKST</v>
      </c>
      <c r="K26" s="209" t="str">
        <f t="shared" si="2"/>
        <v>Bartoň David (25) (SKST)</v>
      </c>
    </row>
    <row r="27" ht="13.5" customHeight="1">
      <c r="A27" s="210">
        <v>26.0</v>
      </c>
      <c r="B27" s="211">
        <v>81651.0</v>
      </c>
      <c r="C27" s="212" t="s">
        <v>270</v>
      </c>
      <c r="D27" s="212" t="s">
        <v>271</v>
      </c>
      <c r="E27" s="213">
        <v>2010.0</v>
      </c>
      <c r="F27" s="214" t="s">
        <v>225</v>
      </c>
      <c r="G27" s="213" t="s">
        <v>213</v>
      </c>
      <c r="H27" s="213" t="s">
        <v>222</v>
      </c>
      <c r="I27" s="213" t="s">
        <v>215</v>
      </c>
      <c r="J27" s="208" t="str">
        <f t="shared" si="1"/>
        <v>KMST</v>
      </c>
      <c r="K27" s="209" t="str">
        <f t="shared" si="2"/>
        <v>Günter Tomáš (26) (KMST)</v>
      </c>
    </row>
    <row r="28" ht="13.5" customHeight="1">
      <c r="A28" s="210">
        <v>26.0</v>
      </c>
      <c r="B28" s="211">
        <v>76019.0</v>
      </c>
      <c r="C28" s="212" t="s">
        <v>272</v>
      </c>
      <c r="D28" s="212" t="s">
        <v>267</v>
      </c>
      <c r="E28" s="213">
        <v>2010.0</v>
      </c>
      <c r="F28" s="214" t="s">
        <v>273</v>
      </c>
      <c r="G28" s="213" t="s">
        <v>213</v>
      </c>
      <c r="H28" s="213" t="s">
        <v>222</v>
      </c>
      <c r="I28" s="213" t="s">
        <v>215</v>
      </c>
      <c r="J28" s="208" t="str">
        <f t="shared" si="1"/>
        <v>ST Fr.</v>
      </c>
      <c r="K28" s="209" t="str">
        <f t="shared" si="2"/>
        <v>Nohejl Vojtěch (26) (ST Fr.)</v>
      </c>
    </row>
    <row r="29" ht="13.5" customHeight="1">
      <c r="A29" s="210">
        <v>28.0</v>
      </c>
      <c r="B29" s="211">
        <v>82988.0</v>
      </c>
      <c r="C29" s="212" t="s">
        <v>274</v>
      </c>
      <c r="D29" s="212" t="s">
        <v>275</v>
      </c>
      <c r="E29" s="213">
        <v>2009.0</v>
      </c>
      <c r="F29" s="212" t="s">
        <v>252</v>
      </c>
      <c r="G29" s="213" t="s">
        <v>213</v>
      </c>
      <c r="H29" s="213" t="s">
        <v>214</v>
      </c>
      <c r="I29" s="213" t="s">
        <v>215</v>
      </c>
      <c r="J29" s="208" t="str">
        <f t="shared" si="1"/>
        <v>STAR</v>
      </c>
      <c r="K29" s="209" t="str">
        <f t="shared" si="2"/>
        <v>Svoboda Daniel (28) (STAR)</v>
      </c>
    </row>
    <row r="30" ht="13.5" customHeight="1">
      <c r="A30" s="210">
        <v>29.0</v>
      </c>
      <c r="B30" s="211">
        <v>84775.0</v>
      </c>
      <c r="C30" s="215" t="s">
        <v>276</v>
      </c>
      <c r="D30" s="215" t="s">
        <v>243</v>
      </c>
      <c r="E30" s="216">
        <v>2009.0</v>
      </c>
      <c r="F30" s="217" t="s">
        <v>225</v>
      </c>
      <c r="G30" s="216" t="s">
        <v>213</v>
      </c>
      <c r="H30" s="216" t="s">
        <v>214</v>
      </c>
      <c r="I30" s="216" t="s">
        <v>215</v>
      </c>
      <c r="J30" s="208" t="str">
        <f t="shared" si="1"/>
        <v>KMST</v>
      </c>
      <c r="K30" s="209" t="str">
        <f t="shared" si="2"/>
        <v>Kout Matěj (29) (KMST)</v>
      </c>
    </row>
    <row r="31" ht="13.5" customHeight="1">
      <c r="A31" s="210">
        <v>30.0</v>
      </c>
      <c r="B31" s="211">
        <v>66918.0</v>
      </c>
      <c r="C31" s="212" t="s">
        <v>277</v>
      </c>
      <c r="D31" s="212" t="s">
        <v>278</v>
      </c>
      <c r="E31" s="213">
        <v>2007.0</v>
      </c>
      <c r="F31" s="212" t="s">
        <v>241</v>
      </c>
      <c r="G31" s="213" t="s">
        <v>213</v>
      </c>
      <c r="H31" s="213" t="s">
        <v>230</v>
      </c>
      <c r="I31" s="213" t="s">
        <v>215</v>
      </c>
      <c r="J31" s="208" t="str">
        <f t="shared" si="1"/>
        <v>Ji KŠ</v>
      </c>
      <c r="K31" s="209" t="str">
        <f t="shared" si="2"/>
        <v>Král Martin (30) (Ji KŠ)</v>
      </c>
    </row>
    <row r="32" ht="13.5" customHeight="1">
      <c r="A32" s="210">
        <v>31.0</v>
      </c>
      <c r="B32" s="211">
        <v>73728.0</v>
      </c>
      <c r="C32" s="212" t="s">
        <v>228</v>
      </c>
      <c r="D32" s="212" t="s">
        <v>279</v>
      </c>
      <c r="E32" s="213">
        <v>2012.0</v>
      </c>
      <c r="F32" s="212" t="s">
        <v>212</v>
      </c>
      <c r="G32" s="213" t="s">
        <v>213</v>
      </c>
      <c r="H32" s="213" t="s">
        <v>244</v>
      </c>
      <c r="I32" s="213" t="s">
        <v>231</v>
      </c>
      <c r="J32" s="208" t="str">
        <f t="shared" si="1"/>
        <v>PINK!</v>
      </c>
      <c r="K32" s="209" t="str">
        <f t="shared" si="2"/>
        <v>Korpová Tereza (31) (PINK!)</v>
      </c>
    </row>
    <row r="33" ht="13.5" customHeight="1">
      <c r="A33" s="210">
        <v>32.0</v>
      </c>
      <c r="B33" s="211">
        <v>75566.0</v>
      </c>
      <c r="C33" s="212" t="s">
        <v>280</v>
      </c>
      <c r="D33" s="212" t="s">
        <v>267</v>
      </c>
      <c r="E33" s="213">
        <v>2006.0</v>
      </c>
      <c r="F33" s="212" t="s">
        <v>252</v>
      </c>
      <c r="G33" s="213" t="s">
        <v>213</v>
      </c>
      <c r="H33" s="213" t="s">
        <v>230</v>
      </c>
      <c r="I33" s="213" t="s">
        <v>215</v>
      </c>
      <c r="J33" s="208" t="str">
        <f t="shared" si="1"/>
        <v>STAR</v>
      </c>
      <c r="K33" s="209" t="str">
        <f t="shared" si="2"/>
        <v>Stach Vojtěch (32) (STAR)</v>
      </c>
    </row>
    <row r="34" ht="13.5" customHeight="1">
      <c r="A34" s="210">
        <v>32.0</v>
      </c>
      <c r="B34" s="211">
        <v>80541.0</v>
      </c>
      <c r="C34" s="212" t="s">
        <v>281</v>
      </c>
      <c r="D34" s="212" t="s">
        <v>271</v>
      </c>
      <c r="E34" s="213">
        <v>2007.0</v>
      </c>
      <c r="F34" s="212" t="s">
        <v>218</v>
      </c>
      <c r="G34" s="213" t="s">
        <v>213</v>
      </c>
      <c r="H34" s="213" t="s">
        <v>230</v>
      </c>
      <c r="I34" s="213" t="s">
        <v>215</v>
      </c>
      <c r="J34" s="208" t="str">
        <f t="shared" si="1"/>
        <v>Bižu</v>
      </c>
      <c r="K34" s="209" t="str">
        <f t="shared" si="2"/>
        <v>Kubíček Tomáš (32) (Bižu)</v>
      </c>
    </row>
    <row r="35" ht="13.5" customHeight="1">
      <c r="A35" s="210">
        <v>34.0</v>
      </c>
      <c r="B35" s="211">
        <v>75919.0</v>
      </c>
      <c r="C35" s="212" t="s">
        <v>282</v>
      </c>
      <c r="D35" s="212" t="s">
        <v>283</v>
      </c>
      <c r="E35" s="213">
        <v>2008.0</v>
      </c>
      <c r="F35" s="212" t="s">
        <v>234</v>
      </c>
      <c r="G35" s="213" t="s">
        <v>213</v>
      </c>
      <c r="H35" s="213" t="s">
        <v>214</v>
      </c>
      <c r="I35" s="213" t="s">
        <v>231</v>
      </c>
      <c r="J35" s="208" t="str">
        <f t="shared" si="1"/>
        <v>SKST</v>
      </c>
      <c r="K35" s="209" t="str">
        <f t="shared" si="2"/>
        <v>Pytlounová Nikola (34) (SKST)</v>
      </c>
    </row>
    <row r="36" ht="13.5" customHeight="1">
      <c r="A36" s="210">
        <v>35.0</v>
      </c>
      <c r="B36" s="211">
        <v>85285.0</v>
      </c>
      <c r="C36" s="212" t="s">
        <v>284</v>
      </c>
      <c r="D36" s="212" t="s">
        <v>285</v>
      </c>
      <c r="E36" s="213">
        <v>2010.0</v>
      </c>
      <c r="F36" s="214" t="s">
        <v>225</v>
      </c>
      <c r="G36" s="213" t="s">
        <v>213</v>
      </c>
      <c r="H36" s="213" t="s">
        <v>222</v>
      </c>
      <c r="I36" s="213" t="s">
        <v>215</v>
      </c>
      <c r="J36" s="208" t="str">
        <f t="shared" si="1"/>
        <v>KMST</v>
      </c>
      <c r="K36" s="209" t="str">
        <f t="shared" si="2"/>
        <v>Novotný Viktor (35) (KMST)</v>
      </c>
    </row>
    <row r="37" ht="13.5" customHeight="1">
      <c r="A37" s="210">
        <v>36.0</v>
      </c>
      <c r="B37" s="211">
        <v>78017.0</v>
      </c>
      <c r="C37" s="212" t="s">
        <v>286</v>
      </c>
      <c r="D37" s="212" t="s">
        <v>285</v>
      </c>
      <c r="E37" s="213">
        <v>2011.0</v>
      </c>
      <c r="F37" s="214" t="s">
        <v>241</v>
      </c>
      <c r="G37" s="213" t="s">
        <v>213</v>
      </c>
      <c r="H37" s="213" t="s">
        <v>222</v>
      </c>
      <c r="I37" s="213" t="s">
        <v>215</v>
      </c>
      <c r="J37" s="208" t="str">
        <f t="shared" si="1"/>
        <v>Ji KŠ</v>
      </c>
      <c r="K37" s="209" t="str">
        <f t="shared" si="2"/>
        <v>Křivánek Viktor (36) (Ji KŠ)</v>
      </c>
    </row>
    <row r="38" ht="13.5" customHeight="1">
      <c r="A38" s="210">
        <v>37.0</v>
      </c>
      <c r="B38" s="211">
        <v>70687.0</v>
      </c>
      <c r="C38" s="215" t="s">
        <v>287</v>
      </c>
      <c r="D38" s="215" t="s">
        <v>211</v>
      </c>
      <c r="E38" s="216">
        <v>2006.0</v>
      </c>
      <c r="F38" s="217" t="s">
        <v>234</v>
      </c>
      <c r="G38" s="216" t="s">
        <v>213</v>
      </c>
      <c r="H38" s="216" t="s">
        <v>230</v>
      </c>
      <c r="I38" s="216" t="s">
        <v>215</v>
      </c>
      <c r="J38" s="208" t="str">
        <f t="shared" si="1"/>
        <v>SKST</v>
      </c>
      <c r="K38" s="209" t="str">
        <f t="shared" si="2"/>
        <v>Kuntoš Filip (37) (SKST)</v>
      </c>
    </row>
    <row r="39" ht="13.5" customHeight="1">
      <c r="A39" s="210">
        <v>37.0</v>
      </c>
      <c r="B39" s="211">
        <v>84933.0</v>
      </c>
      <c r="C39" s="212" t="s">
        <v>288</v>
      </c>
      <c r="D39" s="212" t="s">
        <v>289</v>
      </c>
      <c r="E39" s="213">
        <v>2010.0</v>
      </c>
      <c r="F39" s="214" t="s">
        <v>290</v>
      </c>
      <c r="G39" s="213" t="s">
        <v>213</v>
      </c>
      <c r="H39" s="213" t="s">
        <v>222</v>
      </c>
      <c r="I39" s="213" t="s">
        <v>215</v>
      </c>
      <c r="J39" s="208" t="str">
        <f t="shared" si="1"/>
        <v>ČL</v>
      </c>
      <c r="K39" s="209" t="str">
        <f t="shared" si="2"/>
        <v>Škorpil Jaroslav (37) (ČL)</v>
      </c>
    </row>
    <row r="40" ht="13.5" customHeight="1">
      <c r="A40" s="210">
        <v>39.0</v>
      </c>
      <c r="B40" s="211">
        <v>81647.0</v>
      </c>
      <c r="C40" s="212" t="s">
        <v>291</v>
      </c>
      <c r="D40" s="212" t="s">
        <v>240</v>
      </c>
      <c r="E40" s="213">
        <v>2010.0</v>
      </c>
      <c r="F40" s="212" t="s">
        <v>225</v>
      </c>
      <c r="G40" s="213" t="s">
        <v>213</v>
      </c>
      <c r="H40" s="213" t="s">
        <v>222</v>
      </c>
      <c r="I40" s="213" t="s">
        <v>215</v>
      </c>
      <c r="J40" s="208" t="str">
        <f t="shared" si="1"/>
        <v>KMST</v>
      </c>
      <c r="K40" s="209" t="str">
        <f t="shared" si="2"/>
        <v>Cyprián Ondřej (39) (KMST)</v>
      </c>
    </row>
    <row r="41" ht="13.5" customHeight="1">
      <c r="A41" s="210">
        <v>40.0</v>
      </c>
      <c r="B41" s="211">
        <v>82379.0</v>
      </c>
      <c r="C41" s="212" t="s">
        <v>292</v>
      </c>
      <c r="D41" s="212" t="s">
        <v>293</v>
      </c>
      <c r="E41" s="213">
        <v>2011.0</v>
      </c>
      <c r="F41" s="214" t="s">
        <v>218</v>
      </c>
      <c r="G41" s="213" t="s">
        <v>213</v>
      </c>
      <c r="H41" s="213" t="s">
        <v>222</v>
      </c>
      <c r="I41" s="213" t="s">
        <v>215</v>
      </c>
      <c r="J41" s="208" t="str">
        <f t="shared" si="1"/>
        <v>Bižu</v>
      </c>
      <c r="K41" s="209" t="str">
        <f t="shared" si="2"/>
        <v>Hudák František (40) (Bižu)</v>
      </c>
    </row>
    <row r="42" ht="13.5" customHeight="1">
      <c r="A42" s="210">
        <v>41.0</v>
      </c>
      <c r="B42" s="211">
        <v>80562.0</v>
      </c>
      <c r="C42" s="212" t="s">
        <v>294</v>
      </c>
      <c r="D42" s="212" t="s">
        <v>295</v>
      </c>
      <c r="E42" s="213">
        <v>2011.0</v>
      </c>
      <c r="F42" s="212" t="s">
        <v>252</v>
      </c>
      <c r="G42" s="213" t="s">
        <v>213</v>
      </c>
      <c r="H42" s="213" t="s">
        <v>222</v>
      </c>
      <c r="I42" s="213" t="s">
        <v>215</v>
      </c>
      <c r="J42" s="208" t="str">
        <f t="shared" si="1"/>
        <v>STAR</v>
      </c>
      <c r="K42" s="209" t="str">
        <f t="shared" si="2"/>
        <v>Roubíček Petr (41) (STAR)</v>
      </c>
    </row>
    <row r="43" ht="13.5" customHeight="1">
      <c r="A43" s="210">
        <v>42.0</v>
      </c>
      <c r="B43" s="211">
        <v>78127.0</v>
      </c>
      <c r="C43" s="212" t="s">
        <v>296</v>
      </c>
      <c r="D43" s="212" t="s">
        <v>297</v>
      </c>
      <c r="E43" s="213">
        <v>2008.0</v>
      </c>
      <c r="F43" s="214" t="s">
        <v>298</v>
      </c>
      <c r="G43" s="213" t="s">
        <v>213</v>
      </c>
      <c r="H43" s="213" t="s">
        <v>214</v>
      </c>
      <c r="I43" s="213" t="s">
        <v>215</v>
      </c>
      <c r="J43" s="208" t="str">
        <f t="shared" si="1"/>
        <v>Smržovka</v>
      </c>
      <c r="K43" s="209" t="str">
        <f t="shared" si="2"/>
        <v>Salaba Marek (42) (Smržovka)</v>
      </c>
    </row>
    <row r="44" ht="13.5" customHeight="1">
      <c r="A44" s="210">
        <v>43.0</v>
      </c>
      <c r="B44" s="211">
        <v>78407.0</v>
      </c>
      <c r="C44" s="212" t="s">
        <v>299</v>
      </c>
      <c r="D44" s="212" t="s">
        <v>300</v>
      </c>
      <c r="E44" s="213">
        <v>2007.0</v>
      </c>
      <c r="F44" s="214" t="s">
        <v>252</v>
      </c>
      <c r="G44" s="213" t="s">
        <v>213</v>
      </c>
      <c r="H44" s="213" t="s">
        <v>230</v>
      </c>
      <c r="I44" s="213" t="s">
        <v>215</v>
      </c>
      <c r="J44" s="208" t="str">
        <f t="shared" si="1"/>
        <v>STAR</v>
      </c>
      <c r="K44" s="209" t="str">
        <f t="shared" si="2"/>
        <v>Šerpán Radek (43) (STAR)</v>
      </c>
    </row>
    <row r="45" ht="13.5" customHeight="1">
      <c r="A45" s="210">
        <v>44.0</v>
      </c>
      <c r="B45" s="211">
        <v>84153.0</v>
      </c>
      <c r="C45" s="212" t="s">
        <v>301</v>
      </c>
      <c r="D45" s="212" t="s">
        <v>240</v>
      </c>
      <c r="E45" s="213">
        <v>2009.0</v>
      </c>
      <c r="F45" s="214" t="s">
        <v>225</v>
      </c>
      <c r="G45" s="213" t="s">
        <v>213</v>
      </c>
      <c r="H45" s="213" t="s">
        <v>214</v>
      </c>
      <c r="I45" s="213" t="s">
        <v>215</v>
      </c>
      <c r="J45" s="208" t="str">
        <f t="shared" si="1"/>
        <v>KMST</v>
      </c>
      <c r="K45" s="209" t="str">
        <f t="shared" si="2"/>
        <v>Maršík Ondřej (44) (KMST)</v>
      </c>
    </row>
    <row r="46" ht="13.5" customHeight="1">
      <c r="A46" s="210">
        <v>45.0</v>
      </c>
      <c r="B46" s="211">
        <v>82381.0</v>
      </c>
      <c r="C46" s="212" t="s">
        <v>302</v>
      </c>
      <c r="D46" s="212" t="s">
        <v>224</v>
      </c>
      <c r="E46" s="213">
        <v>2006.0</v>
      </c>
      <c r="F46" s="212" t="s">
        <v>218</v>
      </c>
      <c r="G46" s="213" t="s">
        <v>213</v>
      </c>
      <c r="H46" s="213" t="s">
        <v>230</v>
      </c>
      <c r="I46" s="213" t="s">
        <v>215</v>
      </c>
      <c r="J46" s="208" t="str">
        <f t="shared" si="1"/>
        <v>Bižu</v>
      </c>
      <c r="K46" s="209" t="str">
        <f t="shared" si="2"/>
        <v>Khail Josef (45) (Bižu)</v>
      </c>
    </row>
    <row r="47" ht="13.5" customHeight="1">
      <c r="A47" s="210">
        <v>46.0</v>
      </c>
      <c r="B47" s="211">
        <v>81299.0</v>
      </c>
      <c r="C47" s="212" t="s">
        <v>303</v>
      </c>
      <c r="D47" s="212" t="s">
        <v>304</v>
      </c>
      <c r="E47" s="213">
        <v>2010.0</v>
      </c>
      <c r="F47" s="212" t="s">
        <v>225</v>
      </c>
      <c r="G47" s="213" t="s">
        <v>213</v>
      </c>
      <c r="H47" s="213" t="s">
        <v>222</v>
      </c>
      <c r="I47" s="213" t="s">
        <v>215</v>
      </c>
      <c r="J47" s="208" t="str">
        <f t="shared" si="1"/>
        <v>KMST</v>
      </c>
      <c r="K47" s="209" t="str">
        <f t="shared" si="2"/>
        <v>Trojan Jáchym (46) (KMST)</v>
      </c>
    </row>
    <row r="48" ht="13.5" customHeight="1">
      <c r="A48" s="210">
        <v>47.0</v>
      </c>
      <c r="B48" s="211">
        <v>81301.0</v>
      </c>
      <c r="C48" s="212" t="s">
        <v>305</v>
      </c>
      <c r="D48" s="212" t="s">
        <v>306</v>
      </c>
      <c r="E48" s="213">
        <v>2011.0</v>
      </c>
      <c r="F48" s="214" t="s">
        <v>225</v>
      </c>
      <c r="G48" s="213" t="s">
        <v>213</v>
      </c>
      <c r="H48" s="213" t="s">
        <v>222</v>
      </c>
      <c r="I48" s="213" t="s">
        <v>215</v>
      </c>
      <c r="J48" s="208" t="str">
        <f t="shared" si="1"/>
        <v>KMST</v>
      </c>
      <c r="K48" s="209" t="str">
        <f t="shared" si="2"/>
        <v>Valášek Šimon (47) (KMST)</v>
      </c>
    </row>
    <row r="49" ht="13.5" customHeight="1">
      <c r="A49" s="210">
        <v>47.0</v>
      </c>
      <c r="B49" s="211">
        <v>76542.0</v>
      </c>
      <c r="C49" s="212" t="s">
        <v>307</v>
      </c>
      <c r="D49" s="212" t="s">
        <v>308</v>
      </c>
      <c r="E49" s="213">
        <v>2010.0</v>
      </c>
      <c r="F49" s="214" t="s">
        <v>309</v>
      </c>
      <c r="G49" s="213" t="s">
        <v>213</v>
      </c>
      <c r="H49" s="213" t="s">
        <v>222</v>
      </c>
      <c r="I49" s="213" t="s">
        <v>231</v>
      </c>
      <c r="J49" s="208" t="str">
        <f t="shared" si="1"/>
        <v>Chrast.</v>
      </c>
      <c r="K49" s="209" t="str">
        <f t="shared" si="2"/>
        <v>Šimková Kristýna (47) (Chrast.)</v>
      </c>
    </row>
    <row r="50" ht="13.5" customHeight="1">
      <c r="A50" s="210">
        <v>49.0</v>
      </c>
      <c r="B50" s="211">
        <v>79047.0</v>
      </c>
      <c r="C50" s="212" t="s">
        <v>310</v>
      </c>
      <c r="D50" s="212" t="s">
        <v>295</v>
      </c>
      <c r="E50" s="213">
        <v>2009.0</v>
      </c>
      <c r="F50" s="214" t="s">
        <v>241</v>
      </c>
      <c r="G50" s="213" t="s">
        <v>213</v>
      </c>
      <c r="H50" s="213" t="s">
        <v>214</v>
      </c>
      <c r="I50" s="213" t="s">
        <v>215</v>
      </c>
      <c r="J50" s="208" t="str">
        <f t="shared" si="1"/>
        <v>Ji KŠ</v>
      </c>
      <c r="K50" s="209" t="str">
        <f t="shared" si="2"/>
        <v>Michálek Petr (49) (Ji KŠ)</v>
      </c>
    </row>
    <row r="51" ht="13.5" customHeight="1">
      <c r="A51" s="210">
        <v>50.0</v>
      </c>
      <c r="B51" s="211">
        <v>78422.0</v>
      </c>
      <c r="C51" s="212" t="s">
        <v>245</v>
      </c>
      <c r="D51" s="212" t="s">
        <v>311</v>
      </c>
      <c r="E51" s="213">
        <v>2012.0</v>
      </c>
      <c r="F51" s="212" t="s">
        <v>238</v>
      </c>
      <c r="G51" s="213" t="s">
        <v>213</v>
      </c>
      <c r="H51" s="213" t="s">
        <v>244</v>
      </c>
      <c r="I51" s="213" t="s">
        <v>231</v>
      </c>
      <c r="J51" s="208" t="str">
        <f t="shared" si="1"/>
        <v>NB</v>
      </c>
      <c r="K51" s="209" t="str">
        <f t="shared" si="2"/>
        <v>Čupcová Valerie (50) (NB)</v>
      </c>
    </row>
    <row r="52" ht="13.5" customHeight="1">
      <c r="A52" s="210">
        <v>51.0</v>
      </c>
      <c r="B52" s="211">
        <v>82107.0</v>
      </c>
      <c r="C52" s="212" t="s">
        <v>312</v>
      </c>
      <c r="D52" s="212" t="s">
        <v>313</v>
      </c>
      <c r="E52" s="213">
        <v>2007.0</v>
      </c>
      <c r="F52" s="214" t="s">
        <v>273</v>
      </c>
      <c r="G52" s="213" t="s">
        <v>213</v>
      </c>
      <c r="H52" s="213" t="s">
        <v>230</v>
      </c>
      <c r="I52" s="213" t="s">
        <v>215</v>
      </c>
      <c r="J52" s="208" t="str">
        <f t="shared" si="1"/>
        <v>ST Fr.</v>
      </c>
      <c r="K52" s="209" t="str">
        <f t="shared" si="2"/>
        <v>Havelka Samuel (51) (ST Fr.)</v>
      </c>
    </row>
    <row r="53" ht="13.5" customHeight="1">
      <c r="A53" s="210">
        <v>52.0</v>
      </c>
      <c r="B53" s="211">
        <v>87840.0</v>
      </c>
      <c r="C53" s="215" t="s">
        <v>314</v>
      </c>
      <c r="D53" s="215" t="s">
        <v>315</v>
      </c>
      <c r="E53" s="216">
        <v>2009.0</v>
      </c>
      <c r="F53" s="217" t="s">
        <v>290</v>
      </c>
      <c r="G53" s="216" t="s">
        <v>213</v>
      </c>
      <c r="H53" s="216" t="s">
        <v>214</v>
      </c>
      <c r="I53" s="216" t="s">
        <v>215</v>
      </c>
      <c r="J53" s="208" t="str">
        <f t="shared" si="1"/>
        <v>ČL</v>
      </c>
      <c r="K53" s="209" t="str">
        <f t="shared" si="2"/>
        <v>Janatka Adam (52) (ČL)</v>
      </c>
    </row>
    <row r="54" ht="13.5" customHeight="1">
      <c r="A54" s="210">
        <v>53.0</v>
      </c>
      <c r="B54" s="211">
        <v>82288.0</v>
      </c>
      <c r="C54" s="215" t="s">
        <v>316</v>
      </c>
      <c r="D54" s="215" t="s">
        <v>317</v>
      </c>
      <c r="E54" s="216">
        <v>2008.0</v>
      </c>
      <c r="F54" s="217" t="s">
        <v>225</v>
      </c>
      <c r="G54" s="216" t="s">
        <v>213</v>
      </c>
      <c r="H54" s="216" t="s">
        <v>214</v>
      </c>
      <c r="I54" s="216" t="s">
        <v>215</v>
      </c>
      <c r="J54" s="208" t="str">
        <f t="shared" si="1"/>
        <v>KMST</v>
      </c>
      <c r="K54" s="209" t="str">
        <f t="shared" si="2"/>
        <v>Čečerle Matouš (53) (KMST)</v>
      </c>
    </row>
    <row r="55" ht="13.5" customHeight="1">
      <c r="A55" s="210">
        <v>54.0</v>
      </c>
      <c r="B55" s="211">
        <v>84356.0</v>
      </c>
      <c r="C55" s="212" t="s">
        <v>318</v>
      </c>
      <c r="D55" s="212" t="s">
        <v>319</v>
      </c>
      <c r="E55" s="213">
        <v>2012.0</v>
      </c>
      <c r="F55" s="214" t="s">
        <v>218</v>
      </c>
      <c r="G55" s="213" t="s">
        <v>213</v>
      </c>
      <c r="H55" s="213" t="s">
        <v>244</v>
      </c>
      <c r="I55" s="213" t="s">
        <v>215</v>
      </c>
      <c r="J55" s="208" t="str">
        <f t="shared" si="1"/>
        <v>Bižu</v>
      </c>
      <c r="K55" s="209" t="str">
        <f t="shared" si="2"/>
        <v>Vrzák Miroslav (54) (Bižu)</v>
      </c>
    </row>
    <row r="56" ht="13.5" customHeight="1">
      <c r="A56" s="210">
        <v>55.0</v>
      </c>
      <c r="B56" s="211">
        <v>76640.0</v>
      </c>
      <c r="C56" s="212" t="s">
        <v>320</v>
      </c>
      <c r="D56" s="212" t="s">
        <v>321</v>
      </c>
      <c r="E56" s="213">
        <v>2009.0</v>
      </c>
      <c r="F56" s="214" t="s">
        <v>252</v>
      </c>
      <c r="G56" s="213" t="s">
        <v>213</v>
      </c>
      <c r="H56" s="213" t="s">
        <v>214</v>
      </c>
      <c r="I56" s="213" t="s">
        <v>215</v>
      </c>
      <c r="J56" s="208" t="str">
        <f t="shared" si="1"/>
        <v>STAR</v>
      </c>
      <c r="K56" s="209" t="str">
        <f t="shared" si="2"/>
        <v>Táborský Václav (55) (STAR)</v>
      </c>
    </row>
    <row r="57" ht="13.5" customHeight="1">
      <c r="A57" s="210">
        <v>56.0</v>
      </c>
      <c r="B57" s="211">
        <v>83925.0</v>
      </c>
      <c r="C57" s="212" t="s">
        <v>301</v>
      </c>
      <c r="D57" s="212" t="s">
        <v>236</v>
      </c>
      <c r="E57" s="219">
        <v>2011.0</v>
      </c>
      <c r="F57" s="220" t="s">
        <v>225</v>
      </c>
      <c r="G57" s="213" t="s">
        <v>213</v>
      </c>
      <c r="H57" s="213" t="s">
        <v>222</v>
      </c>
      <c r="I57" s="213" t="s">
        <v>215</v>
      </c>
      <c r="J57" s="208" t="str">
        <f t="shared" si="1"/>
        <v>KMST</v>
      </c>
      <c r="K57" s="209" t="str">
        <f t="shared" si="2"/>
        <v>Maršík Dominik (56) (KMST)</v>
      </c>
    </row>
    <row r="58" ht="13.5" customHeight="1">
      <c r="A58" s="210">
        <v>57.0</v>
      </c>
      <c r="B58" s="211">
        <v>84470.0</v>
      </c>
      <c r="C58" s="212" t="s">
        <v>322</v>
      </c>
      <c r="D58" s="212" t="s">
        <v>263</v>
      </c>
      <c r="E58" s="213">
        <v>2010.0</v>
      </c>
      <c r="F58" s="212" t="s">
        <v>212</v>
      </c>
      <c r="G58" s="213" t="s">
        <v>213</v>
      </c>
      <c r="H58" s="213" t="s">
        <v>222</v>
      </c>
      <c r="I58" s="213" t="s">
        <v>215</v>
      </c>
      <c r="J58" s="208" t="str">
        <f t="shared" si="1"/>
        <v>PINK!</v>
      </c>
      <c r="K58" s="209" t="str">
        <f t="shared" si="2"/>
        <v>Mervart Jan (57) (PINK!)</v>
      </c>
    </row>
    <row r="59" ht="13.5" customHeight="1">
      <c r="A59" s="210">
        <v>58.0</v>
      </c>
      <c r="B59" s="211">
        <v>86717.0</v>
      </c>
      <c r="C59" s="212" t="s">
        <v>323</v>
      </c>
      <c r="D59" s="212" t="s">
        <v>324</v>
      </c>
      <c r="E59" s="213">
        <v>2011.0</v>
      </c>
      <c r="F59" s="212" t="s">
        <v>218</v>
      </c>
      <c r="G59" s="213" t="s">
        <v>213</v>
      </c>
      <c r="H59" s="213" t="s">
        <v>222</v>
      </c>
      <c r="I59" s="213" t="s">
        <v>231</v>
      </c>
      <c r="J59" s="208" t="str">
        <f t="shared" si="1"/>
        <v>Bižu</v>
      </c>
      <c r="K59" s="209" t="str">
        <f t="shared" si="2"/>
        <v>Provazníková Alena (58) (Bižu)</v>
      </c>
    </row>
    <row r="60" ht="13.5" customHeight="1">
      <c r="A60" s="210">
        <v>59.0</v>
      </c>
      <c r="B60" s="211">
        <v>84371.0</v>
      </c>
      <c r="C60" s="212" t="s">
        <v>325</v>
      </c>
      <c r="D60" s="212" t="s">
        <v>326</v>
      </c>
      <c r="E60" s="213">
        <v>2013.0</v>
      </c>
      <c r="F60" s="214" t="s">
        <v>327</v>
      </c>
      <c r="G60" s="213" t="s">
        <v>213</v>
      </c>
      <c r="H60" s="213" t="s">
        <v>244</v>
      </c>
      <c r="I60" s="213" t="s">
        <v>231</v>
      </c>
      <c r="J60" s="208" t="str">
        <f t="shared" si="1"/>
        <v>Víchová</v>
      </c>
      <c r="K60" s="209" t="str">
        <f t="shared" si="2"/>
        <v>Johanová Sofie (59) (Víchová)</v>
      </c>
    </row>
    <row r="61" ht="13.5" customHeight="1">
      <c r="A61" s="210">
        <v>59.0</v>
      </c>
      <c r="B61" s="211">
        <v>85401.0</v>
      </c>
      <c r="C61" s="212" t="s">
        <v>328</v>
      </c>
      <c r="D61" s="212" t="s">
        <v>295</v>
      </c>
      <c r="E61" s="213">
        <v>2012.0</v>
      </c>
      <c r="F61" s="214" t="s">
        <v>329</v>
      </c>
      <c r="G61" s="213" t="s">
        <v>213</v>
      </c>
      <c r="H61" s="213" t="s">
        <v>244</v>
      </c>
      <c r="I61" s="213" t="s">
        <v>215</v>
      </c>
      <c r="J61" s="208" t="str">
        <f t="shared" si="1"/>
        <v>Hrádek</v>
      </c>
      <c r="K61" s="209" t="str">
        <f t="shared" si="2"/>
        <v>Šedina Petr (59) (Hrádek)</v>
      </c>
    </row>
    <row r="62" ht="13.5" customHeight="1">
      <c r="A62" s="210">
        <v>61.0</v>
      </c>
      <c r="B62" s="211">
        <v>84478.0</v>
      </c>
      <c r="C62" s="215" t="s">
        <v>330</v>
      </c>
      <c r="D62" s="215" t="s">
        <v>331</v>
      </c>
      <c r="E62" s="216">
        <v>2008.0</v>
      </c>
      <c r="F62" s="221" t="s">
        <v>212</v>
      </c>
      <c r="G62" s="216" t="s">
        <v>213</v>
      </c>
      <c r="H62" s="216" t="s">
        <v>214</v>
      </c>
      <c r="I62" s="216" t="s">
        <v>215</v>
      </c>
      <c r="J62" s="208" t="str">
        <f t="shared" si="1"/>
        <v>PINK!</v>
      </c>
      <c r="K62" s="209" t="str">
        <f t="shared" si="2"/>
        <v>Vedral Lukáš (61) (PINK!)</v>
      </c>
    </row>
    <row r="63" ht="13.5" customHeight="1">
      <c r="A63" s="210">
        <v>62.0</v>
      </c>
      <c r="B63" s="211">
        <v>84468.0</v>
      </c>
      <c r="C63" s="212" t="s">
        <v>332</v>
      </c>
      <c r="D63" s="212" t="s">
        <v>275</v>
      </c>
      <c r="E63" s="213">
        <v>2007.0</v>
      </c>
      <c r="F63" s="212" t="s">
        <v>212</v>
      </c>
      <c r="G63" s="213" t="s">
        <v>213</v>
      </c>
      <c r="H63" s="213" t="s">
        <v>230</v>
      </c>
      <c r="I63" s="213" t="s">
        <v>215</v>
      </c>
      <c r="J63" s="208" t="str">
        <f t="shared" si="1"/>
        <v>PINK!</v>
      </c>
      <c r="K63" s="209" t="str">
        <f t="shared" si="2"/>
        <v>Kostan Daniel (62) (PINK!)</v>
      </c>
    </row>
    <row r="64" ht="13.5" customHeight="1">
      <c r="A64" s="210">
        <v>63.0</v>
      </c>
      <c r="B64" s="211">
        <v>87738.0</v>
      </c>
      <c r="C64" s="212" t="s">
        <v>333</v>
      </c>
      <c r="D64" s="212" t="s">
        <v>211</v>
      </c>
      <c r="E64" s="213">
        <v>2007.0</v>
      </c>
      <c r="F64" s="212" t="s">
        <v>234</v>
      </c>
      <c r="G64" s="213" t="s">
        <v>213</v>
      </c>
      <c r="H64" s="213" t="s">
        <v>230</v>
      </c>
      <c r="I64" s="213" t="s">
        <v>215</v>
      </c>
      <c r="J64" s="208" t="str">
        <f t="shared" si="1"/>
        <v>SKST</v>
      </c>
      <c r="K64" s="209" t="str">
        <f t="shared" si="2"/>
        <v>Honsejk Filip (63) (SKST)</v>
      </c>
    </row>
    <row r="65" ht="13.5" customHeight="1">
      <c r="A65" s="210">
        <v>64.0</v>
      </c>
      <c r="B65" s="211">
        <v>84044.0</v>
      </c>
      <c r="C65" s="215" t="s">
        <v>334</v>
      </c>
      <c r="D65" s="215" t="s">
        <v>335</v>
      </c>
      <c r="E65" s="216">
        <v>2010.0</v>
      </c>
      <c r="F65" s="217" t="s">
        <v>241</v>
      </c>
      <c r="G65" s="216" t="s">
        <v>213</v>
      </c>
      <c r="H65" s="216" t="s">
        <v>222</v>
      </c>
      <c r="I65" s="216" t="s">
        <v>215</v>
      </c>
      <c r="J65" s="208" t="str">
        <f t="shared" si="1"/>
        <v>Ji KŠ</v>
      </c>
      <c r="K65" s="209" t="str">
        <f t="shared" si="2"/>
        <v>Malý Radovan (64) (Ji KŠ)</v>
      </c>
    </row>
    <row r="66" ht="13.5" customHeight="1">
      <c r="A66" s="210">
        <v>65.0</v>
      </c>
      <c r="B66" s="211">
        <v>85333.0</v>
      </c>
      <c r="C66" s="212" t="s">
        <v>336</v>
      </c>
      <c r="D66" s="212" t="s">
        <v>289</v>
      </c>
      <c r="E66" s="213">
        <v>2011.0</v>
      </c>
      <c r="F66" s="214" t="s">
        <v>290</v>
      </c>
      <c r="G66" s="213" t="s">
        <v>213</v>
      </c>
      <c r="H66" s="213" t="s">
        <v>222</v>
      </c>
      <c r="I66" s="213" t="s">
        <v>215</v>
      </c>
      <c r="J66" s="208" t="str">
        <f t="shared" si="1"/>
        <v>ČL</v>
      </c>
      <c r="K66" s="209" t="str">
        <f t="shared" si="2"/>
        <v>Kuchyňka Jaroslav (65) (ČL)</v>
      </c>
    </row>
    <row r="67" ht="13.5" customHeight="1">
      <c r="A67" s="210">
        <v>66.0</v>
      </c>
      <c r="B67" s="211">
        <v>89072.0</v>
      </c>
      <c r="C67" s="215" t="s">
        <v>337</v>
      </c>
      <c r="D67" s="215" t="s">
        <v>267</v>
      </c>
      <c r="E67" s="216">
        <v>2009.0</v>
      </c>
      <c r="F67" s="215" t="s">
        <v>290</v>
      </c>
      <c r="G67" s="216" t="s">
        <v>213</v>
      </c>
      <c r="H67" s="216" t="s">
        <v>214</v>
      </c>
      <c r="I67" s="216" t="s">
        <v>215</v>
      </c>
      <c r="J67" s="208" t="str">
        <f t="shared" si="1"/>
        <v>ČL</v>
      </c>
      <c r="K67" s="209" t="str">
        <f t="shared" si="2"/>
        <v>Krob Vojtěch (66) (ČL)</v>
      </c>
    </row>
    <row r="68" ht="13.5" customHeight="1">
      <c r="A68" s="210">
        <v>67.0</v>
      </c>
      <c r="B68" s="211">
        <v>87841.0</v>
      </c>
      <c r="C68" s="212" t="s">
        <v>338</v>
      </c>
      <c r="D68" s="212" t="s">
        <v>275</v>
      </c>
      <c r="E68" s="213">
        <v>2010.0</v>
      </c>
      <c r="F68" s="212" t="s">
        <v>290</v>
      </c>
      <c r="G68" s="213" t="s">
        <v>213</v>
      </c>
      <c r="H68" s="213" t="s">
        <v>222</v>
      </c>
      <c r="I68" s="213" t="s">
        <v>215</v>
      </c>
      <c r="J68" s="208" t="str">
        <f t="shared" si="1"/>
        <v>ČL</v>
      </c>
      <c r="K68" s="209" t="str">
        <f t="shared" si="2"/>
        <v>Rachač Daniel (67) (ČL)</v>
      </c>
    </row>
    <row r="69" ht="13.5" customHeight="1">
      <c r="A69" s="210">
        <v>68.0</v>
      </c>
      <c r="B69" s="211">
        <v>84288.0</v>
      </c>
      <c r="C69" s="215" t="s">
        <v>339</v>
      </c>
      <c r="D69" s="215" t="s">
        <v>240</v>
      </c>
      <c r="E69" s="216">
        <v>2010.0</v>
      </c>
      <c r="F69" s="221" t="s">
        <v>225</v>
      </c>
      <c r="G69" s="216" t="s">
        <v>213</v>
      </c>
      <c r="H69" s="216" t="s">
        <v>222</v>
      </c>
      <c r="I69" s="216" t="s">
        <v>215</v>
      </c>
      <c r="J69" s="208" t="str">
        <f t="shared" si="1"/>
        <v>KMST</v>
      </c>
      <c r="K69" s="209" t="str">
        <f t="shared" si="2"/>
        <v>Pařízek Ondřej (68) (KMST)</v>
      </c>
    </row>
    <row r="70" ht="13.5" customHeight="1">
      <c r="A70" s="210">
        <v>69.0</v>
      </c>
      <c r="B70" s="211">
        <v>87839.0</v>
      </c>
      <c r="C70" s="212" t="s">
        <v>340</v>
      </c>
      <c r="D70" s="212" t="s">
        <v>256</v>
      </c>
      <c r="E70" s="213">
        <v>2011.0</v>
      </c>
      <c r="F70" s="214" t="s">
        <v>290</v>
      </c>
      <c r="G70" s="213" t="s">
        <v>213</v>
      </c>
      <c r="H70" s="213" t="s">
        <v>222</v>
      </c>
      <c r="I70" s="213" t="s">
        <v>215</v>
      </c>
      <c r="J70" s="208" t="str">
        <f t="shared" si="1"/>
        <v>ČL</v>
      </c>
      <c r="K70" s="209" t="str">
        <f t="shared" si="2"/>
        <v>Humhal Jiří (69) (ČL)</v>
      </c>
    </row>
    <row r="71" ht="13.5" customHeight="1">
      <c r="A71" s="210">
        <v>70.0</v>
      </c>
      <c r="B71" s="211">
        <v>70936.0</v>
      </c>
      <c r="C71" s="215" t="s">
        <v>341</v>
      </c>
      <c r="D71" s="215" t="s">
        <v>256</v>
      </c>
      <c r="E71" s="216">
        <v>2006.0</v>
      </c>
      <c r="F71" s="215" t="s">
        <v>234</v>
      </c>
      <c r="G71" s="216" t="s">
        <v>213</v>
      </c>
      <c r="H71" s="216" t="s">
        <v>230</v>
      </c>
      <c r="I71" s="216" t="s">
        <v>215</v>
      </c>
      <c r="J71" s="208" t="str">
        <f t="shared" si="1"/>
        <v>SKST</v>
      </c>
      <c r="K71" s="209" t="str">
        <f t="shared" si="2"/>
        <v>Krejbich Jiří (70) (SKST)</v>
      </c>
    </row>
    <row r="72" ht="13.5" customHeight="1">
      <c r="A72" s="210">
        <v>71.0</v>
      </c>
      <c r="B72" s="211">
        <v>73462.0</v>
      </c>
      <c r="C72" s="212" t="s">
        <v>342</v>
      </c>
      <c r="D72" s="212" t="s">
        <v>343</v>
      </c>
      <c r="E72" s="213">
        <v>2007.0</v>
      </c>
      <c r="F72" s="212" t="s">
        <v>234</v>
      </c>
      <c r="G72" s="213" t="s">
        <v>213</v>
      </c>
      <c r="H72" s="213" t="s">
        <v>230</v>
      </c>
      <c r="I72" s="213" t="s">
        <v>231</v>
      </c>
      <c r="J72" s="208" t="str">
        <f t="shared" si="1"/>
        <v>SKST</v>
      </c>
      <c r="K72" s="209" t="str">
        <f t="shared" si="2"/>
        <v>Krotilová Adéla (71) (SKST)</v>
      </c>
    </row>
    <row r="73" ht="13.5" customHeight="1">
      <c r="A73" s="210">
        <v>72.0</v>
      </c>
      <c r="B73" s="211">
        <v>76381.0</v>
      </c>
      <c r="C73" s="212" t="s">
        <v>344</v>
      </c>
      <c r="D73" s="212" t="s">
        <v>345</v>
      </c>
      <c r="E73" s="213">
        <v>2010.0</v>
      </c>
      <c r="F73" s="212" t="s">
        <v>241</v>
      </c>
      <c r="G73" s="213" t="s">
        <v>213</v>
      </c>
      <c r="H73" s="213" t="s">
        <v>222</v>
      </c>
      <c r="I73" s="213" t="s">
        <v>231</v>
      </c>
      <c r="J73" s="208" t="str">
        <f t="shared" si="1"/>
        <v>Ji KŠ</v>
      </c>
      <c r="K73" s="209" t="str">
        <f t="shared" si="2"/>
        <v>Hanusová Karolína (72) (Ji KŠ)</v>
      </c>
    </row>
    <row r="74" ht="13.5" customHeight="1">
      <c r="A74" s="210">
        <v>73.0</v>
      </c>
      <c r="B74" s="211">
        <v>69593.0</v>
      </c>
      <c r="C74" s="212" t="s">
        <v>346</v>
      </c>
      <c r="D74" s="212" t="s">
        <v>306</v>
      </c>
      <c r="E74" s="213">
        <v>2007.0</v>
      </c>
      <c r="F74" s="212" t="s">
        <v>221</v>
      </c>
      <c r="G74" s="213" t="s">
        <v>213</v>
      </c>
      <c r="H74" s="213" t="s">
        <v>230</v>
      </c>
      <c r="I74" s="213" t="s">
        <v>215</v>
      </c>
      <c r="J74" s="208" t="str">
        <f t="shared" si="1"/>
        <v>Turnov</v>
      </c>
      <c r="K74" s="209" t="str">
        <f t="shared" si="2"/>
        <v>Adamíra Šimon (73) (Turnov)</v>
      </c>
    </row>
    <row r="75" ht="13.5" customHeight="1">
      <c r="A75" s="210">
        <v>74.0</v>
      </c>
      <c r="B75" s="211">
        <v>87788.0</v>
      </c>
      <c r="C75" s="212" t="s">
        <v>347</v>
      </c>
      <c r="D75" s="212" t="s">
        <v>243</v>
      </c>
      <c r="E75" s="213">
        <v>2007.0</v>
      </c>
      <c r="F75" s="214" t="s">
        <v>348</v>
      </c>
      <c r="G75" s="213" t="s">
        <v>213</v>
      </c>
      <c r="H75" s="213" t="s">
        <v>230</v>
      </c>
      <c r="I75" s="213" t="s">
        <v>215</v>
      </c>
      <c r="J75" s="208" t="str">
        <f t="shared" si="1"/>
        <v>Jablonné</v>
      </c>
      <c r="K75" s="209" t="str">
        <f t="shared" si="2"/>
        <v>Tesař Matěj (74) (Jablonné)</v>
      </c>
    </row>
    <row r="76" ht="13.5" customHeight="1">
      <c r="A76" s="210">
        <v>75.0</v>
      </c>
      <c r="B76" s="211" t="s">
        <v>349</v>
      </c>
      <c r="C76" s="212" t="s">
        <v>350</v>
      </c>
      <c r="D76" s="212" t="s">
        <v>293</v>
      </c>
      <c r="E76" s="213">
        <v>2009.0</v>
      </c>
      <c r="F76" s="212" t="s">
        <v>290</v>
      </c>
      <c r="G76" s="213" t="s">
        <v>213</v>
      </c>
      <c r="H76" s="213" t="s">
        <v>214</v>
      </c>
      <c r="I76" s="213" t="s">
        <v>215</v>
      </c>
      <c r="J76" s="208" t="str">
        <f t="shared" si="1"/>
        <v>ČL</v>
      </c>
      <c r="K76" s="209" t="str">
        <f t="shared" si="2"/>
        <v>Homza František (75) (ČL)</v>
      </c>
    </row>
    <row r="77" ht="13.5" customHeight="1">
      <c r="A77" s="210">
        <v>76.0</v>
      </c>
      <c r="B77" s="211">
        <v>85009.0</v>
      </c>
      <c r="C77" s="212" t="s">
        <v>351</v>
      </c>
      <c r="D77" s="212" t="s">
        <v>352</v>
      </c>
      <c r="E77" s="213">
        <v>2012.0</v>
      </c>
      <c r="F77" s="212" t="s">
        <v>212</v>
      </c>
      <c r="G77" s="213" t="s">
        <v>213</v>
      </c>
      <c r="H77" s="213" t="s">
        <v>244</v>
      </c>
      <c r="I77" s="213" t="s">
        <v>215</v>
      </c>
      <c r="J77" s="208" t="str">
        <f t="shared" si="1"/>
        <v>PINK!</v>
      </c>
      <c r="K77" s="209" t="str">
        <f t="shared" si="2"/>
        <v>Tůma Theodor (76) (PINK!)</v>
      </c>
    </row>
    <row r="78" ht="13.5" customHeight="1">
      <c r="A78" s="210">
        <v>77.0</v>
      </c>
      <c r="B78" s="211">
        <v>78735.0</v>
      </c>
      <c r="C78" s="212" t="s">
        <v>353</v>
      </c>
      <c r="D78" s="212" t="s">
        <v>354</v>
      </c>
      <c r="E78" s="213">
        <v>2011.0</v>
      </c>
      <c r="F78" s="212" t="s">
        <v>241</v>
      </c>
      <c r="G78" s="213" t="s">
        <v>213</v>
      </c>
      <c r="H78" s="213" t="s">
        <v>222</v>
      </c>
      <c r="I78" s="213" t="s">
        <v>231</v>
      </c>
      <c r="J78" s="208" t="str">
        <f t="shared" si="1"/>
        <v>Ji KŠ</v>
      </c>
      <c r="K78" s="209" t="str">
        <f t="shared" si="2"/>
        <v>Petrusová Terezie (77) (Ji KŠ)</v>
      </c>
    </row>
    <row r="79" ht="13.5" customHeight="1">
      <c r="A79" s="210">
        <v>78.0</v>
      </c>
      <c r="B79" s="211">
        <v>85287.0</v>
      </c>
      <c r="C79" s="212" t="s">
        <v>355</v>
      </c>
      <c r="D79" s="212" t="s">
        <v>271</v>
      </c>
      <c r="E79" s="213">
        <v>2010.0</v>
      </c>
      <c r="F79" s="214" t="s">
        <v>225</v>
      </c>
      <c r="G79" s="213" t="s">
        <v>213</v>
      </c>
      <c r="H79" s="213" t="s">
        <v>222</v>
      </c>
      <c r="I79" s="213" t="s">
        <v>215</v>
      </c>
      <c r="J79" s="208" t="str">
        <f t="shared" si="1"/>
        <v>KMST</v>
      </c>
      <c r="K79" s="209" t="str">
        <f t="shared" si="2"/>
        <v>Valdman Tomáš (78) (KMST)</v>
      </c>
    </row>
    <row r="80" ht="13.5" customHeight="1">
      <c r="A80" s="210">
        <v>79.0</v>
      </c>
      <c r="B80" s="211" t="s">
        <v>349</v>
      </c>
      <c r="C80" s="212" t="s">
        <v>356</v>
      </c>
      <c r="D80" s="212" t="s">
        <v>315</v>
      </c>
      <c r="E80" s="213">
        <v>2009.0</v>
      </c>
      <c r="F80" s="212" t="s">
        <v>290</v>
      </c>
      <c r="G80" s="213" t="s">
        <v>213</v>
      </c>
      <c r="H80" s="213" t="s">
        <v>214</v>
      </c>
      <c r="I80" s="213" t="s">
        <v>215</v>
      </c>
      <c r="J80" s="208" t="str">
        <f t="shared" si="1"/>
        <v>ČL</v>
      </c>
      <c r="K80" s="209" t="str">
        <f t="shared" si="2"/>
        <v>Novák Adam (79) (ČL)</v>
      </c>
    </row>
    <row r="81" ht="13.5" customHeight="1">
      <c r="A81" s="210">
        <v>80.0</v>
      </c>
      <c r="B81" s="211">
        <v>80267.0</v>
      </c>
      <c r="C81" s="212" t="s">
        <v>357</v>
      </c>
      <c r="D81" s="212" t="s">
        <v>358</v>
      </c>
      <c r="E81" s="213">
        <v>2009.0</v>
      </c>
      <c r="F81" s="214" t="s">
        <v>225</v>
      </c>
      <c r="G81" s="213" t="s">
        <v>213</v>
      </c>
      <c r="H81" s="213" t="s">
        <v>214</v>
      </c>
      <c r="I81" s="213" t="s">
        <v>215</v>
      </c>
      <c r="J81" s="208" t="str">
        <f t="shared" si="1"/>
        <v>KMST</v>
      </c>
      <c r="K81" s="209" t="str">
        <f t="shared" si="2"/>
        <v>Motl Matyáš (80) (KMST)</v>
      </c>
    </row>
    <row r="82" ht="13.5" customHeight="1">
      <c r="A82" s="210">
        <v>81.0</v>
      </c>
      <c r="B82" s="211">
        <v>82021.0</v>
      </c>
      <c r="C82" s="212" t="s">
        <v>359</v>
      </c>
      <c r="D82" s="212" t="s">
        <v>360</v>
      </c>
      <c r="E82" s="213">
        <v>2011.0</v>
      </c>
      <c r="F82" s="214" t="s">
        <v>241</v>
      </c>
      <c r="G82" s="213" t="s">
        <v>213</v>
      </c>
      <c r="H82" s="213" t="s">
        <v>222</v>
      </c>
      <c r="I82" s="213" t="s">
        <v>215</v>
      </c>
      <c r="J82" s="208" t="str">
        <f t="shared" si="1"/>
        <v>Ji KŠ</v>
      </c>
      <c r="K82" s="209" t="str">
        <f t="shared" si="2"/>
        <v>Daníček Zdenek (81) (Ji KŠ)</v>
      </c>
    </row>
    <row r="83" ht="13.5" customHeight="1">
      <c r="A83" s="210">
        <v>81.0</v>
      </c>
      <c r="B83" s="211">
        <v>79004.0</v>
      </c>
      <c r="C83" s="212" t="s">
        <v>361</v>
      </c>
      <c r="D83" s="212" t="s">
        <v>267</v>
      </c>
      <c r="E83" s="213">
        <v>2010.0</v>
      </c>
      <c r="F83" s="214" t="s">
        <v>212</v>
      </c>
      <c r="G83" s="213" t="s">
        <v>213</v>
      </c>
      <c r="H83" s="213" t="s">
        <v>222</v>
      </c>
      <c r="I83" s="213" t="s">
        <v>215</v>
      </c>
      <c r="J83" s="208" t="str">
        <f t="shared" si="1"/>
        <v>PINK!</v>
      </c>
      <c r="K83" s="209" t="str">
        <f t="shared" si="2"/>
        <v>Jakůbek Vojtěch (81) (PINK!)</v>
      </c>
    </row>
    <row r="84" ht="13.5" customHeight="1">
      <c r="A84" s="210">
        <v>81.0</v>
      </c>
      <c r="B84" s="211">
        <v>85001.0</v>
      </c>
      <c r="C84" s="212" t="s">
        <v>362</v>
      </c>
      <c r="D84" s="212" t="s">
        <v>363</v>
      </c>
      <c r="E84" s="213">
        <v>2010.0</v>
      </c>
      <c r="F84" s="212" t="s">
        <v>212</v>
      </c>
      <c r="G84" s="213" t="s">
        <v>213</v>
      </c>
      <c r="H84" s="213" t="s">
        <v>222</v>
      </c>
      <c r="I84" s="213" t="s">
        <v>231</v>
      </c>
      <c r="J84" s="208" t="str">
        <f t="shared" si="1"/>
        <v>PINK!</v>
      </c>
      <c r="K84" s="209" t="str">
        <f t="shared" si="2"/>
        <v>Růžková Stella (81) (PINK!)</v>
      </c>
    </row>
    <row r="85" ht="13.5" customHeight="1">
      <c r="A85" s="210">
        <v>84.0</v>
      </c>
      <c r="B85" s="211">
        <v>75899.0</v>
      </c>
      <c r="C85" s="215" t="s">
        <v>364</v>
      </c>
      <c r="D85" s="215" t="s">
        <v>217</v>
      </c>
      <c r="E85" s="216">
        <v>2009.0</v>
      </c>
      <c r="F85" s="215" t="s">
        <v>225</v>
      </c>
      <c r="G85" s="216" t="s">
        <v>213</v>
      </c>
      <c r="H85" s="216" t="s">
        <v>214</v>
      </c>
      <c r="I85" s="216" t="s">
        <v>215</v>
      </c>
      <c r="J85" s="208" t="str">
        <f t="shared" si="1"/>
        <v>KMST</v>
      </c>
      <c r="K85" s="209" t="str">
        <f t="shared" si="2"/>
        <v>Karásek Patrik (84) (KMST)</v>
      </c>
    </row>
    <row r="86" ht="13.5" customHeight="1">
      <c r="A86" s="210">
        <v>85.0</v>
      </c>
      <c r="B86" s="211">
        <v>82380.0</v>
      </c>
      <c r="C86" s="212" t="s">
        <v>365</v>
      </c>
      <c r="D86" s="212" t="s">
        <v>258</v>
      </c>
      <c r="E86" s="213">
        <v>2010.0</v>
      </c>
      <c r="F86" s="214" t="s">
        <v>218</v>
      </c>
      <c r="G86" s="213" t="s">
        <v>213</v>
      </c>
      <c r="H86" s="213" t="s">
        <v>222</v>
      </c>
      <c r="I86" s="213" t="s">
        <v>215</v>
      </c>
      <c r="J86" s="208" t="str">
        <f t="shared" si="1"/>
        <v>Bižu</v>
      </c>
      <c r="K86" s="209" t="str">
        <f t="shared" si="2"/>
        <v>Jireček Jakub (85) (Bižu)</v>
      </c>
    </row>
    <row r="87" ht="13.5" customHeight="1">
      <c r="A87" s="210">
        <v>86.0</v>
      </c>
      <c r="B87" s="211">
        <v>87222.0</v>
      </c>
      <c r="C87" s="212" t="s">
        <v>366</v>
      </c>
      <c r="D87" s="212" t="s">
        <v>275</v>
      </c>
      <c r="E87" s="213">
        <v>2010.0</v>
      </c>
      <c r="F87" s="212" t="s">
        <v>273</v>
      </c>
      <c r="G87" s="213" t="s">
        <v>213</v>
      </c>
      <c r="H87" s="213" t="s">
        <v>222</v>
      </c>
      <c r="I87" s="213" t="s">
        <v>215</v>
      </c>
      <c r="J87" s="208" t="str">
        <f t="shared" si="1"/>
        <v>ST Fr.</v>
      </c>
      <c r="K87" s="209" t="str">
        <f t="shared" si="2"/>
        <v>Kolář Daniel (86) (ST Fr.)</v>
      </c>
    </row>
    <row r="88" ht="13.5" customHeight="1">
      <c r="A88" s="210">
        <v>87.0</v>
      </c>
      <c r="B88" s="211">
        <v>82036.0</v>
      </c>
      <c r="C88" s="212" t="s">
        <v>367</v>
      </c>
      <c r="D88" s="212" t="s">
        <v>368</v>
      </c>
      <c r="E88" s="213">
        <v>2008.0</v>
      </c>
      <c r="F88" s="214" t="s">
        <v>241</v>
      </c>
      <c r="G88" s="213" t="s">
        <v>213</v>
      </c>
      <c r="H88" s="213" t="s">
        <v>214</v>
      </c>
      <c r="I88" s="213" t="s">
        <v>215</v>
      </c>
      <c r="J88" s="208" t="str">
        <f t="shared" si="1"/>
        <v>Ji KŠ</v>
      </c>
      <c r="K88" s="209" t="str">
        <f t="shared" si="2"/>
        <v>Cháb Kristián (87) (Ji KŠ)</v>
      </c>
    </row>
    <row r="89" ht="13.5" customHeight="1">
      <c r="A89" s="210">
        <v>88.0</v>
      </c>
      <c r="B89" s="211">
        <v>84270.0</v>
      </c>
      <c r="C89" s="212" t="s">
        <v>369</v>
      </c>
      <c r="D89" s="212" t="s">
        <v>370</v>
      </c>
      <c r="E89" s="213">
        <v>2011.0</v>
      </c>
      <c r="F89" s="214" t="s">
        <v>241</v>
      </c>
      <c r="G89" s="213" t="s">
        <v>213</v>
      </c>
      <c r="H89" s="213" t="s">
        <v>222</v>
      </c>
      <c r="I89" s="213" t="s">
        <v>231</v>
      </c>
      <c r="J89" s="208" t="str">
        <f t="shared" si="1"/>
        <v>Ji KŠ</v>
      </c>
      <c r="K89" s="209" t="str">
        <f t="shared" si="2"/>
        <v>Palečková Veronika (88) (Ji KŠ)</v>
      </c>
    </row>
    <row r="90" ht="13.5" customHeight="1">
      <c r="A90" s="210">
        <v>89.0</v>
      </c>
      <c r="B90" s="211">
        <v>87062.0</v>
      </c>
      <c r="C90" s="212" t="s">
        <v>371</v>
      </c>
      <c r="D90" s="212" t="s">
        <v>358</v>
      </c>
      <c r="E90" s="213">
        <v>2012.0</v>
      </c>
      <c r="F90" s="214" t="s">
        <v>212</v>
      </c>
      <c r="G90" s="213" t="s">
        <v>213</v>
      </c>
      <c r="H90" s="213" t="s">
        <v>244</v>
      </c>
      <c r="I90" s="213" t="s">
        <v>215</v>
      </c>
      <c r="J90" s="208" t="str">
        <f t="shared" si="1"/>
        <v>PINK!</v>
      </c>
      <c r="K90" s="209" t="str">
        <f t="shared" si="2"/>
        <v>Polívka Matyáš (89) (PINK!)</v>
      </c>
    </row>
    <row r="91" ht="13.5" customHeight="1">
      <c r="A91" s="210">
        <v>90.0</v>
      </c>
      <c r="B91" s="211">
        <v>84462.0</v>
      </c>
      <c r="C91" s="212" t="s">
        <v>372</v>
      </c>
      <c r="D91" s="212" t="s">
        <v>358</v>
      </c>
      <c r="E91" s="213">
        <v>2012.0</v>
      </c>
      <c r="F91" s="214" t="s">
        <v>212</v>
      </c>
      <c r="G91" s="213" t="s">
        <v>213</v>
      </c>
      <c r="H91" s="213" t="s">
        <v>244</v>
      </c>
      <c r="I91" s="213" t="s">
        <v>215</v>
      </c>
      <c r="J91" s="208" t="str">
        <f t="shared" si="1"/>
        <v>PINK!</v>
      </c>
      <c r="K91" s="209" t="str">
        <f t="shared" si="2"/>
        <v>Eder Matyáš (90) (PINK!)</v>
      </c>
    </row>
    <row r="92" ht="13.5" customHeight="1">
      <c r="A92" s="210">
        <v>91.0</v>
      </c>
      <c r="B92" s="211">
        <v>80262.0</v>
      </c>
      <c r="C92" s="212" t="s">
        <v>373</v>
      </c>
      <c r="D92" s="212" t="s">
        <v>358</v>
      </c>
      <c r="E92" s="213">
        <v>2011.0</v>
      </c>
      <c r="F92" s="214" t="s">
        <v>225</v>
      </c>
      <c r="G92" s="213" t="s">
        <v>213</v>
      </c>
      <c r="H92" s="213" t="s">
        <v>222</v>
      </c>
      <c r="I92" s="213" t="s">
        <v>215</v>
      </c>
      <c r="J92" s="208" t="str">
        <f t="shared" si="1"/>
        <v>KMST</v>
      </c>
      <c r="K92" s="209" t="str">
        <f t="shared" si="2"/>
        <v>Gajdoš Matyáš (91) (KMST)</v>
      </c>
    </row>
    <row r="93" ht="13.5" customHeight="1">
      <c r="A93" s="210">
        <v>92.0</v>
      </c>
      <c r="B93" s="211">
        <v>82382.0</v>
      </c>
      <c r="C93" s="212" t="s">
        <v>374</v>
      </c>
      <c r="D93" s="212" t="s">
        <v>263</v>
      </c>
      <c r="E93" s="213">
        <v>2012.0</v>
      </c>
      <c r="F93" s="212" t="s">
        <v>218</v>
      </c>
      <c r="G93" s="213" t="s">
        <v>213</v>
      </c>
      <c r="H93" s="213" t="s">
        <v>244</v>
      </c>
      <c r="I93" s="213" t="s">
        <v>215</v>
      </c>
      <c r="J93" s="208" t="str">
        <f t="shared" si="1"/>
        <v>Bižu</v>
      </c>
      <c r="K93" s="209" t="str">
        <f t="shared" si="2"/>
        <v>Kozák Jan (92) (Bižu)</v>
      </c>
    </row>
    <row r="94" ht="13.5" customHeight="1">
      <c r="A94" s="210">
        <v>93.0</v>
      </c>
      <c r="B94" s="211">
        <v>88872.0</v>
      </c>
      <c r="C94" s="215" t="s">
        <v>375</v>
      </c>
      <c r="D94" s="215" t="s">
        <v>263</v>
      </c>
      <c r="E94" s="216">
        <v>2010.0</v>
      </c>
      <c r="F94" s="217" t="s">
        <v>212</v>
      </c>
      <c r="G94" s="216" t="s">
        <v>213</v>
      </c>
      <c r="H94" s="216" t="s">
        <v>222</v>
      </c>
      <c r="I94" s="216" t="s">
        <v>215</v>
      </c>
      <c r="J94" s="208" t="str">
        <f t="shared" si="1"/>
        <v>PINK!</v>
      </c>
      <c r="K94" s="209" t="str">
        <f t="shared" si="2"/>
        <v>Vorel Jan (93) (PINK!)</v>
      </c>
    </row>
    <row r="95" ht="13.5" customHeight="1">
      <c r="A95" s="210">
        <v>94.0</v>
      </c>
      <c r="B95" s="211">
        <v>87411.0</v>
      </c>
      <c r="C95" s="215" t="s">
        <v>376</v>
      </c>
      <c r="D95" s="215" t="s">
        <v>236</v>
      </c>
      <c r="E95" s="216">
        <v>2011.0</v>
      </c>
      <c r="F95" s="215" t="s">
        <v>218</v>
      </c>
      <c r="G95" s="216" t="s">
        <v>213</v>
      </c>
      <c r="H95" s="216" t="s">
        <v>222</v>
      </c>
      <c r="I95" s="216" t="s">
        <v>215</v>
      </c>
      <c r="J95" s="208" t="str">
        <f t="shared" si="1"/>
        <v>Bižu</v>
      </c>
      <c r="K95" s="209" t="str">
        <f t="shared" si="2"/>
        <v>Švarc Dominik (94) (Bižu)</v>
      </c>
    </row>
    <row r="96" ht="13.5" customHeight="1">
      <c r="A96" s="210">
        <v>95.0</v>
      </c>
      <c r="B96" s="211">
        <v>70944.0</v>
      </c>
      <c r="C96" s="212" t="s">
        <v>377</v>
      </c>
      <c r="D96" s="212" t="s">
        <v>317</v>
      </c>
      <c r="E96" s="213">
        <v>2008.0</v>
      </c>
      <c r="F96" s="214" t="s">
        <v>212</v>
      </c>
      <c r="G96" s="213" t="s">
        <v>213</v>
      </c>
      <c r="H96" s="213" t="s">
        <v>214</v>
      </c>
      <c r="I96" s="213" t="s">
        <v>215</v>
      </c>
      <c r="J96" s="208" t="str">
        <f t="shared" si="1"/>
        <v>PINK!</v>
      </c>
      <c r="K96" s="209" t="str">
        <f t="shared" si="2"/>
        <v>Pol Matouš (95) (PINK!)</v>
      </c>
    </row>
    <row r="97" ht="13.5" customHeight="1">
      <c r="A97" s="210">
        <v>95.0</v>
      </c>
      <c r="B97" s="211">
        <v>86658.0</v>
      </c>
      <c r="C97" s="212" t="s">
        <v>378</v>
      </c>
      <c r="D97" s="212" t="s">
        <v>243</v>
      </c>
      <c r="E97" s="213">
        <v>2009.0</v>
      </c>
      <c r="F97" s="214" t="s">
        <v>225</v>
      </c>
      <c r="G97" s="213" t="s">
        <v>213</v>
      </c>
      <c r="H97" s="213" t="s">
        <v>214</v>
      </c>
      <c r="I97" s="213" t="s">
        <v>215</v>
      </c>
      <c r="J97" s="208" t="str">
        <f t="shared" si="1"/>
        <v>KMST</v>
      </c>
      <c r="K97" s="209" t="str">
        <f t="shared" si="2"/>
        <v>Gavor Matěj (95) (KMST)</v>
      </c>
    </row>
    <row r="98" ht="13.5" customHeight="1">
      <c r="A98" s="210">
        <v>97.0</v>
      </c>
      <c r="B98" s="211">
        <v>85048.0</v>
      </c>
      <c r="C98" s="212" t="s">
        <v>379</v>
      </c>
      <c r="D98" s="212" t="s">
        <v>315</v>
      </c>
      <c r="E98" s="213">
        <v>2010.0</v>
      </c>
      <c r="F98" s="214" t="s">
        <v>218</v>
      </c>
      <c r="G98" s="213" t="s">
        <v>213</v>
      </c>
      <c r="H98" s="213" t="s">
        <v>222</v>
      </c>
      <c r="I98" s="213" t="s">
        <v>215</v>
      </c>
      <c r="J98" s="208" t="str">
        <f t="shared" si="1"/>
        <v>Bižu</v>
      </c>
      <c r="K98" s="209" t="str">
        <f t="shared" si="2"/>
        <v>Koukl Adam (97) (Bižu)</v>
      </c>
    </row>
    <row r="99" ht="13.5" customHeight="1">
      <c r="A99" s="210">
        <v>98.0</v>
      </c>
      <c r="B99" s="211">
        <v>87072.0</v>
      </c>
      <c r="C99" s="212" t="s">
        <v>274</v>
      </c>
      <c r="D99" s="212" t="s">
        <v>263</v>
      </c>
      <c r="E99" s="213">
        <v>2013.0</v>
      </c>
      <c r="F99" s="214" t="s">
        <v>212</v>
      </c>
      <c r="G99" s="213" t="s">
        <v>213</v>
      </c>
      <c r="H99" s="213" t="s">
        <v>244</v>
      </c>
      <c r="I99" s="213" t="s">
        <v>215</v>
      </c>
      <c r="J99" s="208" t="str">
        <f t="shared" si="1"/>
        <v>PINK!</v>
      </c>
      <c r="K99" s="209" t="str">
        <f t="shared" si="2"/>
        <v>Svoboda Jan (98) (PINK!)</v>
      </c>
    </row>
    <row r="100" ht="13.5" customHeight="1">
      <c r="A100" s="210">
        <v>99.0</v>
      </c>
      <c r="B100" s="211">
        <v>81298.0</v>
      </c>
      <c r="C100" s="212" t="s">
        <v>380</v>
      </c>
      <c r="D100" s="212" t="s">
        <v>381</v>
      </c>
      <c r="E100" s="213">
        <v>2011.0</v>
      </c>
      <c r="F100" s="212" t="s">
        <v>225</v>
      </c>
      <c r="G100" s="213" t="s">
        <v>213</v>
      </c>
      <c r="H100" s="213" t="s">
        <v>222</v>
      </c>
      <c r="I100" s="213" t="s">
        <v>215</v>
      </c>
      <c r="J100" s="208" t="str">
        <f t="shared" si="1"/>
        <v>KMST</v>
      </c>
      <c r="K100" s="209" t="str">
        <f t="shared" si="2"/>
        <v>Sulovský Kryštof (99) (KMST)</v>
      </c>
    </row>
    <row r="101" ht="13.5" customHeight="1">
      <c r="A101" s="210">
        <v>100.0</v>
      </c>
      <c r="B101" s="211">
        <v>84479.0</v>
      </c>
      <c r="C101" s="212" t="s">
        <v>382</v>
      </c>
      <c r="D101" s="212" t="s">
        <v>383</v>
      </c>
      <c r="E101" s="213">
        <v>2009.0</v>
      </c>
      <c r="F101" s="214" t="s">
        <v>212</v>
      </c>
      <c r="G101" s="213" t="s">
        <v>213</v>
      </c>
      <c r="H101" s="213" t="s">
        <v>214</v>
      </c>
      <c r="I101" s="213" t="s">
        <v>215</v>
      </c>
      <c r="J101" s="208" t="str">
        <f t="shared" si="1"/>
        <v>PINK!</v>
      </c>
      <c r="K101" s="209" t="str">
        <f t="shared" si="2"/>
        <v>Vilém Štěpán (100) (PINK!)</v>
      </c>
    </row>
    <row r="102" ht="13.5" customHeight="1">
      <c r="A102" s="210">
        <v>100.0</v>
      </c>
      <c r="B102" s="211">
        <v>84624.0</v>
      </c>
      <c r="C102" s="212" t="s">
        <v>384</v>
      </c>
      <c r="D102" s="212" t="s">
        <v>223</v>
      </c>
      <c r="E102" s="213">
        <v>2010.0</v>
      </c>
      <c r="F102" s="214" t="s">
        <v>212</v>
      </c>
      <c r="G102" s="213" t="s">
        <v>213</v>
      </c>
      <c r="H102" s="213" t="s">
        <v>222</v>
      </c>
      <c r="I102" s="213" t="s">
        <v>215</v>
      </c>
      <c r="J102" s="208" t="str">
        <f t="shared" si="1"/>
        <v>PINK!</v>
      </c>
      <c r="K102" s="209" t="str">
        <f t="shared" si="2"/>
        <v>Cechl Vít (100) (PINK!)</v>
      </c>
    </row>
    <row r="103" ht="13.5" customHeight="1">
      <c r="A103" s="210">
        <v>102.0</v>
      </c>
      <c r="B103" s="211">
        <v>87837.0</v>
      </c>
      <c r="C103" s="212" t="s">
        <v>385</v>
      </c>
      <c r="D103" s="212" t="s">
        <v>220</v>
      </c>
      <c r="E103" s="213">
        <v>2011.0</v>
      </c>
      <c r="F103" s="214" t="s">
        <v>290</v>
      </c>
      <c r="G103" s="213" t="s">
        <v>213</v>
      </c>
      <c r="H103" s="213" t="s">
        <v>222</v>
      </c>
      <c r="I103" s="213" t="s">
        <v>215</v>
      </c>
      <c r="J103" s="208" t="str">
        <f t="shared" si="1"/>
        <v>ČL</v>
      </c>
      <c r="K103" s="209" t="str">
        <f t="shared" si="2"/>
        <v>Beran Antonín (102) (ČL)</v>
      </c>
    </row>
    <row r="104" ht="13.5" customHeight="1">
      <c r="A104" s="210">
        <v>103.0</v>
      </c>
      <c r="B104" s="211">
        <v>84407.0</v>
      </c>
      <c r="C104" s="212" t="s">
        <v>386</v>
      </c>
      <c r="D104" s="212" t="s">
        <v>363</v>
      </c>
      <c r="E104" s="213">
        <v>2014.0</v>
      </c>
      <c r="F104" s="212" t="s">
        <v>212</v>
      </c>
      <c r="G104" s="213" t="s">
        <v>213</v>
      </c>
      <c r="H104" s="213" t="s">
        <v>387</v>
      </c>
      <c r="I104" s="213" t="s">
        <v>231</v>
      </c>
      <c r="J104" s="208" t="str">
        <f t="shared" si="1"/>
        <v>PINK!</v>
      </c>
      <c r="K104" s="209" t="str">
        <f t="shared" si="2"/>
        <v>Vargová Stella (103) (PINK!)</v>
      </c>
    </row>
    <row r="105" ht="13.5" customHeight="1">
      <c r="A105" s="210">
        <v>104.0</v>
      </c>
      <c r="B105" s="211">
        <v>70921.0</v>
      </c>
      <c r="C105" s="212" t="s">
        <v>388</v>
      </c>
      <c r="D105" s="212" t="s">
        <v>263</v>
      </c>
      <c r="E105" s="213">
        <v>2010.0</v>
      </c>
      <c r="F105" s="214" t="s">
        <v>234</v>
      </c>
      <c r="G105" s="213" t="s">
        <v>213</v>
      </c>
      <c r="H105" s="213" t="s">
        <v>222</v>
      </c>
      <c r="I105" s="213" t="s">
        <v>215</v>
      </c>
      <c r="J105" s="208" t="str">
        <f t="shared" si="1"/>
        <v>SKST</v>
      </c>
      <c r="K105" s="209" t="str">
        <f t="shared" si="2"/>
        <v>Andrle Jan (104) (SKST)</v>
      </c>
    </row>
    <row r="106" ht="13.5" customHeight="1">
      <c r="A106" s="210">
        <v>105.0</v>
      </c>
      <c r="B106" s="211">
        <v>84627.0</v>
      </c>
      <c r="C106" s="212" t="s">
        <v>389</v>
      </c>
      <c r="D106" s="212" t="s">
        <v>240</v>
      </c>
      <c r="E106" s="213">
        <v>2013.0</v>
      </c>
      <c r="F106" s="214" t="s">
        <v>212</v>
      </c>
      <c r="G106" s="213" t="s">
        <v>213</v>
      </c>
      <c r="H106" s="213" t="s">
        <v>244</v>
      </c>
      <c r="I106" s="213" t="s">
        <v>215</v>
      </c>
      <c r="J106" s="208" t="str">
        <f t="shared" si="1"/>
        <v>PINK!</v>
      </c>
      <c r="K106" s="209" t="str">
        <f t="shared" si="2"/>
        <v>Louda Ondřej (105) (PINK!)</v>
      </c>
    </row>
    <row r="107" ht="13.5" customHeight="1">
      <c r="A107" s="210">
        <v>106.0</v>
      </c>
      <c r="B107" s="211">
        <v>85049.0</v>
      </c>
      <c r="C107" s="212" t="s">
        <v>390</v>
      </c>
      <c r="D107" s="212" t="s">
        <v>224</v>
      </c>
      <c r="E107" s="213">
        <v>2015.0</v>
      </c>
      <c r="F107" s="214" t="s">
        <v>218</v>
      </c>
      <c r="G107" s="213" t="s">
        <v>213</v>
      </c>
      <c r="H107" s="213" t="s">
        <v>387</v>
      </c>
      <c r="I107" s="213" t="s">
        <v>215</v>
      </c>
      <c r="J107" s="208" t="str">
        <f t="shared" si="1"/>
        <v>Bižu</v>
      </c>
      <c r="K107" s="209" t="str">
        <f t="shared" si="2"/>
        <v>Kuchyňa Josef (106) (Bižu)</v>
      </c>
    </row>
    <row r="108" ht="13.5" customHeight="1">
      <c r="A108" s="210">
        <v>107.0</v>
      </c>
      <c r="B108" s="211">
        <v>84043.0</v>
      </c>
      <c r="C108" s="212" t="s">
        <v>391</v>
      </c>
      <c r="D108" s="212" t="s">
        <v>345</v>
      </c>
      <c r="E108" s="213">
        <v>2011.0</v>
      </c>
      <c r="F108" s="214" t="s">
        <v>241</v>
      </c>
      <c r="G108" s="213" t="s">
        <v>213</v>
      </c>
      <c r="H108" s="213" t="s">
        <v>222</v>
      </c>
      <c r="I108" s="213" t="s">
        <v>231</v>
      </c>
      <c r="J108" s="208" t="str">
        <f t="shared" si="1"/>
        <v>Ji KŠ</v>
      </c>
      <c r="K108" s="209" t="str">
        <f t="shared" si="2"/>
        <v>Svobodová Karolína (107) (Ji KŠ)</v>
      </c>
    </row>
    <row r="109" ht="13.5" customHeight="1">
      <c r="A109" s="210">
        <v>108.0</v>
      </c>
      <c r="B109" s="211">
        <v>87221.0</v>
      </c>
      <c r="C109" s="215" t="s">
        <v>392</v>
      </c>
      <c r="D109" s="215" t="s">
        <v>331</v>
      </c>
      <c r="E109" s="216">
        <v>2011.0</v>
      </c>
      <c r="F109" s="217" t="s">
        <v>273</v>
      </c>
      <c r="G109" s="216" t="s">
        <v>213</v>
      </c>
      <c r="H109" s="216" t="s">
        <v>222</v>
      </c>
      <c r="I109" s="216" t="s">
        <v>215</v>
      </c>
      <c r="J109" s="208" t="str">
        <f t="shared" si="1"/>
        <v>ST Fr.</v>
      </c>
      <c r="K109" s="209" t="str">
        <f t="shared" si="2"/>
        <v>Havel Lukáš (108) (ST Fr.)</v>
      </c>
    </row>
    <row r="110" ht="13.5" customHeight="1">
      <c r="A110" s="210">
        <v>108.0</v>
      </c>
      <c r="B110" s="211">
        <v>84425.0</v>
      </c>
      <c r="C110" s="212" t="s">
        <v>393</v>
      </c>
      <c r="D110" s="212" t="s">
        <v>394</v>
      </c>
      <c r="E110" s="213">
        <v>2014.0</v>
      </c>
      <c r="F110" s="212" t="s">
        <v>260</v>
      </c>
      <c r="G110" s="213" t="s">
        <v>213</v>
      </c>
      <c r="H110" s="213" t="s">
        <v>387</v>
      </c>
      <c r="I110" s="213" t="s">
        <v>215</v>
      </c>
      <c r="J110" s="208" t="str">
        <f t="shared" si="1"/>
        <v>AST</v>
      </c>
      <c r="K110" s="209" t="str">
        <f t="shared" si="2"/>
        <v>Pinc Jonáš (108) (AST)</v>
      </c>
    </row>
    <row r="111" ht="13.5" customHeight="1">
      <c r="A111" s="210">
        <v>110.0</v>
      </c>
      <c r="B111" s="211">
        <v>79106.0</v>
      </c>
      <c r="C111" s="212" t="s">
        <v>395</v>
      </c>
      <c r="D111" s="212" t="s">
        <v>396</v>
      </c>
      <c r="E111" s="213">
        <v>2011.0</v>
      </c>
      <c r="F111" s="212" t="s">
        <v>234</v>
      </c>
      <c r="G111" s="213" t="s">
        <v>213</v>
      </c>
      <c r="H111" s="213" t="s">
        <v>222</v>
      </c>
      <c r="I111" s="213" t="s">
        <v>215</v>
      </c>
      <c r="J111" s="208" t="str">
        <f t="shared" si="1"/>
        <v>SKST</v>
      </c>
      <c r="K111" s="209" t="str">
        <f t="shared" si="2"/>
        <v>Resl Teodor (110) (SKST)</v>
      </c>
    </row>
    <row r="112" ht="13.5" customHeight="1">
      <c r="A112" s="210">
        <v>111.0</v>
      </c>
      <c r="B112" s="211">
        <v>84394.0</v>
      </c>
      <c r="C112" s="212" t="s">
        <v>397</v>
      </c>
      <c r="D112" s="212" t="s">
        <v>295</v>
      </c>
      <c r="E112" s="213">
        <v>2011.0</v>
      </c>
      <c r="F112" s="214" t="s">
        <v>212</v>
      </c>
      <c r="G112" s="213" t="s">
        <v>213</v>
      </c>
      <c r="H112" s="213" t="s">
        <v>222</v>
      </c>
      <c r="I112" s="213" t="s">
        <v>215</v>
      </c>
      <c r="J112" s="208" t="str">
        <f t="shared" si="1"/>
        <v>PINK!</v>
      </c>
      <c r="K112" s="209" t="str">
        <f t="shared" si="2"/>
        <v>Harus Petr (111) (PINK!)</v>
      </c>
    </row>
    <row r="113" ht="13.5" customHeight="1">
      <c r="A113" s="210">
        <v>112.0</v>
      </c>
      <c r="B113" s="211">
        <v>85112.0</v>
      </c>
      <c r="C113" s="212" t="s">
        <v>398</v>
      </c>
      <c r="D113" s="212" t="s">
        <v>295</v>
      </c>
      <c r="E113" s="213">
        <v>2009.0</v>
      </c>
      <c r="F113" s="214" t="s">
        <v>309</v>
      </c>
      <c r="G113" s="213" t="s">
        <v>213</v>
      </c>
      <c r="H113" s="213" t="s">
        <v>214</v>
      </c>
      <c r="I113" s="213" t="s">
        <v>215</v>
      </c>
      <c r="J113" s="208" t="str">
        <f t="shared" si="1"/>
        <v>Chrast.</v>
      </c>
      <c r="K113" s="209" t="str">
        <f t="shared" si="2"/>
        <v>Klinger Petr (112) (Chrast.)</v>
      </c>
    </row>
    <row r="114" ht="13.5" customHeight="1">
      <c r="A114" s="210">
        <v>113.0</v>
      </c>
      <c r="B114" s="211">
        <v>87430.0</v>
      </c>
      <c r="C114" s="212" t="s">
        <v>399</v>
      </c>
      <c r="D114" s="212" t="s">
        <v>243</v>
      </c>
      <c r="E114" s="213">
        <v>2012.0</v>
      </c>
      <c r="F114" s="214" t="s">
        <v>212</v>
      </c>
      <c r="G114" s="213" t="s">
        <v>213</v>
      </c>
      <c r="H114" s="213" t="s">
        <v>244</v>
      </c>
      <c r="I114" s="213" t="s">
        <v>215</v>
      </c>
      <c r="J114" s="208" t="str">
        <f t="shared" si="1"/>
        <v>PINK!</v>
      </c>
      <c r="K114" s="209" t="str">
        <f t="shared" si="2"/>
        <v>Juriga Matěj (113) (PINK!)</v>
      </c>
    </row>
    <row r="115" ht="13.5" customHeight="1">
      <c r="A115" s="210">
        <v>114.0</v>
      </c>
      <c r="B115" s="211">
        <v>85402.0</v>
      </c>
      <c r="C115" s="212" t="s">
        <v>400</v>
      </c>
      <c r="D115" s="212" t="s">
        <v>279</v>
      </c>
      <c r="E115" s="213">
        <v>2015.0</v>
      </c>
      <c r="F115" s="214" t="s">
        <v>329</v>
      </c>
      <c r="G115" s="213" t="s">
        <v>213</v>
      </c>
      <c r="H115" s="213" t="s">
        <v>387</v>
      </c>
      <c r="I115" s="213" t="s">
        <v>231</v>
      </c>
      <c r="J115" s="208" t="str">
        <f t="shared" si="1"/>
        <v>Hrádek</v>
      </c>
      <c r="K115" s="209" t="str">
        <f t="shared" si="2"/>
        <v>Trávníčková Tereza (114) (Hrádek)</v>
      </c>
    </row>
    <row r="116" ht="13.5" customHeight="1">
      <c r="A116" s="210">
        <v>114.0</v>
      </c>
      <c r="B116" s="211">
        <v>84286.0</v>
      </c>
      <c r="C116" s="212" t="s">
        <v>401</v>
      </c>
      <c r="D116" s="212" t="s">
        <v>220</v>
      </c>
      <c r="E116" s="213">
        <v>2013.0</v>
      </c>
      <c r="F116" s="212" t="s">
        <v>225</v>
      </c>
      <c r="G116" s="213" t="s">
        <v>213</v>
      </c>
      <c r="H116" s="213" t="s">
        <v>244</v>
      </c>
      <c r="I116" s="213" t="s">
        <v>215</v>
      </c>
      <c r="J116" s="208" t="str">
        <f t="shared" si="1"/>
        <v>KMST</v>
      </c>
      <c r="K116" s="209" t="str">
        <f t="shared" si="2"/>
        <v>Jantsch Antonín (114) (KMST)</v>
      </c>
    </row>
    <row r="117" ht="13.5" customHeight="1">
      <c r="A117" s="210">
        <v>116.0</v>
      </c>
      <c r="B117" s="211">
        <v>85053.0</v>
      </c>
      <c r="C117" s="215" t="s">
        <v>402</v>
      </c>
      <c r="D117" s="215" t="s">
        <v>224</v>
      </c>
      <c r="E117" s="216">
        <v>2010.0</v>
      </c>
      <c r="F117" s="217" t="s">
        <v>218</v>
      </c>
      <c r="G117" s="216" t="s">
        <v>213</v>
      </c>
      <c r="H117" s="216" t="s">
        <v>222</v>
      </c>
      <c r="I117" s="216" t="s">
        <v>215</v>
      </c>
      <c r="J117" s="208" t="str">
        <f t="shared" si="1"/>
        <v>Bižu</v>
      </c>
      <c r="K117" s="209" t="str">
        <f t="shared" si="2"/>
        <v>Ondráček Josef (116) (Bižu)</v>
      </c>
    </row>
    <row r="118" ht="13.5" customHeight="1">
      <c r="A118" s="210">
        <v>117.0</v>
      </c>
      <c r="B118" s="211">
        <v>81967.0</v>
      </c>
      <c r="C118" s="212" t="s">
        <v>403</v>
      </c>
      <c r="D118" s="212" t="s">
        <v>243</v>
      </c>
      <c r="E118" s="213">
        <v>2014.0</v>
      </c>
      <c r="F118" s="214" t="s">
        <v>260</v>
      </c>
      <c r="G118" s="213" t="s">
        <v>213</v>
      </c>
      <c r="H118" s="213" t="s">
        <v>387</v>
      </c>
      <c r="I118" s="213" t="s">
        <v>215</v>
      </c>
      <c r="J118" s="208" t="str">
        <f t="shared" si="1"/>
        <v>AST</v>
      </c>
      <c r="K118" s="209" t="str">
        <f t="shared" si="2"/>
        <v>Bujok Matěj (117) (AST)</v>
      </c>
    </row>
    <row r="119" ht="13.5" customHeight="1">
      <c r="A119" s="210">
        <v>118.0</v>
      </c>
      <c r="B119" s="211">
        <v>87426.0</v>
      </c>
      <c r="C119" s="215" t="s">
        <v>404</v>
      </c>
      <c r="D119" s="215" t="s">
        <v>383</v>
      </c>
      <c r="E119" s="216">
        <v>2011.0</v>
      </c>
      <c r="F119" s="217" t="s">
        <v>212</v>
      </c>
      <c r="G119" s="216" t="s">
        <v>213</v>
      </c>
      <c r="H119" s="216" t="s">
        <v>222</v>
      </c>
      <c r="I119" s="216" t="s">
        <v>215</v>
      </c>
      <c r="J119" s="208" t="str">
        <f t="shared" si="1"/>
        <v>PINK!</v>
      </c>
      <c r="K119" s="209" t="str">
        <f t="shared" si="2"/>
        <v>Brát Štěpán (118) (PINK!)</v>
      </c>
    </row>
    <row r="120" ht="13.5" customHeight="1">
      <c r="A120" s="210">
        <v>119.0</v>
      </c>
      <c r="B120" s="211">
        <v>85054.0</v>
      </c>
      <c r="C120" s="212" t="s">
        <v>405</v>
      </c>
      <c r="D120" s="212" t="s">
        <v>383</v>
      </c>
      <c r="E120" s="213">
        <v>2009.0</v>
      </c>
      <c r="F120" s="212" t="s">
        <v>218</v>
      </c>
      <c r="G120" s="213" t="s">
        <v>213</v>
      </c>
      <c r="H120" s="213" t="s">
        <v>214</v>
      </c>
      <c r="I120" s="213" t="s">
        <v>215</v>
      </c>
      <c r="J120" s="208" t="str">
        <f t="shared" si="1"/>
        <v>Bižu</v>
      </c>
      <c r="K120" s="209" t="str">
        <f t="shared" si="2"/>
        <v>Žemlička Štěpán (119) (Bižu)</v>
      </c>
    </row>
    <row r="121" ht="13.5" customHeight="1">
      <c r="A121" s="210">
        <v>119.0</v>
      </c>
      <c r="B121" s="211">
        <v>87842.0</v>
      </c>
      <c r="C121" s="215" t="s">
        <v>406</v>
      </c>
      <c r="D121" s="215" t="s">
        <v>407</v>
      </c>
      <c r="E121" s="216">
        <v>2010.0</v>
      </c>
      <c r="F121" s="215" t="s">
        <v>290</v>
      </c>
      <c r="G121" s="216" t="s">
        <v>213</v>
      </c>
      <c r="H121" s="216" t="s">
        <v>222</v>
      </c>
      <c r="I121" s="216" t="s">
        <v>215</v>
      </c>
      <c r="J121" s="208" t="str">
        <f t="shared" si="1"/>
        <v>ČL</v>
      </c>
      <c r="K121" s="209" t="str">
        <f t="shared" si="2"/>
        <v>Sainzaya Bayarsuren (119) (ČL)</v>
      </c>
    </row>
    <row r="122" ht="13.5" customHeight="1">
      <c r="A122" s="210">
        <v>121.0</v>
      </c>
      <c r="B122" s="211">
        <v>84284.0</v>
      </c>
      <c r="C122" s="212" t="s">
        <v>408</v>
      </c>
      <c r="D122" s="212" t="s">
        <v>331</v>
      </c>
      <c r="E122" s="213">
        <v>2013.0</v>
      </c>
      <c r="F122" s="214" t="s">
        <v>225</v>
      </c>
      <c r="G122" s="213" t="s">
        <v>213</v>
      </c>
      <c r="H122" s="213" t="s">
        <v>244</v>
      </c>
      <c r="I122" s="213" t="s">
        <v>215</v>
      </c>
      <c r="J122" s="208" t="str">
        <f t="shared" si="1"/>
        <v>KMST</v>
      </c>
      <c r="K122" s="209" t="str">
        <f t="shared" si="2"/>
        <v>Diblík Lukáš (121) (KMST)</v>
      </c>
    </row>
    <row r="123" ht="13.5" customHeight="1">
      <c r="A123" s="210">
        <v>121.0</v>
      </c>
      <c r="B123" s="211">
        <v>88866.0</v>
      </c>
      <c r="C123" s="212" t="s">
        <v>409</v>
      </c>
      <c r="D123" s="212" t="s">
        <v>263</v>
      </c>
      <c r="E123" s="213">
        <v>2010.0</v>
      </c>
      <c r="F123" s="214" t="s">
        <v>212</v>
      </c>
      <c r="G123" s="213" t="s">
        <v>213</v>
      </c>
      <c r="H123" s="213" t="s">
        <v>222</v>
      </c>
      <c r="I123" s="213" t="s">
        <v>215</v>
      </c>
      <c r="J123" s="208" t="str">
        <f t="shared" si="1"/>
        <v>PINK!</v>
      </c>
      <c r="K123" s="209" t="str">
        <f t="shared" si="2"/>
        <v>Landyš Jan (121) (PINK!)</v>
      </c>
    </row>
    <row r="124" ht="13.5" customHeight="1">
      <c r="A124" s="210">
        <v>123.0</v>
      </c>
      <c r="B124" s="211">
        <v>84623.0</v>
      </c>
      <c r="C124" s="212" t="s">
        <v>410</v>
      </c>
      <c r="D124" s="212" t="s">
        <v>411</v>
      </c>
      <c r="E124" s="213">
        <v>2014.0</v>
      </c>
      <c r="F124" s="212" t="s">
        <v>212</v>
      </c>
      <c r="G124" s="213" t="s">
        <v>213</v>
      </c>
      <c r="H124" s="213" t="s">
        <v>387</v>
      </c>
      <c r="I124" s="213" t="s">
        <v>231</v>
      </c>
      <c r="J124" s="208" t="str">
        <f t="shared" si="1"/>
        <v>PINK!</v>
      </c>
      <c r="K124" s="209" t="str">
        <f t="shared" si="2"/>
        <v>Baumruková Anežka (123) (PINK!)</v>
      </c>
    </row>
    <row r="125" ht="13.5" customHeight="1">
      <c r="A125" s="210">
        <v>124.0</v>
      </c>
      <c r="B125" s="211">
        <v>89040.0</v>
      </c>
      <c r="C125" s="212" t="s">
        <v>412</v>
      </c>
      <c r="D125" s="212" t="s">
        <v>317</v>
      </c>
      <c r="E125" s="213">
        <v>2012.0</v>
      </c>
      <c r="F125" s="214" t="s">
        <v>290</v>
      </c>
      <c r="G125" s="213" t="s">
        <v>213</v>
      </c>
      <c r="H125" s="213" t="s">
        <v>244</v>
      </c>
      <c r="I125" s="213" t="s">
        <v>215</v>
      </c>
      <c r="J125" s="208" t="str">
        <f t="shared" si="1"/>
        <v>ČL</v>
      </c>
      <c r="K125" s="209" t="str">
        <f t="shared" si="2"/>
        <v>Choleva Matouš (124) (ČL)</v>
      </c>
    </row>
    <row r="126" ht="13.5" customHeight="1">
      <c r="A126" s="210">
        <v>125.0</v>
      </c>
      <c r="B126" s="211">
        <v>84921.0</v>
      </c>
      <c r="C126" s="212" t="s">
        <v>413</v>
      </c>
      <c r="D126" s="212" t="s">
        <v>293</v>
      </c>
      <c r="E126" s="213">
        <v>2013.0</v>
      </c>
      <c r="F126" s="214" t="s">
        <v>414</v>
      </c>
      <c r="G126" s="213" t="s">
        <v>213</v>
      </c>
      <c r="H126" s="213" t="s">
        <v>244</v>
      </c>
      <c r="I126" s="213" t="s">
        <v>215</v>
      </c>
      <c r="J126" s="208" t="str">
        <f t="shared" si="1"/>
        <v>N. Ves</v>
      </c>
      <c r="K126" s="209" t="str">
        <f t="shared" si="2"/>
        <v>Hlubuček František (125) (N. Ves)</v>
      </c>
    </row>
    <row r="127" ht="13.5" customHeight="1">
      <c r="A127" s="210">
        <v>126.0</v>
      </c>
      <c r="B127" s="211">
        <v>85021.0</v>
      </c>
      <c r="C127" s="212" t="s">
        <v>415</v>
      </c>
      <c r="D127" s="212" t="s">
        <v>358</v>
      </c>
      <c r="E127" s="213">
        <v>2011.0</v>
      </c>
      <c r="F127" s="214" t="s">
        <v>225</v>
      </c>
      <c r="G127" s="213" t="s">
        <v>213</v>
      </c>
      <c r="H127" s="213" t="s">
        <v>222</v>
      </c>
      <c r="I127" s="213" t="s">
        <v>215</v>
      </c>
      <c r="J127" s="208" t="str">
        <f t="shared" si="1"/>
        <v>KMST</v>
      </c>
      <c r="K127" s="209" t="str">
        <f t="shared" si="2"/>
        <v>Moravec Matyáš (126) (KMST)</v>
      </c>
    </row>
    <row r="128" ht="13.5" customHeight="1">
      <c r="A128" s="210">
        <v>127.0</v>
      </c>
      <c r="B128" s="211">
        <v>76541.0</v>
      </c>
      <c r="C128" s="212" t="s">
        <v>416</v>
      </c>
      <c r="D128" s="212" t="s">
        <v>381</v>
      </c>
      <c r="E128" s="213">
        <v>2010.0</v>
      </c>
      <c r="F128" s="212" t="s">
        <v>309</v>
      </c>
      <c r="G128" s="213" t="s">
        <v>213</v>
      </c>
      <c r="H128" s="213" t="s">
        <v>222</v>
      </c>
      <c r="I128" s="213" t="s">
        <v>215</v>
      </c>
      <c r="J128" s="208" t="str">
        <f t="shared" si="1"/>
        <v>Chrast.</v>
      </c>
      <c r="K128" s="209" t="str">
        <f t="shared" si="2"/>
        <v>Severýn Kryštof (127) (Chrast.)</v>
      </c>
    </row>
    <row r="129" ht="13.5" customHeight="1">
      <c r="A129" s="210">
        <v>128.0</v>
      </c>
      <c r="B129" s="211">
        <v>85024.0</v>
      </c>
      <c r="C129" s="212" t="s">
        <v>417</v>
      </c>
      <c r="D129" s="212" t="s">
        <v>418</v>
      </c>
      <c r="E129" s="213">
        <v>2010.0</v>
      </c>
      <c r="F129" s="214" t="s">
        <v>212</v>
      </c>
      <c r="G129" s="213" t="s">
        <v>213</v>
      </c>
      <c r="H129" s="213" t="s">
        <v>222</v>
      </c>
      <c r="I129" s="213" t="s">
        <v>231</v>
      </c>
      <c r="J129" s="208" t="str">
        <f t="shared" si="1"/>
        <v>PINK!</v>
      </c>
      <c r="K129" s="209" t="str">
        <f t="shared" si="2"/>
        <v>Frydrychová Klára (128) (PINK!)</v>
      </c>
    </row>
    <row r="130" ht="13.5" customHeight="1">
      <c r="A130" s="210">
        <v>129.0</v>
      </c>
      <c r="B130" s="211">
        <v>84553.0</v>
      </c>
      <c r="C130" s="212" t="s">
        <v>284</v>
      </c>
      <c r="D130" s="212" t="s">
        <v>240</v>
      </c>
      <c r="E130" s="213">
        <v>2010.0</v>
      </c>
      <c r="F130" s="212" t="s">
        <v>212</v>
      </c>
      <c r="G130" s="213" t="s">
        <v>213</v>
      </c>
      <c r="H130" s="213" t="s">
        <v>222</v>
      </c>
      <c r="I130" s="213" t="s">
        <v>215</v>
      </c>
      <c r="J130" s="208" t="str">
        <f t="shared" si="1"/>
        <v>PINK!</v>
      </c>
      <c r="K130" s="209" t="str">
        <f t="shared" si="2"/>
        <v>Novotný Ondřej (129) (PINK!)</v>
      </c>
    </row>
    <row r="131" ht="13.5" customHeight="1">
      <c r="A131" s="210">
        <v>130.0</v>
      </c>
      <c r="B131" s="211">
        <v>88762.0</v>
      </c>
      <c r="C131" s="212" t="s">
        <v>419</v>
      </c>
      <c r="D131" s="212" t="s">
        <v>295</v>
      </c>
      <c r="E131" s="213">
        <v>2011.0</v>
      </c>
      <c r="F131" s="214" t="s">
        <v>218</v>
      </c>
      <c r="G131" s="213" t="s">
        <v>213</v>
      </c>
      <c r="H131" s="213" t="s">
        <v>222</v>
      </c>
      <c r="I131" s="213" t="s">
        <v>215</v>
      </c>
      <c r="J131" s="208" t="str">
        <f t="shared" si="1"/>
        <v>Bižu</v>
      </c>
      <c r="K131" s="209" t="str">
        <f t="shared" si="2"/>
        <v>Štěpánek Petr (130) (Bižu)</v>
      </c>
    </row>
    <row r="132" ht="13.5" customHeight="1">
      <c r="A132" s="210">
        <v>131.0</v>
      </c>
      <c r="B132" s="211">
        <v>87619.0</v>
      </c>
      <c r="C132" s="212" t="s">
        <v>420</v>
      </c>
      <c r="D132" s="212" t="s">
        <v>295</v>
      </c>
      <c r="E132" s="213">
        <v>2011.0</v>
      </c>
      <c r="F132" s="214" t="s">
        <v>309</v>
      </c>
      <c r="G132" s="213" t="s">
        <v>213</v>
      </c>
      <c r="H132" s="213" t="s">
        <v>222</v>
      </c>
      <c r="I132" s="213" t="s">
        <v>215</v>
      </c>
      <c r="J132" s="208" t="str">
        <f t="shared" si="1"/>
        <v>Chrast.</v>
      </c>
      <c r="K132" s="209" t="str">
        <f t="shared" si="2"/>
        <v>Mazánek Petr (131) (Chrast.)</v>
      </c>
    </row>
    <row r="133" ht="13.5" customHeight="1">
      <c r="A133" s="210">
        <v>132.0</v>
      </c>
      <c r="B133" s="211">
        <v>85078.0</v>
      </c>
      <c r="C133" s="215" t="s">
        <v>303</v>
      </c>
      <c r="D133" s="215" t="s">
        <v>421</v>
      </c>
      <c r="E133" s="216">
        <v>2013.0</v>
      </c>
      <c r="F133" s="217" t="s">
        <v>225</v>
      </c>
      <c r="G133" s="216" t="s">
        <v>213</v>
      </c>
      <c r="H133" s="216" t="s">
        <v>244</v>
      </c>
      <c r="I133" s="216" t="s">
        <v>215</v>
      </c>
      <c r="J133" s="208" t="str">
        <f t="shared" si="1"/>
        <v>KMST</v>
      </c>
      <c r="K133" s="209" t="str">
        <f t="shared" si="2"/>
        <v>Trojan Vincent (132) (KMST)</v>
      </c>
    </row>
    <row r="134" ht="13.5" customHeight="1">
      <c r="A134" s="210">
        <v>133.0</v>
      </c>
      <c r="B134" s="211">
        <v>79012.0</v>
      </c>
      <c r="C134" s="212" t="s">
        <v>422</v>
      </c>
      <c r="D134" s="212" t="s">
        <v>423</v>
      </c>
      <c r="E134" s="213">
        <v>2010.0</v>
      </c>
      <c r="F134" s="214" t="s">
        <v>212</v>
      </c>
      <c r="G134" s="213" t="s">
        <v>213</v>
      </c>
      <c r="H134" s="213" t="s">
        <v>222</v>
      </c>
      <c r="I134" s="213" t="s">
        <v>231</v>
      </c>
      <c r="J134" s="208" t="str">
        <f t="shared" si="1"/>
        <v>PINK!</v>
      </c>
      <c r="K134" s="209" t="str">
        <f t="shared" si="2"/>
        <v>Soukupová Magdalena (133) (PINK!)</v>
      </c>
    </row>
    <row r="135" ht="13.5" customHeight="1">
      <c r="A135" s="210">
        <v>134.0</v>
      </c>
      <c r="B135" s="211">
        <v>81391.0</v>
      </c>
      <c r="C135" s="215" t="s">
        <v>424</v>
      </c>
      <c r="D135" s="215" t="s">
        <v>425</v>
      </c>
      <c r="E135" s="216">
        <v>2012.0</v>
      </c>
      <c r="F135" s="217" t="s">
        <v>260</v>
      </c>
      <c r="G135" s="216" t="s">
        <v>213</v>
      </c>
      <c r="H135" s="216" t="s">
        <v>244</v>
      </c>
      <c r="I135" s="216" t="s">
        <v>231</v>
      </c>
      <c r="J135" s="208" t="str">
        <f t="shared" si="1"/>
        <v>AST</v>
      </c>
      <c r="K135" s="209" t="str">
        <f t="shared" si="2"/>
        <v>Hájovská Lucie (134) (AST)</v>
      </c>
    </row>
    <row r="136" ht="13.5" customHeight="1">
      <c r="A136" s="210">
        <v>135.0</v>
      </c>
      <c r="B136" s="211">
        <v>87338.0</v>
      </c>
      <c r="C136" s="212" t="s">
        <v>426</v>
      </c>
      <c r="D136" s="212" t="s">
        <v>427</v>
      </c>
      <c r="E136" s="213">
        <v>2011.0</v>
      </c>
      <c r="F136" s="212" t="s">
        <v>252</v>
      </c>
      <c r="G136" s="213" t="s">
        <v>213</v>
      </c>
      <c r="H136" s="213" t="s">
        <v>222</v>
      </c>
      <c r="I136" s="213" t="s">
        <v>231</v>
      </c>
      <c r="J136" s="208" t="str">
        <f t="shared" si="1"/>
        <v>STAR</v>
      </c>
      <c r="K136" s="209" t="str">
        <f t="shared" si="2"/>
        <v>Kyselová Angelika (135) (STAR)</v>
      </c>
    </row>
    <row r="137" ht="13.5" customHeight="1">
      <c r="A137" s="210">
        <v>135.0</v>
      </c>
      <c r="B137" s="211">
        <v>89104.0</v>
      </c>
      <c r="C137" s="212" t="s">
        <v>428</v>
      </c>
      <c r="D137" s="212" t="s">
        <v>217</v>
      </c>
      <c r="E137" s="213">
        <v>2013.0</v>
      </c>
      <c r="F137" s="214" t="s">
        <v>252</v>
      </c>
      <c r="G137" s="213" t="s">
        <v>213</v>
      </c>
      <c r="H137" s="213" t="s">
        <v>244</v>
      </c>
      <c r="I137" s="213" t="s">
        <v>215</v>
      </c>
      <c r="J137" s="208" t="str">
        <f t="shared" si="1"/>
        <v>STAR</v>
      </c>
      <c r="K137" s="209" t="str">
        <f t="shared" si="2"/>
        <v>Palarčík Patrik (135) (STAR)</v>
      </c>
    </row>
    <row r="138" ht="13.5" customHeight="1">
      <c r="A138" s="210">
        <v>135.0</v>
      </c>
      <c r="B138" s="211">
        <v>87058.0</v>
      </c>
      <c r="C138" s="212" t="s">
        <v>429</v>
      </c>
      <c r="D138" s="212" t="s">
        <v>263</v>
      </c>
      <c r="E138" s="213">
        <v>2010.0</v>
      </c>
      <c r="F138" s="214" t="s">
        <v>212</v>
      </c>
      <c r="G138" s="213" t="s">
        <v>213</v>
      </c>
      <c r="H138" s="213" t="s">
        <v>222</v>
      </c>
      <c r="I138" s="213" t="s">
        <v>215</v>
      </c>
      <c r="J138" s="208" t="str">
        <f t="shared" si="1"/>
        <v>PINK!</v>
      </c>
      <c r="K138" s="209" t="str">
        <f t="shared" si="2"/>
        <v>Peřina Jan (135) (PINK!)</v>
      </c>
    </row>
    <row r="139" ht="13.5" customHeight="1">
      <c r="A139" s="210">
        <v>138.0</v>
      </c>
      <c r="B139" s="211">
        <v>81968.0</v>
      </c>
      <c r="C139" s="212" t="s">
        <v>403</v>
      </c>
      <c r="D139" s="212" t="s">
        <v>240</v>
      </c>
      <c r="E139" s="213">
        <v>2014.0</v>
      </c>
      <c r="F139" s="214" t="s">
        <v>260</v>
      </c>
      <c r="G139" s="213" t="s">
        <v>213</v>
      </c>
      <c r="H139" s="213" t="s">
        <v>387</v>
      </c>
      <c r="I139" s="213" t="s">
        <v>215</v>
      </c>
      <c r="J139" s="208" t="str">
        <f t="shared" si="1"/>
        <v>AST</v>
      </c>
      <c r="K139" s="209" t="str">
        <f t="shared" si="2"/>
        <v>Bujok Ondřej (138) (AST)</v>
      </c>
    </row>
    <row r="140" ht="13.5" customHeight="1">
      <c r="A140" s="210">
        <v>139.0</v>
      </c>
      <c r="B140" s="211">
        <v>89039.0</v>
      </c>
      <c r="C140" s="215" t="s">
        <v>430</v>
      </c>
      <c r="D140" s="215" t="s">
        <v>431</v>
      </c>
      <c r="E140" s="222">
        <v>2014.0</v>
      </c>
      <c r="F140" s="223" t="s">
        <v>290</v>
      </c>
      <c r="G140" s="216" t="s">
        <v>213</v>
      </c>
      <c r="H140" s="216" t="s">
        <v>387</v>
      </c>
      <c r="I140" s="216" t="s">
        <v>215</v>
      </c>
      <c r="J140" s="208" t="str">
        <f t="shared" si="1"/>
        <v>ČL</v>
      </c>
      <c r="K140" s="209" t="str">
        <f t="shared" si="2"/>
        <v>Bandermann Felix (139) (ČL)</v>
      </c>
    </row>
    <row r="141" ht="13.5" customHeight="1">
      <c r="A141" s="210">
        <v>140.0</v>
      </c>
      <c r="B141" s="211">
        <v>85077.0</v>
      </c>
      <c r="C141" s="215" t="s">
        <v>432</v>
      </c>
      <c r="D141" s="215" t="s">
        <v>275</v>
      </c>
      <c r="E141" s="216">
        <v>2011.0</v>
      </c>
      <c r="F141" s="217" t="s">
        <v>225</v>
      </c>
      <c r="G141" s="216" t="s">
        <v>213</v>
      </c>
      <c r="H141" s="216" t="s">
        <v>222</v>
      </c>
      <c r="I141" s="216" t="s">
        <v>215</v>
      </c>
      <c r="J141" s="208" t="str">
        <f t="shared" si="1"/>
        <v>KMST</v>
      </c>
      <c r="K141" s="209" t="str">
        <f t="shared" si="2"/>
        <v>Strejc Daniel (140) (KMST)</v>
      </c>
    </row>
    <row r="142" ht="13.5" customHeight="1">
      <c r="A142" s="210">
        <v>141.0</v>
      </c>
      <c r="B142" s="211">
        <v>88534.0</v>
      </c>
      <c r="C142" s="212" t="s">
        <v>433</v>
      </c>
      <c r="D142" s="212" t="s">
        <v>434</v>
      </c>
      <c r="E142" s="213">
        <v>2011.0</v>
      </c>
      <c r="F142" s="214" t="s">
        <v>260</v>
      </c>
      <c r="G142" s="213" t="s">
        <v>213</v>
      </c>
      <c r="H142" s="213" t="s">
        <v>222</v>
      </c>
      <c r="I142" s="213" t="s">
        <v>215</v>
      </c>
      <c r="J142" s="208" t="str">
        <f t="shared" si="1"/>
        <v>AST</v>
      </c>
      <c r="K142" s="209" t="str">
        <f t="shared" si="2"/>
        <v>Drvota Bruno (141) (AST)</v>
      </c>
    </row>
    <row r="143" ht="13.5" customHeight="1">
      <c r="A143" s="210">
        <v>142.0</v>
      </c>
      <c r="B143" s="211">
        <v>87084.0</v>
      </c>
      <c r="C143" s="212" t="s">
        <v>435</v>
      </c>
      <c r="D143" s="212" t="s">
        <v>343</v>
      </c>
      <c r="E143" s="219">
        <v>2010.0</v>
      </c>
      <c r="F143" s="220" t="s">
        <v>252</v>
      </c>
      <c r="G143" s="213" t="s">
        <v>213</v>
      </c>
      <c r="H143" s="213" t="s">
        <v>222</v>
      </c>
      <c r="I143" s="213" t="s">
        <v>231</v>
      </c>
      <c r="J143" s="208" t="str">
        <f t="shared" si="1"/>
        <v>STAR</v>
      </c>
      <c r="K143" s="209" t="str">
        <f t="shared" si="2"/>
        <v>Bečková Adéla (142) (STAR)</v>
      </c>
    </row>
    <row r="144" ht="13.5" customHeight="1">
      <c r="A144" s="210">
        <v>143.0</v>
      </c>
      <c r="B144" s="211">
        <v>85111.0</v>
      </c>
      <c r="C144" s="212" t="s">
        <v>398</v>
      </c>
      <c r="D144" s="212" t="s">
        <v>436</v>
      </c>
      <c r="E144" s="213">
        <v>2007.0</v>
      </c>
      <c r="F144" s="214" t="s">
        <v>309</v>
      </c>
      <c r="G144" s="213" t="s">
        <v>213</v>
      </c>
      <c r="H144" s="213" t="s">
        <v>230</v>
      </c>
      <c r="I144" s="213" t="s">
        <v>215</v>
      </c>
      <c r="J144" s="208" t="str">
        <f t="shared" si="1"/>
        <v>Chrast.</v>
      </c>
      <c r="K144" s="209" t="str">
        <f t="shared" si="2"/>
        <v>Klinger Pavel (143) (Chrast.)</v>
      </c>
    </row>
    <row r="145" ht="13.5" customHeight="1">
      <c r="A145" s="210">
        <v>144.0</v>
      </c>
      <c r="B145" s="211">
        <v>81969.0</v>
      </c>
      <c r="C145" s="215" t="s">
        <v>437</v>
      </c>
      <c r="D145" s="215" t="s">
        <v>370</v>
      </c>
      <c r="E145" s="222">
        <v>2014.0</v>
      </c>
      <c r="F145" s="223" t="s">
        <v>212</v>
      </c>
      <c r="G145" s="216" t="s">
        <v>213</v>
      </c>
      <c r="H145" s="216" t="s">
        <v>387</v>
      </c>
      <c r="I145" s="216" t="s">
        <v>231</v>
      </c>
      <c r="J145" s="208" t="str">
        <f t="shared" si="1"/>
        <v>PINK!</v>
      </c>
      <c r="K145" s="209" t="str">
        <f t="shared" si="2"/>
        <v>Dvořáková Veronika (144) (PINK!)</v>
      </c>
    </row>
    <row r="146" ht="13.5" customHeight="1">
      <c r="A146" s="210">
        <v>145.0</v>
      </c>
      <c r="B146" s="211">
        <v>88535.0</v>
      </c>
      <c r="C146" s="215" t="s">
        <v>438</v>
      </c>
      <c r="D146" s="215" t="s">
        <v>439</v>
      </c>
      <c r="E146" s="222">
        <v>2009.0</v>
      </c>
      <c r="F146" s="223" t="s">
        <v>260</v>
      </c>
      <c r="G146" s="216" t="s">
        <v>213</v>
      </c>
      <c r="H146" s="216" t="s">
        <v>214</v>
      </c>
      <c r="I146" s="216" t="s">
        <v>215</v>
      </c>
      <c r="J146" s="208" t="str">
        <f t="shared" si="1"/>
        <v>AST</v>
      </c>
      <c r="K146" s="209" t="str">
        <f t="shared" si="2"/>
        <v>Plch Niko (145) (AST)</v>
      </c>
    </row>
    <row r="147" ht="13.5" customHeight="1">
      <c r="A147" s="210">
        <v>145.0</v>
      </c>
      <c r="B147" s="211">
        <v>88869.0</v>
      </c>
      <c r="C147" s="212" t="s">
        <v>440</v>
      </c>
      <c r="D147" s="212" t="s">
        <v>315</v>
      </c>
      <c r="E147" s="213">
        <v>2011.0</v>
      </c>
      <c r="F147" s="214" t="s">
        <v>212</v>
      </c>
      <c r="G147" s="213" t="s">
        <v>213</v>
      </c>
      <c r="H147" s="213" t="s">
        <v>222</v>
      </c>
      <c r="I147" s="213" t="s">
        <v>215</v>
      </c>
      <c r="J147" s="208" t="str">
        <f t="shared" si="1"/>
        <v>PINK!</v>
      </c>
      <c r="K147" s="209" t="str">
        <f t="shared" si="2"/>
        <v>Šulc Adam (145) (PINK!)</v>
      </c>
    </row>
    <row r="148" ht="13.5" customHeight="1">
      <c r="A148" s="210">
        <v>147.0</v>
      </c>
      <c r="B148" s="211">
        <v>87033.0</v>
      </c>
      <c r="C148" s="215" t="s">
        <v>441</v>
      </c>
      <c r="D148" s="215" t="s">
        <v>293</v>
      </c>
      <c r="E148" s="216">
        <v>2012.0</v>
      </c>
      <c r="F148" s="217" t="s">
        <v>212</v>
      </c>
      <c r="G148" s="216" t="s">
        <v>213</v>
      </c>
      <c r="H148" s="216" t="s">
        <v>244</v>
      </c>
      <c r="I148" s="216" t="s">
        <v>215</v>
      </c>
      <c r="J148" s="208" t="str">
        <f t="shared" si="1"/>
        <v>PINK!</v>
      </c>
      <c r="K148" s="209" t="str">
        <f t="shared" si="2"/>
        <v>Dočekal František (147) (PINK!)</v>
      </c>
    </row>
    <row r="149" ht="13.5" customHeight="1">
      <c r="A149" s="210">
        <v>148.0</v>
      </c>
      <c r="B149" s="211">
        <v>87035.0</v>
      </c>
      <c r="C149" s="212" t="s">
        <v>442</v>
      </c>
      <c r="D149" s="212" t="s">
        <v>358</v>
      </c>
      <c r="E149" s="224">
        <v>2011.0</v>
      </c>
      <c r="F149" s="214" t="s">
        <v>212</v>
      </c>
      <c r="G149" s="213" t="s">
        <v>213</v>
      </c>
      <c r="H149" s="213" t="s">
        <v>222</v>
      </c>
      <c r="I149" s="213" t="s">
        <v>215</v>
      </c>
      <c r="J149" s="208" t="str">
        <f t="shared" si="1"/>
        <v>PINK!</v>
      </c>
      <c r="K149" s="209" t="str">
        <f t="shared" si="2"/>
        <v>Doubrava Matyáš (148) (PINK!)</v>
      </c>
    </row>
    <row r="150" ht="13.5" customHeight="1">
      <c r="A150" s="210">
        <v>149.0</v>
      </c>
      <c r="B150" s="211">
        <v>87437.0</v>
      </c>
      <c r="C150" s="212" t="s">
        <v>443</v>
      </c>
      <c r="D150" s="212" t="s">
        <v>444</v>
      </c>
      <c r="E150" s="213">
        <v>2015.0</v>
      </c>
      <c r="F150" s="214" t="s">
        <v>252</v>
      </c>
      <c r="G150" s="213" t="s">
        <v>213</v>
      </c>
      <c r="H150" s="213" t="s">
        <v>387</v>
      </c>
      <c r="I150" s="213" t="s">
        <v>231</v>
      </c>
      <c r="J150" s="208" t="str">
        <f t="shared" si="1"/>
        <v>STAR</v>
      </c>
      <c r="K150" s="209" t="str">
        <f t="shared" si="2"/>
        <v>Horáčková Dorota (149) (STAR)</v>
      </c>
    </row>
    <row r="151" ht="13.5" customHeight="1">
      <c r="A151" s="210">
        <v>150.0</v>
      </c>
      <c r="B151" s="211">
        <v>84401.0</v>
      </c>
      <c r="C151" s="212" t="s">
        <v>445</v>
      </c>
      <c r="D151" s="212" t="s">
        <v>345</v>
      </c>
      <c r="E151" s="213">
        <v>2010.0</v>
      </c>
      <c r="F151" s="212" t="s">
        <v>212</v>
      </c>
      <c r="G151" s="213" t="s">
        <v>213</v>
      </c>
      <c r="H151" s="213" t="s">
        <v>222</v>
      </c>
      <c r="I151" s="213" t="s">
        <v>231</v>
      </c>
      <c r="J151" s="208" t="str">
        <f t="shared" si="1"/>
        <v>PINK!</v>
      </c>
      <c r="K151" s="209" t="str">
        <f t="shared" si="2"/>
        <v>Nováková Karolína (150) (PINK!)</v>
      </c>
    </row>
    <row r="152" ht="13.5" customHeight="1">
      <c r="A152" s="210">
        <v>151.0</v>
      </c>
      <c r="B152" s="211">
        <v>88439.0</v>
      </c>
      <c r="C152" s="212" t="s">
        <v>446</v>
      </c>
      <c r="D152" s="212" t="s">
        <v>447</v>
      </c>
      <c r="E152" s="213">
        <v>2012.0</v>
      </c>
      <c r="F152" s="214" t="s">
        <v>260</v>
      </c>
      <c r="G152" s="213" t="s">
        <v>213</v>
      </c>
      <c r="H152" s="213" t="s">
        <v>244</v>
      </c>
      <c r="I152" s="213" t="s">
        <v>231</v>
      </c>
      <c r="J152" s="208" t="str">
        <f t="shared" si="1"/>
        <v>AST</v>
      </c>
      <c r="K152" s="209" t="str">
        <f t="shared" si="2"/>
        <v>Majorová Simona (151) (AST)</v>
      </c>
    </row>
    <row r="153" ht="13.5" customHeight="1">
      <c r="A153" s="210">
        <v>152.0</v>
      </c>
      <c r="B153" s="211">
        <v>87838.0</v>
      </c>
      <c r="C153" s="212" t="s">
        <v>448</v>
      </c>
      <c r="D153" s="212" t="s">
        <v>211</v>
      </c>
      <c r="E153" s="213">
        <v>2011.0</v>
      </c>
      <c r="F153" s="214" t="s">
        <v>290</v>
      </c>
      <c r="G153" s="213" t="s">
        <v>213</v>
      </c>
      <c r="H153" s="213" t="s">
        <v>222</v>
      </c>
      <c r="I153" s="213" t="s">
        <v>215</v>
      </c>
      <c r="J153" s="208" t="str">
        <f t="shared" si="1"/>
        <v>ČL</v>
      </c>
      <c r="K153" s="209" t="str">
        <f t="shared" si="2"/>
        <v>Ešner Filip (152) (ČL)</v>
      </c>
    </row>
    <row r="154" ht="13.5" customHeight="1">
      <c r="A154" s="210">
        <v>153.0</v>
      </c>
      <c r="B154" s="211">
        <v>84057.0</v>
      </c>
      <c r="C154" s="212" t="s">
        <v>449</v>
      </c>
      <c r="D154" s="212" t="s">
        <v>236</v>
      </c>
      <c r="E154" s="213">
        <v>2013.0</v>
      </c>
      <c r="F154" s="214" t="s">
        <v>241</v>
      </c>
      <c r="G154" s="213" t="s">
        <v>213</v>
      </c>
      <c r="H154" s="213" t="s">
        <v>244</v>
      </c>
      <c r="I154" s="213" t="s">
        <v>215</v>
      </c>
      <c r="J154" s="208" t="str">
        <f t="shared" si="1"/>
        <v>Ji KŠ</v>
      </c>
      <c r="K154" s="209" t="str">
        <f t="shared" si="2"/>
        <v>Soukup Dominik (153) (Ji KŠ)</v>
      </c>
    </row>
    <row r="155" ht="13.5" customHeight="1">
      <c r="A155" s="210">
        <v>153.0</v>
      </c>
      <c r="B155" s="211">
        <v>81283.0</v>
      </c>
      <c r="C155" s="215" t="s">
        <v>450</v>
      </c>
      <c r="D155" s="215" t="s">
        <v>451</v>
      </c>
      <c r="E155" s="222">
        <v>2015.0</v>
      </c>
      <c r="F155" s="223" t="s">
        <v>225</v>
      </c>
      <c r="G155" s="216" t="s">
        <v>213</v>
      </c>
      <c r="H155" s="216" t="s">
        <v>387</v>
      </c>
      <c r="I155" s="216" t="s">
        <v>215</v>
      </c>
      <c r="J155" s="208" t="str">
        <f t="shared" si="1"/>
        <v>KMST</v>
      </c>
      <c r="K155" s="209" t="str">
        <f t="shared" si="2"/>
        <v>Helebrant Aleš (153) (KMST)</v>
      </c>
    </row>
    <row r="156" ht="13.5" customHeight="1">
      <c r="A156" s="210">
        <v>155.0</v>
      </c>
      <c r="B156" s="211">
        <v>70714.0</v>
      </c>
      <c r="C156" s="212" t="s">
        <v>452</v>
      </c>
      <c r="D156" s="212" t="s">
        <v>331</v>
      </c>
      <c r="E156" s="213">
        <v>2006.0</v>
      </c>
      <c r="F156" s="214" t="s">
        <v>234</v>
      </c>
      <c r="G156" s="213" t="s">
        <v>213</v>
      </c>
      <c r="H156" s="213" t="s">
        <v>230</v>
      </c>
      <c r="I156" s="213" t="s">
        <v>215</v>
      </c>
      <c r="J156" s="208" t="str">
        <f t="shared" si="1"/>
        <v>SKST</v>
      </c>
      <c r="K156" s="209" t="str">
        <f t="shared" si="2"/>
        <v>Mareček Lukáš (155) (SKST)</v>
      </c>
    </row>
    <row r="157" ht="13.5" customHeight="1">
      <c r="A157" s="210">
        <v>155.0</v>
      </c>
      <c r="B157" s="211">
        <v>87803.0</v>
      </c>
      <c r="C157" s="212" t="s">
        <v>453</v>
      </c>
      <c r="D157" s="212" t="s">
        <v>324</v>
      </c>
      <c r="E157" s="213">
        <v>2011.0</v>
      </c>
      <c r="F157" s="214" t="s">
        <v>414</v>
      </c>
      <c r="G157" s="213" t="s">
        <v>213</v>
      </c>
      <c r="H157" s="213" t="s">
        <v>222</v>
      </c>
      <c r="I157" s="213" t="s">
        <v>231</v>
      </c>
      <c r="J157" s="208" t="str">
        <f t="shared" si="1"/>
        <v>N. Ves</v>
      </c>
      <c r="K157" s="209" t="str">
        <f t="shared" si="2"/>
        <v>Mařanová Alena (155) (N. Ves)</v>
      </c>
    </row>
    <row r="158" ht="13.5" customHeight="1">
      <c r="A158" s="210">
        <v>155.0</v>
      </c>
      <c r="B158" s="211">
        <v>87438.0</v>
      </c>
      <c r="C158" s="212" t="s">
        <v>454</v>
      </c>
      <c r="D158" s="212" t="s">
        <v>455</v>
      </c>
      <c r="E158" s="213">
        <v>2016.0</v>
      </c>
      <c r="F158" s="214" t="s">
        <v>252</v>
      </c>
      <c r="G158" s="213" t="s">
        <v>213</v>
      </c>
      <c r="H158" s="213" t="s">
        <v>387</v>
      </c>
      <c r="I158" s="213" t="s">
        <v>215</v>
      </c>
      <c r="J158" s="208" t="str">
        <f t="shared" si="1"/>
        <v>STAR</v>
      </c>
      <c r="K158" s="209" t="str">
        <f t="shared" si="2"/>
        <v>Leksa Michal (155) (STAR)</v>
      </c>
    </row>
    <row r="159" ht="13.5" customHeight="1">
      <c r="A159" s="210">
        <v>158.0</v>
      </c>
      <c r="B159" s="211">
        <v>84409.0</v>
      </c>
      <c r="C159" s="215" t="s">
        <v>456</v>
      </c>
      <c r="D159" s="215" t="s">
        <v>263</v>
      </c>
      <c r="E159" s="216">
        <v>2012.0</v>
      </c>
      <c r="F159" s="217" t="s">
        <v>212</v>
      </c>
      <c r="G159" s="216" t="s">
        <v>213</v>
      </c>
      <c r="H159" s="216" t="s">
        <v>244</v>
      </c>
      <c r="I159" s="216" t="s">
        <v>215</v>
      </c>
      <c r="J159" s="208" t="str">
        <f t="shared" si="1"/>
        <v>PINK!</v>
      </c>
      <c r="K159" s="209" t="str">
        <f t="shared" si="2"/>
        <v>Vondřich Jan (158) (PINK!)</v>
      </c>
    </row>
    <row r="160" ht="13.5" customHeight="1">
      <c r="A160" s="210">
        <v>159.0</v>
      </c>
      <c r="B160" s="211">
        <v>89075.0</v>
      </c>
      <c r="C160" s="212" t="s">
        <v>457</v>
      </c>
      <c r="D160" s="212" t="s">
        <v>358</v>
      </c>
      <c r="E160" s="213">
        <v>2011.0</v>
      </c>
      <c r="F160" s="214" t="s">
        <v>212</v>
      </c>
      <c r="G160" s="213" t="s">
        <v>213</v>
      </c>
      <c r="H160" s="213" t="s">
        <v>222</v>
      </c>
      <c r="I160" s="213" t="s">
        <v>215</v>
      </c>
      <c r="J160" s="208" t="str">
        <f t="shared" si="1"/>
        <v>PINK!</v>
      </c>
      <c r="K160" s="209" t="str">
        <f t="shared" si="2"/>
        <v>Červinka Matyáš (159) (PINK!)</v>
      </c>
    </row>
    <row r="161" ht="13.5" customHeight="1">
      <c r="A161" s="210">
        <v>160.0</v>
      </c>
      <c r="B161" s="211">
        <v>87743.0</v>
      </c>
      <c r="C161" s="215" t="s">
        <v>458</v>
      </c>
      <c r="D161" s="215" t="s">
        <v>283</v>
      </c>
      <c r="E161" s="216">
        <v>2011.0</v>
      </c>
      <c r="F161" s="215" t="s">
        <v>309</v>
      </c>
      <c r="G161" s="216" t="s">
        <v>213</v>
      </c>
      <c r="H161" s="216" t="s">
        <v>222</v>
      </c>
      <c r="I161" s="216" t="s">
        <v>231</v>
      </c>
      <c r="J161" s="208" t="str">
        <f t="shared" si="1"/>
        <v>Chrast.</v>
      </c>
      <c r="K161" s="209" t="str">
        <f t="shared" si="2"/>
        <v>Žižková Nikola (160) (Chrast.)</v>
      </c>
    </row>
    <row r="162" ht="13.5" customHeight="1">
      <c r="A162" s="210">
        <v>161.0</v>
      </c>
      <c r="B162" s="211">
        <v>84222.0</v>
      </c>
      <c r="C162" s="212" t="s">
        <v>459</v>
      </c>
      <c r="D162" s="212" t="s">
        <v>269</v>
      </c>
      <c r="E162" s="219">
        <v>2012.0</v>
      </c>
      <c r="F162" s="220" t="s">
        <v>252</v>
      </c>
      <c r="G162" s="213" t="s">
        <v>213</v>
      </c>
      <c r="H162" s="213" t="s">
        <v>244</v>
      </c>
      <c r="I162" s="213" t="s">
        <v>215</v>
      </c>
      <c r="J162" s="208" t="str">
        <f t="shared" si="1"/>
        <v>STAR</v>
      </c>
      <c r="K162" s="209" t="str">
        <f t="shared" si="2"/>
        <v>Pálfi David (161) (STAR)</v>
      </c>
    </row>
    <row r="163" ht="13.5" customHeight="1">
      <c r="A163" s="210">
        <v>161.0</v>
      </c>
      <c r="B163" s="211">
        <v>88864.0</v>
      </c>
      <c r="C163" s="212" t="s">
        <v>460</v>
      </c>
      <c r="D163" s="212" t="s">
        <v>269</v>
      </c>
      <c r="E163" s="225"/>
      <c r="F163" s="214" t="s">
        <v>212</v>
      </c>
      <c r="G163" s="213" t="s">
        <v>213</v>
      </c>
      <c r="H163" s="225"/>
      <c r="I163" s="225"/>
      <c r="J163" s="208" t="str">
        <f t="shared" si="1"/>
        <v>PINK!</v>
      </c>
      <c r="K163" s="209" t="str">
        <f t="shared" si="2"/>
        <v>Kučera David (161) (PINK!)</v>
      </c>
    </row>
    <row r="164" ht="13.5" customHeight="1">
      <c r="A164" s="210">
        <v>163.0</v>
      </c>
      <c r="B164" s="211">
        <v>83776.0</v>
      </c>
      <c r="C164" s="212" t="s">
        <v>356</v>
      </c>
      <c r="D164" s="212" t="s">
        <v>297</v>
      </c>
      <c r="E164" s="213">
        <v>2010.0</v>
      </c>
      <c r="F164" s="212" t="s">
        <v>461</v>
      </c>
      <c r="G164" s="213" t="s">
        <v>213</v>
      </c>
      <c r="H164" s="213" t="s">
        <v>222</v>
      </c>
      <c r="I164" s="213" t="s">
        <v>215</v>
      </c>
      <c r="J164" s="208" t="str">
        <f t="shared" si="1"/>
        <v>JnJ</v>
      </c>
      <c r="K164" s="209" t="str">
        <f t="shared" si="2"/>
        <v>Novák Marek (163) (JnJ)</v>
      </c>
    </row>
    <row r="165" ht="13.5" customHeight="1">
      <c r="A165" s="210">
        <v>164.0</v>
      </c>
      <c r="B165" s="211">
        <v>89507.0</v>
      </c>
      <c r="C165" s="212" t="s">
        <v>438</v>
      </c>
      <c r="D165" s="212" t="s">
        <v>382</v>
      </c>
      <c r="E165" s="219">
        <v>2014.0</v>
      </c>
      <c r="F165" s="220" t="s">
        <v>260</v>
      </c>
      <c r="G165" s="213" t="s">
        <v>213</v>
      </c>
      <c r="H165" s="213" t="s">
        <v>387</v>
      </c>
      <c r="I165" s="213" t="s">
        <v>215</v>
      </c>
      <c r="J165" s="208" t="str">
        <f t="shared" si="1"/>
        <v>AST</v>
      </c>
      <c r="K165" s="209" t="str">
        <f t="shared" si="2"/>
        <v>Plch Vilém (164) (AST)</v>
      </c>
    </row>
    <row r="166" ht="13.5" customHeight="1">
      <c r="A166" s="210">
        <v>165.0</v>
      </c>
      <c r="B166" s="211">
        <v>87618.0</v>
      </c>
      <c r="C166" s="212" t="s">
        <v>462</v>
      </c>
      <c r="D166" s="212" t="s">
        <v>463</v>
      </c>
      <c r="E166" s="219">
        <v>2013.0</v>
      </c>
      <c r="F166" s="220" t="s">
        <v>309</v>
      </c>
      <c r="G166" s="213" t="s">
        <v>213</v>
      </c>
      <c r="H166" s="213" t="s">
        <v>244</v>
      </c>
      <c r="I166" s="213" t="s">
        <v>231</v>
      </c>
      <c r="J166" s="208" t="str">
        <f t="shared" si="1"/>
        <v>Chrast.</v>
      </c>
      <c r="K166" s="209" t="str">
        <f t="shared" si="2"/>
        <v>Kakačová Kateřina (165) (Chrast.)</v>
      </c>
    </row>
    <row r="167" ht="13.5" customHeight="1">
      <c r="A167" s="210">
        <v>166.0</v>
      </c>
      <c r="B167" s="211">
        <v>87729.0</v>
      </c>
      <c r="C167" s="212" t="s">
        <v>464</v>
      </c>
      <c r="D167" s="212" t="s">
        <v>465</v>
      </c>
      <c r="E167" s="219">
        <v>2011.0</v>
      </c>
      <c r="F167" s="220" t="s">
        <v>225</v>
      </c>
      <c r="G167" s="213" t="s">
        <v>213</v>
      </c>
      <c r="H167" s="213" t="s">
        <v>222</v>
      </c>
      <c r="I167" s="213" t="s">
        <v>215</v>
      </c>
      <c r="J167" s="208" t="str">
        <f t="shared" si="1"/>
        <v>KMST</v>
      </c>
      <c r="K167" s="209" t="str">
        <f t="shared" si="2"/>
        <v>Bureš Kevin (166) (KMST)</v>
      </c>
    </row>
    <row r="168" ht="13.5" customHeight="1">
      <c r="A168" s="210">
        <v>166.0</v>
      </c>
      <c r="B168" s="211">
        <v>86503.0</v>
      </c>
      <c r="C168" s="215" t="s">
        <v>466</v>
      </c>
      <c r="D168" s="215" t="s">
        <v>224</v>
      </c>
      <c r="E168" s="216">
        <v>2015.0</v>
      </c>
      <c r="F168" s="217" t="s">
        <v>241</v>
      </c>
      <c r="G168" s="216" t="s">
        <v>213</v>
      </c>
      <c r="H168" s="216" t="s">
        <v>387</v>
      </c>
      <c r="I168" s="216" t="s">
        <v>215</v>
      </c>
      <c r="J168" s="208" t="str">
        <f t="shared" si="1"/>
        <v>Ji KŠ</v>
      </c>
      <c r="K168" s="209" t="str">
        <f t="shared" si="2"/>
        <v>Stolle Josef (166) (Ji KŠ)</v>
      </c>
    </row>
    <row r="169" ht="13.5" customHeight="1">
      <c r="A169" s="210">
        <v>168.0</v>
      </c>
      <c r="B169" s="211">
        <v>86532.0</v>
      </c>
      <c r="C169" s="212" t="s">
        <v>467</v>
      </c>
      <c r="D169" s="212" t="s">
        <v>224</v>
      </c>
      <c r="E169" s="219">
        <v>2011.0</v>
      </c>
      <c r="F169" s="220" t="s">
        <v>225</v>
      </c>
      <c r="G169" s="213" t="s">
        <v>213</v>
      </c>
      <c r="H169" s="213" t="s">
        <v>222</v>
      </c>
      <c r="I169" s="213" t="s">
        <v>215</v>
      </c>
      <c r="J169" s="208" t="str">
        <f t="shared" si="1"/>
        <v>KMST</v>
      </c>
      <c r="K169" s="209" t="str">
        <f t="shared" si="2"/>
        <v>Sázavský Josef (168) (KMST)</v>
      </c>
    </row>
    <row r="170" ht="13.5" customHeight="1">
      <c r="A170" s="210">
        <v>168.0</v>
      </c>
      <c r="B170" s="211">
        <v>89485.0</v>
      </c>
      <c r="C170" s="212" t="s">
        <v>468</v>
      </c>
      <c r="D170" s="212" t="s">
        <v>240</v>
      </c>
      <c r="E170" s="213">
        <v>2012.0</v>
      </c>
      <c r="F170" s="214" t="s">
        <v>212</v>
      </c>
      <c r="G170" s="213" t="s">
        <v>213</v>
      </c>
      <c r="H170" s="213" t="s">
        <v>244</v>
      </c>
      <c r="I170" s="213" t="s">
        <v>215</v>
      </c>
      <c r="J170" s="208" t="str">
        <f t="shared" si="1"/>
        <v>PINK!</v>
      </c>
      <c r="K170" s="209" t="str">
        <f t="shared" si="2"/>
        <v>Kadlec Ondřej (168) (PINK!)</v>
      </c>
    </row>
    <row r="171" ht="13.5" customHeight="1">
      <c r="A171" s="210">
        <v>170.0</v>
      </c>
      <c r="B171" s="211">
        <v>84460.0</v>
      </c>
      <c r="C171" s="212" t="s">
        <v>469</v>
      </c>
      <c r="D171" s="212" t="s">
        <v>470</v>
      </c>
      <c r="E171" s="213">
        <v>2009.0</v>
      </c>
      <c r="F171" s="214" t="s">
        <v>212</v>
      </c>
      <c r="G171" s="213" t="s">
        <v>213</v>
      </c>
      <c r="H171" s="213" t="s">
        <v>214</v>
      </c>
      <c r="I171" s="213" t="s">
        <v>215</v>
      </c>
      <c r="J171" s="208" t="str">
        <f t="shared" si="1"/>
        <v>PINK!</v>
      </c>
      <c r="K171" s="209" t="str">
        <f t="shared" si="2"/>
        <v>Bulíř Hynek (170) (PINK!)</v>
      </c>
    </row>
    <row r="172" ht="13.5" customHeight="1">
      <c r="A172" s="210">
        <v>171.0</v>
      </c>
      <c r="B172" s="211">
        <v>81648.0</v>
      </c>
      <c r="C172" s="212" t="s">
        <v>471</v>
      </c>
      <c r="D172" s="212" t="s">
        <v>243</v>
      </c>
      <c r="E172" s="213">
        <v>2011.0</v>
      </c>
      <c r="F172" s="214" t="s">
        <v>212</v>
      </c>
      <c r="G172" s="213" t="s">
        <v>213</v>
      </c>
      <c r="H172" s="213" t="s">
        <v>222</v>
      </c>
      <c r="I172" s="213" t="s">
        <v>215</v>
      </c>
      <c r="J172" s="208" t="str">
        <f t="shared" si="1"/>
        <v>PINK!</v>
      </c>
      <c r="K172" s="209" t="str">
        <f t="shared" si="2"/>
        <v>Denk Matěj (171) (PINK!)</v>
      </c>
    </row>
    <row r="173" ht="13.5" customHeight="1">
      <c r="A173" s="210">
        <v>172.0</v>
      </c>
      <c r="B173" s="211">
        <v>87624.0</v>
      </c>
      <c r="C173" s="212" t="s">
        <v>274</v>
      </c>
      <c r="D173" s="212" t="s">
        <v>470</v>
      </c>
      <c r="E173" s="213">
        <v>2014.0</v>
      </c>
      <c r="F173" s="214" t="s">
        <v>309</v>
      </c>
      <c r="G173" s="213" t="s">
        <v>213</v>
      </c>
      <c r="H173" s="213" t="s">
        <v>387</v>
      </c>
      <c r="I173" s="213" t="s">
        <v>215</v>
      </c>
      <c r="J173" s="208" t="str">
        <f t="shared" si="1"/>
        <v>Chrast.</v>
      </c>
      <c r="K173" s="209" t="str">
        <f t="shared" si="2"/>
        <v>Svoboda Hynek (172) (Chrast.)</v>
      </c>
    </row>
    <row r="174" ht="13.5" customHeight="1">
      <c r="A174" s="210">
        <v>173.0</v>
      </c>
      <c r="B174" s="211" t="s">
        <v>349</v>
      </c>
      <c r="C174" s="212" t="s">
        <v>472</v>
      </c>
      <c r="D174" s="212" t="s">
        <v>473</v>
      </c>
      <c r="E174" s="213"/>
      <c r="F174" s="214" t="s">
        <v>290</v>
      </c>
      <c r="G174" s="213" t="s">
        <v>213</v>
      </c>
      <c r="H174" s="213"/>
      <c r="I174" s="213" t="s">
        <v>215</v>
      </c>
      <c r="J174" s="208" t="str">
        <f t="shared" si="1"/>
        <v>ČL</v>
      </c>
      <c r="K174" s="209" t="str">
        <f t="shared" si="2"/>
        <v>Fedorov Illja (173) (ČL)</v>
      </c>
    </row>
    <row r="175" ht="13.5" customHeight="1">
      <c r="A175" s="210">
        <v>174.0</v>
      </c>
      <c r="B175" s="211">
        <v>87045.0</v>
      </c>
      <c r="C175" s="212" t="s">
        <v>474</v>
      </c>
      <c r="D175" s="212" t="s">
        <v>217</v>
      </c>
      <c r="E175" s="213">
        <v>2012.0</v>
      </c>
      <c r="F175" s="214" t="s">
        <v>212</v>
      </c>
      <c r="G175" s="213" t="s">
        <v>213</v>
      </c>
      <c r="H175" s="213" t="s">
        <v>244</v>
      </c>
      <c r="I175" s="213" t="s">
        <v>215</v>
      </c>
      <c r="J175" s="208" t="str">
        <f t="shared" si="1"/>
        <v>PINK!</v>
      </c>
      <c r="K175" s="209" t="str">
        <f t="shared" si="2"/>
        <v>Jareš Patrik (174) (PINK!)</v>
      </c>
    </row>
    <row r="176" ht="13.5" customHeight="1">
      <c r="A176" s="210">
        <v>174.0</v>
      </c>
      <c r="B176" s="211">
        <v>87076.0</v>
      </c>
      <c r="C176" s="215" t="s">
        <v>475</v>
      </c>
      <c r="D176" s="215" t="s">
        <v>476</v>
      </c>
      <c r="E176" s="216">
        <v>2013.0</v>
      </c>
      <c r="F176" s="217" t="s">
        <v>212</v>
      </c>
      <c r="G176" s="216" t="s">
        <v>213</v>
      </c>
      <c r="H176" s="216" t="s">
        <v>244</v>
      </c>
      <c r="I176" s="216" t="s">
        <v>215</v>
      </c>
      <c r="J176" s="208" t="str">
        <f t="shared" si="1"/>
        <v>PINK!</v>
      </c>
      <c r="K176" s="209" t="str">
        <f t="shared" si="2"/>
        <v>Vejvoda Sebastián (174) (PINK!)</v>
      </c>
    </row>
    <row r="177" ht="13.5" customHeight="1">
      <c r="A177" s="210">
        <v>176.0</v>
      </c>
      <c r="B177" s="211" t="s">
        <v>349</v>
      </c>
      <c r="C177" s="212" t="s">
        <v>379</v>
      </c>
      <c r="D177" s="212" t="s">
        <v>306</v>
      </c>
      <c r="E177" s="213">
        <v>2013.0</v>
      </c>
      <c r="F177" s="214" t="s">
        <v>218</v>
      </c>
      <c r="G177" s="213" t="s">
        <v>213</v>
      </c>
      <c r="H177" s="213" t="s">
        <v>244</v>
      </c>
      <c r="I177" s="213" t="s">
        <v>215</v>
      </c>
      <c r="J177" s="208" t="str">
        <f t="shared" si="1"/>
        <v>Bižu</v>
      </c>
      <c r="K177" s="209" t="str">
        <f t="shared" si="2"/>
        <v>Koukl Šimon (176) (Bižu)</v>
      </c>
    </row>
    <row r="178" ht="13.5" customHeight="1">
      <c r="A178" s="210">
        <v>176.0</v>
      </c>
      <c r="B178" s="211">
        <v>87851.0</v>
      </c>
      <c r="C178" s="212" t="s">
        <v>477</v>
      </c>
      <c r="D178" s="212" t="s">
        <v>297</v>
      </c>
      <c r="E178" s="213">
        <v>2015.0</v>
      </c>
      <c r="F178" s="214" t="s">
        <v>414</v>
      </c>
      <c r="G178" s="213" t="s">
        <v>213</v>
      </c>
      <c r="H178" s="213" t="s">
        <v>387</v>
      </c>
      <c r="I178" s="213" t="s">
        <v>215</v>
      </c>
      <c r="J178" s="208" t="str">
        <f t="shared" si="1"/>
        <v>N. Ves</v>
      </c>
      <c r="K178" s="209" t="str">
        <f t="shared" si="2"/>
        <v>Fejfar Marek (176) (N. Ves)</v>
      </c>
    </row>
    <row r="179" ht="13.5" customHeight="1">
      <c r="A179" s="210">
        <v>178.0</v>
      </c>
      <c r="B179" s="211">
        <v>84392.0</v>
      </c>
      <c r="C179" s="212" t="s">
        <v>478</v>
      </c>
      <c r="D179" s="212" t="s">
        <v>224</v>
      </c>
      <c r="E179" s="213">
        <v>2013.0</v>
      </c>
      <c r="F179" s="214" t="s">
        <v>212</v>
      </c>
      <c r="G179" s="213" t="s">
        <v>213</v>
      </c>
      <c r="H179" s="213" t="s">
        <v>244</v>
      </c>
      <c r="I179" s="213" t="s">
        <v>215</v>
      </c>
      <c r="J179" s="208" t="str">
        <f t="shared" si="1"/>
        <v>PINK!</v>
      </c>
      <c r="K179" s="209" t="str">
        <f t="shared" si="2"/>
        <v>Gottstein Josef (178) (PINK!)</v>
      </c>
    </row>
    <row r="180" ht="13.5" customHeight="1">
      <c r="A180" s="210">
        <v>179.0</v>
      </c>
      <c r="B180" s="211">
        <v>87843.0</v>
      </c>
      <c r="C180" s="212" t="s">
        <v>479</v>
      </c>
      <c r="D180" s="212" t="s">
        <v>267</v>
      </c>
      <c r="E180" s="213">
        <v>2010.0</v>
      </c>
      <c r="F180" s="214" t="s">
        <v>290</v>
      </c>
      <c r="G180" s="213" t="s">
        <v>213</v>
      </c>
      <c r="H180" s="213" t="s">
        <v>222</v>
      </c>
      <c r="I180" s="213" t="s">
        <v>215</v>
      </c>
      <c r="J180" s="208" t="str">
        <f t="shared" si="1"/>
        <v>ČL</v>
      </c>
      <c r="K180" s="209" t="str">
        <f t="shared" si="2"/>
        <v>Vystrčil Vojtěch (179) (ČL)</v>
      </c>
    </row>
    <row r="181" ht="13.5" customHeight="1">
      <c r="A181" s="210">
        <v>179.0</v>
      </c>
      <c r="B181" s="211" t="s">
        <v>349</v>
      </c>
      <c r="C181" s="212" t="s">
        <v>480</v>
      </c>
      <c r="D181" s="212" t="s">
        <v>240</v>
      </c>
      <c r="E181" s="213"/>
      <c r="F181" s="214" t="s">
        <v>212</v>
      </c>
      <c r="G181" s="213" t="s">
        <v>213</v>
      </c>
      <c r="H181" s="213"/>
      <c r="I181" s="213" t="s">
        <v>215</v>
      </c>
      <c r="J181" s="208" t="str">
        <f t="shared" si="1"/>
        <v>PINK!</v>
      </c>
      <c r="K181" s="209" t="str">
        <f t="shared" si="2"/>
        <v>Pomezný Ondřej (179) (PINK!)</v>
      </c>
    </row>
    <row r="182" ht="13.5" customHeight="1">
      <c r="A182" s="210">
        <v>181.0</v>
      </c>
      <c r="B182" s="211">
        <v>87074.0</v>
      </c>
      <c r="C182" s="212" t="s">
        <v>481</v>
      </c>
      <c r="D182" s="212" t="s">
        <v>331</v>
      </c>
      <c r="E182" s="213">
        <v>2010.0</v>
      </c>
      <c r="F182" s="214" t="s">
        <v>212</v>
      </c>
      <c r="G182" s="213" t="s">
        <v>213</v>
      </c>
      <c r="H182" s="213" t="s">
        <v>222</v>
      </c>
      <c r="I182" s="213" t="s">
        <v>215</v>
      </c>
      <c r="J182" s="208" t="str">
        <f t="shared" si="1"/>
        <v>PINK!</v>
      </c>
      <c r="K182" s="209" t="str">
        <f t="shared" si="2"/>
        <v>Trnka Lukáš (181) (PINK!)</v>
      </c>
    </row>
    <row r="183" ht="13.5" customHeight="1">
      <c r="A183" s="210">
        <v>181.0</v>
      </c>
      <c r="B183" s="211" t="s">
        <v>349</v>
      </c>
      <c r="C183" s="215" t="s">
        <v>482</v>
      </c>
      <c r="D183" s="215" t="s">
        <v>482</v>
      </c>
      <c r="E183" s="216"/>
      <c r="F183" s="215" t="s">
        <v>238</v>
      </c>
      <c r="G183" s="216" t="s">
        <v>213</v>
      </c>
      <c r="H183" s="216"/>
      <c r="I183" s="216" t="s">
        <v>231</v>
      </c>
      <c r="J183" s="208" t="str">
        <f t="shared" si="1"/>
        <v>NB</v>
      </c>
      <c r="K183" s="209" t="str">
        <f t="shared" si="2"/>
        <v>Týnková Týnková (181) (NB)</v>
      </c>
    </row>
    <row r="184" ht="13.5" customHeight="1">
      <c r="A184" s="210">
        <v>183.0</v>
      </c>
      <c r="B184" s="211">
        <v>87741.0</v>
      </c>
      <c r="C184" s="212" t="s">
        <v>483</v>
      </c>
      <c r="D184" s="212" t="s">
        <v>484</v>
      </c>
      <c r="E184" s="213">
        <v>2011.0</v>
      </c>
      <c r="F184" s="214" t="s">
        <v>309</v>
      </c>
      <c r="G184" s="213" t="s">
        <v>213</v>
      </c>
      <c r="H184" s="213" t="s">
        <v>222</v>
      </c>
      <c r="I184" s="213" t="s">
        <v>215</v>
      </c>
      <c r="J184" s="208" t="str">
        <f t="shared" si="1"/>
        <v>Chrast.</v>
      </c>
      <c r="K184" s="209" t="str">
        <f t="shared" si="2"/>
        <v>Jeschek Sebastian (183) (Chrast.)</v>
      </c>
    </row>
    <row r="185" ht="13.5" customHeight="1">
      <c r="A185" s="210">
        <v>183.0</v>
      </c>
      <c r="B185" s="211" t="s">
        <v>349</v>
      </c>
      <c r="C185" s="212" t="s">
        <v>485</v>
      </c>
      <c r="D185" s="212" t="s">
        <v>486</v>
      </c>
      <c r="E185" s="213">
        <v>2013.0</v>
      </c>
      <c r="F185" s="214" t="s">
        <v>218</v>
      </c>
      <c r="G185" s="213" t="s">
        <v>213</v>
      </c>
      <c r="H185" s="213" t="s">
        <v>244</v>
      </c>
      <c r="I185" s="213" t="s">
        <v>215</v>
      </c>
      <c r="J185" s="208" t="str">
        <f t="shared" si="1"/>
        <v>Bižu</v>
      </c>
      <c r="K185" s="209" t="str">
        <f t="shared" si="2"/>
        <v>Ráliš Fabián (183) (Bižu)</v>
      </c>
    </row>
    <row r="186" ht="13.5" customHeight="1">
      <c r="A186" s="210">
        <v>185.0</v>
      </c>
      <c r="B186" s="211">
        <v>87574.0</v>
      </c>
      <c r="C186" s="212" t="s">
        <v>487</v>
      </c>
      <c r="D186" s="212" t="s">
        <v>269</v>
      </c>
      <c r="E186" s="213">
        <v>2011.0</v>
      </c>
      <c r="F186" s="214" t="s">
        <v>461</v>
      </c>
      <c r="G186" s="213" t="s">
        <v>213</v>
      </c>
      <c r="H186" s="213" t="s">
        <v>222</v>
      </c>
      <c r="I186" s="213" t="s">
        <v>215</v>
      </c>
      <c r="J186" s="208" t="str">
        <f t="shared" si="1"/>
        <v>JnJ</v>
      </c>
      <c r="K186" s="209" t="str">
        <f t="shared" si="2"/>
        <v>Prokůpek David (185) (JnJ)</v>
      </c>
    </row>
    <row r="187" ht="13.5" customHeight="1">
      <c r="A187" s="210">
        <v>186.0</v>
      </c>
      <c r="B187" s="211" t="s">
        <v>349</v>
      </c>
      <c r="C187" s="215" t="s">
        <v>488</v>
      </c>
      <c r="D187" s="215" t="s">
        <v>489</v>
      </c>
      <c r="E187" s="216">
        <v>2010.0</v>
      </c>
      <c r="F187" s="215" t="s">
        <v>461</v>
      </c>
      <c r="G187" s="216" t="s">
        <v>213</v>
      </c>
      <c r="H187" s="216" t="s">
        <v>222</v>
      </c>
      <c r="I187" s="216" t="s">
        <v>231</v>
      </c>
      <c r="J187" s="208" t="str">
        <f t="shared" si="1"/>
        <v>JnJ</v>
      </c>
      <c r="K187" s="209" t="str">
        <f t="shared" si="2"/>
        <v>Jujnovič Elen (186) (JnJ)</v>
      </c>
    </row>
    <row r="188" ht="13.5" customHeight="1">
      <c r="A188" s="226">
        <v>187.0</v>
      </c>
      <c r="B188" s="227">
        <v>87623.0</v>
      </c>
      <c r="C188" s="228" t="s">
        <v>490</v>
      </c>
      <c r="D188" s="228" t="s">
        <v>411</v>
      </c>
      <c r="E188" s="228">
        <v>2011.0</v>
      </c>
      <c r="F188" s="228" t="s">
        <v>309</v>
      </c>
      <c r="G188" s="228" t="s">
        <v>213</v>
      </c>
      <c r="H188" s="228" t="s">
        <v>222</v>
      </c>
      <c r="I188" s="228" t="s">
        <v>231</v>
      </c>
      <c r="J188" s="208" t="str">
        <f t="shared" si="1"/>
        <v>Chrast.</v>
      </c>
      <c r="K188" s="209" t="str">
        <f t="shared" si="2"/>
        <v>Škorničková Anežka (187) (Chrast.)</v>
      </c>
    </row>
    <row r="189" ht="13.5" customHeight="1">
      <c r="A189" s="229" t="s">
        <v>349</v>
      </c>
      <c r="B189" s="230" t="s">
        <v>349</v>
      </c>
      <c r="C189" s="231" t="s">
        <v>491</v>
      </c>
      <c r="D189" s="231"/>
      <c r="E189" s="231" t="s">
        <v>349</v>
      </c>
      <c r="F189" s="231" t="s">
        <v>349</v>
      </c>
      <c r="G189" s="231"/>
      <c r="H189" s="231" t="s">
        <v>349</v>
      </c>
      <c r="I189" s="231" t="s">
        <v>349</v>
      </c>
      <c r="J189" s="208" t="str">
        <f t="shared" si="1"/>
        <v>-</v>
      </c>
      <c r="K189" s="209" t="str">
        <f t="shared" si="2"/>
        <v>---  (-) (-)</v>
      </c>
    </row>
    <row r="190" ht="13.5" customHeight="1">
      <c r="A190" s="210">
        <v>199.0</v>
      </c>
      <c r="B190" s="211">
        <v>89477.0</v>
      </c>
      <c r="C190" s="212" t="s">
        <v>492</v>
      </c>
      <c r="D190" s="212" t="s">
        <v>331</v>
      </c>
      <c r="E190" s="213">
        <v>2010.0</v>
      </c>
      <c r="F190" s="214" t="s">
        <v>212</v>
      </c>
      <c r="G190" s="213" t="s">
        <v>213</v>
      </c>
      <c r="H190" s="213" t="s">
        <v>222</v>
      </c>
      <c r="I190" s="213" t="s">
        <v>215</v>
      </c>
      <c r="J190" s="208" t="str">
        <f t="shared" si="1"/>
        <v>PINK!</v>
      </c>
      <c r="K190" s="209" t="str">
        <f t="shared" si="2"/>
        <v>Cihlelka Lukáš (199) (PINK!)</v>
      </c>
    </row>
    <row r="191" ht="13.5" customHeight="1">
      <c r="A191" s="210">
        <v>199.0</v>
      </c>
      <c r="B191" s="211">
        <v>89629.0</v>
      </c>
      <c r="C191" s="212" t="s">
        <v>493</v>
      </c>
      <c r="D191" s="212" t="s">
        <v>240</v>
      </c>
      <c r="E191" s="213">
        <v>2013.0</v>
      </c>
      <c r="F191" s="214" t="s">
        <v>225</v>
      </c>
      <c r="G191" s="213" t="s">
        <v>213</v>
      </c>
      <c r="H191" s="213" t="s">
        <v>244</v>
      </c>
      <c r="I191" s="213" t="s">
        <v>215</v>
      </c>
      <c r="J191" s="208" t="str">
        <f t="shared" si="1"/>
        <v>KMST</v>
      </c>
      <c r="K191" s="209" t="str">
        <f t="shared" si="2"/>
        <v>Poštolka Ondřej (199) (KMST)</v>
      </c>
    </row>
    <row r="192" ht="13.5" customHeight="1">
      <c r="A192" s="210">
        <v>199.0</v>
      </c>
      <c r="B192" s="211">
        <v>89488.0</v>
      </c>
      <c r="C192" s="212" t="s">
        <v>356</v>
      </c>
      <c r="D192" s="212" t="s">
        <v>358</v>
      </c>
      <c r="E192" s="213">
        <v>2010.0</v>
      </c>
      <c r="F192" s="214" t="s">
        <v>212</v>
      </c>
      <c r="G192" s="213" t="s">
        <v>213</v>
      </c>
      <c r="H192" s="213" t="s">
        <v>222</v>
      </c>
      <c r="I192" s="213" t="s">
        <v>215</v>
      </c>
      <c r="J192" s="208" t="str">
        <f t="shared" si="1"/>
        <v>PINK!</v>
      </c>
      <c r="K192" s="209" t="str">
        <f t="shared" si="2"/>
        <v>Novák Matyáš (199) (PINK!)</v>
      </c>
    </row>
    <row r="193" ht="13.5" customHeight="1">
      <c r="A193" s="210">
        <v>199.0</v>
      </c>
      <c r="B193" s="211">
        <v>89797.0</v>
      </c>
      <c r="C193" s="212" t="s">
        <v>494</v>
      </c>
      <c r="D193" s="212" t="s">
        <v>269</v>
      </c>
      <c r="E193" s="213">
        <v>2009.0</v>
      </c>
      <c r="F193" s="214" t="s">
        <v>290</v>
      </c>
      <c r="G193" s="213" t="s">
        <v>213</v>
      </c>
      <c r="H193" s="213" t="s">
        <v>222</v>
      </c>
      <c r="I193" s="213" t="s">
        <v>215</v>
      </c>
      <c r="J193" s="208" t="str">
        <f t="shared" si="1"/>
        <v>ČL</v>
      </c>
      <c r="K193" s="209" t="str">
        <f t="shared" si="2"/>
        <v>Libenský David (199) (ČL)</v>
      </c>
    </row>
    <row r="194" ht="13.5" customHeight="1">
      <c r="A194" s="210">
        <v>199.0</v>
      </c>
      <c r="B194" s="211">
        <v>89495.0</v>
      </c>
      <c r="C194" s="212" t="s">
        <v>495</v>
      </c>
      <c r="D194" s="212" t="s">
        <v>256</v>
      </c>
      <c r="E194" s="213">
        <v>2014.0</v>
      </c>
      <c r="F194" s="214" t="s">
        <v>212</v>
      </c>
      <c r="G194" s="213" t="s">
        <v>213</v>
      </c>
      <c r="H194" s="213" t="s">
        <v>387</v>
      </c>
      <c r="I194" s="213" t="s">
        <v>215</v>
      </c>
      <c r="J194" s="208" t="str">
        <f t="shared" si="1"/>
        <v>PINK!</v>
      </c>
      <c r="K194" s="209" t="str">
        <f t="shared" si="2"/>
        <v>Vaníček Jiří (199) (PINK!)</v>
      </c>
    </row>
    <row r="195" ht="13.5" customHeight="1">
      <c r="A195" s="210">
        <v>199.0</v>
      </c>
      <c r="B195" s="211">
        <v>87424.0</v>
      </c>
      <c r="C195" s="212" t="s">
        <v>496</v>
      </c>
      <c r="D195" s="212" t="s">
        <v>295</v>
      </c>
      <c r="E195" s="213">
        <v>2014.0</v>
      </c>
      <c r="F195" s="214" t="s">
        <v>212</v>
      </c>
      <c r="G195" s="213" t="s">
        <v>213</v>
      </c>
      <c r="H195" s="213" t="s">
        <v>387</v>
      </c>
      <c r="I195" s="213" t="s">
        <v>215</v>
      </c>
      <c r="J195" s="208" t="str">
        <f t="shared" si="1"/>
        <v>PINK!</v>
      </c>
      <c r="K195" s="209" t="str">
        <f t="shared" si="2"/>
        <v>Anton Petr (199) (PINK!)</v>
      </c>
    </row>
    <row r="196" ht="13.5" customHeight="1">
      <c r="A196" s="210">
        <v>199.0</v>
      </c>
      <c r="B196" s="211">
        <v>89486.0</v>
      </c>
      <c r="C196" s="212" t="s">
        <v>497</v>
      </c>
      <c r="D196" s="212" t="s">
        <v>321</v>
      </c>
      <c r="E196" s="213">
        <v>2012.0</v>
      </c>
      <c r="F196" s="214" t="s">
        <v>212</v>
      </c>
      <c r="G196" s="213" t="s">
        <v>213</v>
      </c>
      <c r="H196" s="213" t="s">
        <v>244</v>
      </c>
      <c r="I196" s="213" t="s">
        <v>215</v>
      </c>
      <c r="J196" s="208" t="str">
        <f t="shared" si="1"/>
        <v>PINK!</v>
      </c>
      <c r="K196" s="209" t="str">
        <f t="shared" si="2"/>
        <v>Knobloch Václav (199) (PINK!)</v>
      </c>
    </row>
    <row r="197" ht="13.5" customHeight="1">
      <c r="A197" s="210">
        <v>199.0</v>
      </c>
      <c r="B197" s="211">
        <v>78573.0</v>
      </c>
      <c r="C197" s="212" t="s">
        <v>498</v>
      </c>
      <c r="D197" s="212" t="s">
        <v>455</v>
      </c>
      <c r="E197" s="213">
        <v>2008.0</v>
      </c>
      <c r="F197" s="214" t="s">
        <v>327</v>
      </c>
      <c r="G197" s="213" t="s">
        <v>213</v>
      </c>
      <c r="H197" s="213" t="s">
        <v>214</v>
      </c>
      <c r="I197" s="213" t="s">
        <v>215</v>
      </c>
      <c r="J197" s="208" t="str">
        <f t="shared" si="1"/>
        <v>Víchová</v>
      </c>
      <c r="K197" s="209" t="str">
        <f t="shared" si="2"/>
        <v>Faistauer Michal (199) (Víchová)</v>
      </c>
    </row>
    <row r="198" ht="13.5" customHeight="1">
      <c r="A198" s="210">
        <v>199.0</v>
      </c>
      <c r="B198" s="211">
        <v>89475.0</v>
      </c>
      <c r="C198" s="221" t="s">
        <v>499</v>
      </c>
      <c r="D198" s="221" t="s">
        <v>343</v>
      </c>
      <c r="E198" s="232">
        <v>2014.0</v>
      </c>
      <c r="F198" s="233" t="s">
        <v>212</v>
      </c>
      <c r="G198" s="232" t="s">
        <v>213</v>
      </c>
      <c r="H198" s="232" t="s">
        <v>387</v>
      </c>
      <c r="I198" s="232" t="s">
        <v>231</v>
      </c>
      <c r="J198" s="208" t="str">
        <f t="shared" si="1"/>
        <v>PINK!</v>
      </c>
      <c r="K198" s="209" t="str">
        <f t="shared" si="2"/>
        <v>Bošková Adéla (199) (PINK!)</v>
      </c>
    </row>
    <row r="199" ht="13.5" customHeight="1">
      <c r="A199" s="210">
        <v>199.0</v>
      </c>
      <c r="B199" s="211">
        <v>87429.0</v>
      </c>
      <c r="C199" s="212" t="s">
        <v>500</v>
      </c>
      <c r="D199" s="212" t="s">
        <v>256</v>
      </c>
      <c r="E199" s="213">
        <v>2013.0</v>
      </c>
      <c r="F199" s="214" t="s">
        <v>212</v>
      </c>
      <c r="G199" s="213" t="s">
        <v>213</v>
      </c>
      <c r="H199" s="213" t="s">
        <v>244</v>
      </c>
      <c r="I199" s="213" t="s">
        <v>215</v>
      </c>
      <c r="J199" s="208" t="str">
        <f t="shared" si="1"/>
        <v>PINK!</v>
      </c>
      <c r="K199" s="209" t="str">
        <f t="shared" si="2"/>
        <v>Hůlka Jiří (199) (PINK!)</v>
      </c>
    </row>
    <row r="200" ht="13.5" customHeight="1">
      <c r="A200" s="210">
        <v>199.0</v>
      </c>
      <c r="B200" s="211">
        <v>88881.0</v>
      </c>
      <c r="C200" s="212" t="s">
        <v>501</v>
      </c>
      <c r="D200" s="212" t="s">
        <v>271</v>
      </c>
      <c r="E200" s="213">
        <v>2010.0</v>
      </c>
      <c r="F200" s="214" t="s">
        <v>218</v>
      </c>
      <c r="G200" s="213" t="s">
        <v>213</v>
      </c>
      <c r="H200" s="213" t="s">
        <v>222</v>
      </c>
      <c r="I200" s="213" t="s">
        <v>215</v>
      </c>
      <c r="J200" s="208" t="str">
        <f t="shared" si="1"/>
        <v>Bižu</v>
      </c>
      <c r="K200" s="209" t="str">
        <f t="shared" si="2"/>
        <v>Pospíšil Tomáš (199) (Bižu)</v>
      </c>
    </row>
    <row r="201" ht="15.75" customHeight="1">
      <c r="A201" s="210">
        <v>199.0</v>
      </c>
      <c r="B201" s="211">
        <v>82355.0</v>
      </c>
      <c r="C201" s="212" t="s">
        <v>392</v>
      </c>
      <c r="D201" s="212" t="s">
        <v>224</v>
      </c>
      <c r="E201" s="213">
        <v>2008.0</v>
      </c>
      <c r="F201" s="214" t="s">
        <v>327</v>
      </c>
      <c r="G201" s="213" t="s">
        <v>213</v>
      </c>
      <c r="H201" s="213" t="s">
        <v>214</v>
      </c>
      <c r="I201" s="213" t="s">
        <v>215</v>
      </c>
      <c r="J201" s="208" t="str">
        <f t="shared" si="1"/>
        <v>Víchová</v>
      </c>
      <c r="K201" s="209" t="str">
        <f t="shared" si="2"/>
        <v>Havel Josef (199) (Víchová)</v>
      </c>
    </row>
    <row r="202" ht="15.75" customHeight="1">
      <c r="A202" s="210">
        <v>199.0</v>
      </c>
      <c r="B202" s="211">
        <v>87040.0</v>
      </c>
      <c r="C202" s="212" t="s">
        <v>502</v>
      </c>
      <c r="D202" s="212" t="s">
        <v>243</v>
      </c>
      <c r="E202" s="213">
        <v>2012.0</v>
      </c>
      <c r="F202" s="214" t="s">
        <v>212</v>
      </c>
      <c r="G202" s="213" t="s">
        <v>213</v>
      </c>
      <c r="H202" s="213" t="s">
        <v>244</v>
      </c>
      <c r="I202" s="213" t="s">
        <v>215</v>
      </c>
      <c r="J202" s="208" t="str">
        <f t="shared" si="1"/>
        <v>PINK!</v>
      </c>
      <c r="K202" s="209" t="str">
        <f t="shared" si="2"/>
        <v>Hájek Matěj (199) (PINK!)</v>
      </c>
    </row>
    <row r="203" ht="15.75" customHeight="1">
      <c r="A203" s="210">
        <v>199.0</v>
      </c>
      <c r="B203" s="211">
        <v>87340.0</v>
      </c>
      <c r="C203" s="212" t="s">
        <v>503</v>
      </c>
      <c r="D203" s="212" t="s">
        <v>300</v>
      </c>
      <c r="E203" s="213">
        <v>2010.0</v>
      </c>
      <c r="F203" s="214" t="s">
        <v>252</v>
      </c>
      <c r="G203" s="213" t="s">
        <v>213</v>
      </c>
      <c r="H203" s="213" t="s">
        <v>222</v>
      </c>
      <c r="I203" s="213" t="s">
        <v>215</v>
      </c>
      <c r="J203" s="208" t="str">
        <f t="shared" si="1"/>
        <v>STAR</v>
      </c>
      <c r="K203" s="209" t="str">
        <f t="shared" si="2"/>
        <v>Ponocný Radek (199) (STAR)</v>
      </c>
    </row>
    <row r="204" ht="15.75" customHeight="1">
      <c r="A204" s="210">
        <v>199.0</v>
      </c>
      <c r="B204" s="211">
        <v>81982.0</v>
      </c>
      <c r="C204" s="212" t="s">
        <v>504</v>
      </c>
      <c r="D204" s="212" t="s">
        <v>383</v>
      </c>
      <c r="E204" s="213">
        <v>2011.0</v>
      </c>
      <c r="F204" s="214" t="s">
        <v>225</v>
      </c>
      <c r="G204" s="213" t="s">
        <v>213</v>
      </c>
      <c r="H204" s="213" t="s">
        <v>222</v>
      </c>
      <c r="I204" s="213" t="s">
        <v>215</v>
      </c>
      <c r="J204" s="208" t="str">
        <f t="shared" si="1"/>
        <v>KMST</v>
      </c>
      <c r="K204" s="209" t="str">
        <f t="shared" si="2"/>
        <v>Syrovátko Štěpán (199) (KMST)</v>
      </c>
    </row>
    <row r="205" ht="15.75" customHeight="1">
      <c r="A205" s="210">
        <v>199.0</v>
      </c>
      <c r="B205" s="211">
        <v>88870.0</v>
      </c>
      <c r="C205" s="212" t="s">
        <v>505</v>
      </c>
      <c r="D205" s="212" t="s">
        <v>269</v>
      </c>
      <c r="E205" s="213">
        <v>2017.0</v>
      </c>
      <c r="F205" s="214" t="s">
        <v>212</v>
      </c>
      <c r="G205" s="213" t="s">
        <v>213</v>
      </c>
      <c r="H205" s="213" t="s">
        <v>387</v>
      </c>
      <c r="I205" s="213" t="s">
        <v>215</v>
      </c>
      <c r="J205" s="208" t="str">
        <f t="shared" si="1"/>
        <v>PINK!</v>
      </c>
      <c r="K205" s="209" t="str">
        <f t="shared" si="2"/>
        <v>Turecký David (199) (PINK!)</v>
      </c>
    </row>
    <row r="206" ht="15.75" customHeight="1">
      <c r="A206" s="210">
        <v>199.0</v>
      </c>
      <c r="B206" s="211">
        <v>89796.0</v>
      </c>
      <c r="C206" s="212" t="s">
        <v>506</v>
      </c>
      <c r="D206" s="212" t="s">
        <v>211</v>
      </c>
      <c r="E206" s="213">
        <v>2011.0</v>
      </c>
      <c r="F206" s="214" t="s">
        <v>290</v>
      </c>
      <c r="G206" s="213" t="s">
        <v>213</v>
      </c>
      <c r="H206" s="213" t="s">
        <v>222</v>
      </c>
      <c r="I206" s="213" t="s">
        <v>215</v>
      </c>
      <c r="J206" s="208" t="str">
        <f t="shared" si="1"/>
        <v>ČL</v>
      </c>
      <c r="K206" s="209" t="str">
        <f t="shared" si="2"/>
        <v>Koutecký Filip (199) (ČL)</v>
      </c>
    </row>
    <row r="207" ht="15.75" customHeight="1">
      <c r="A207" s="210">
        <v>199.0</v>
      </c>
      <c r="B207" s="211">
        <v>89479.0</v>
      </c>
      <c r="C207" s="212" t="s">
        <v>507</v>
      </c>
      <c r="D207" s="212" t="s">
        <v>263</v>
      </c>
      <c r="E207" s="213">
        <v>2013.0</v>
      </c>
      <c r="F207" s="214" t="s">
        <v>212</v>
      </c>
      <c r="G207" s="213" t="s">
        <v>213</v>
      </c>
      <c r="H207" s="213" t="s">
        <v>244</v>
      </c>
      <c r="I207" s="213" t="s">
        <v>215</v>
      </c>
      <c r="J207" s="208" t="str">
        <f t="shared" si="1"/>
        <v>PINK!</v>
      </c>
      <c r="K207" s="209" t="str">
        <f t="shared" si="2"/>
        <v>Farský Jan (199) (PINK!)</v>
      </c>
    </row>
    <row r="208" ht="15.75" customHeight="1">
      <c r="A208" s="210">
        <v>199.0</v>
      </c>
      <c r="B208" s="211">
        <v>89490.0</v>
      </c>
      <c r="C208" s="212" t="s">
        <v>508</v>
      </c>
      <c r="D208" s="212" t="s">
        <v>509</v>
      </c>
      <c r="E208" s="213">
        <v>2013.0</v>
      </c>
      <c r="F208" s="214" t="s">
        <v>212</v>
      </c>
      <c r="G208" s="213" t="s">
        <v>213</v>
      </c>
      <c r="H208" s="213" t="s">
        <v>244</v>
      </c>
      <c r="I208" s="213" t="s">
        <v>215</v>
      </c>
      <c r="J208" s="208" t="str">
        <f t="shared" si="1"/>
        <v>PINK!</v>
      </c>
      <c r="K208" s="209" t="str">
        <f t="shared" si="2"/>
        <v>Šimík Max (199) (PINK!)</v>
      </c>
    </row>
    <row r="209" ht="15.75" customHeight="1">
      <c r="A209" s="210">
        <v>199.0</v>
      </c>
      <c r="B209" s="211"/>
      <c r="C209" s="212" t="s">
        <v>510</v>
      </c>
      <c r="D209" s="212" t="s">
        <v>295</v>
      </c>
      <c r="E209" s="213">
        <v>2011.0</v>
      </c>
      <c r="F209" s="214" t="s">
        <v>260</v>
      </c>
      <c r="G209" s="213"/>
      <c r="H209" s="213"/>
      <c r="I209" s="213"/>
      <c r="J209" s="208" t="str">
        <f t="shared" si="1"/>
        <v>AST</v>
      </c>
      <c r="K209" s="209" t="str">
        <f t="shared" si="2"/>
        <v>Jaška Petr (199) (AST)</v>
      </c>
    </row>
    <row r="210" ht="15.75" customHeight="1">
      <c r="A210" s="210">
        <v>199.0</v>
      </c>
      <c r="B210" s="211">
        <v>86533.0</v>
      </c>
      <c r="C210" s="221" t="s">
        <v>511</v>
      </c>
      <c r="D210" s="221" t="s">
        <v>512</v>
      </c>
      <c r="E210" s="232">
        <v>2013.0</v>
      </c>
      <c r="F210" s="233" t="s">
        <v>225</v>
      </c>
      <c r="G210" s="232" t="s">
        <v>213</v>
      </c>
      <c r="H210" s="232" t="s">
        <v>244</v>
      </c>
      <c r="I210" s="232" t="s">
        <v>231</v>
      </c>
      <c r="J210" s="208" t="str">
        <f t="shared" si="1"/>
        <v>KMST</v>
      </c>
      <c r="K210" s="209" t="str">
        <f t="shared" si="2"/>
        <v>Valachová Anna (199) (KMST)</v>
      </c>
    </row>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sheetData>
  <printOptions/>
  <pageMargins bottom="0.787401575" footer="0.0" header="0.0" left="0.7" right="0.7" top="0.787401575"/>
  <pageSetup orientation="landscape"/>
  <drawing r:id="rId1"/>
</worksheet>
</file>